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0. Comercial\70.50_Propostas\70.50.01_Em.Elaboracao\V.572_UnB_Brasilia.DF_Conclusao.dos.laboratorios\Proposta\DOCUMENTOS DE HAB. E PROPOSTA\Proposta.Enviada.2020.12.01\"/>
    </mc:Choice>
  </mc:AlternateContent>
  <xr:revisionPtr revIDLastSave="0" documentId="13_ncr:1_{60283A43-00CC-4746-8206-80A637EF512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rçamento Sintético" sheetId="2" state="hidden" r:id="rId1"/>
    <sheet name="CFF REV" sheetId="4" r:id="rId2"/>
    <sheet name="Planilha2" sheetId="5" state="hidden" r:id="rId3"/>
  </sheets>
  <definedNames>
    <definedName name="_xlnm.Print_Area" localSheetId="1">'CFF REV'!$A$1:$V$55</definedName>
    <definedName name="CFF">#REF!</definedName>
    <definedName name="Excel_BuiltIn_Print_Area_9" localSheetId="1">#REF!</definedName>
    <definedName name="Excel_BuiltIn_Print_Area_9">#REF!</definedName>
    <definedName name="Excel_BuiltIn_Print_Titles_1" localSheetId="1">#REF!</definedName>
    <definedName name="Excel_BuiltIn_Print_Titles_1">#REF!</definedName>
    <definedName name="NEWPRINT10" localSheetId="1">#REF!</definedName>
    <definedName name="NEWPRINT10">#REF!</definedName>
    <definedName name="NEWPRINT2" localSheetId="1">#REF!</definedName>
    <definedName name="NEWPRINT2">#REF!</definedName>
    <definedName name="NEWPRINT3" localSheetId="1">#REF!</definedName>
    <definedName name="NEWPRINT3">#REF!</definedName>
    <definedName name="NEWPRINT4" localSheetId="1">#REF!</definedName>
    <definedName name="NEWPRINT4">#REF!</definedName>
    <definedName name="NewPrintArea" localSheetId="1">#REF!</definedName>
    <definedName name="NewPrintArea">#REF!</definedName>
    <definedName name="NewPrintArea2" localSheetId="1">#REF!</definedName>
    <definedName name="NewPrintArea2">#REF!</definedName>
    <definedName name="NewPrintArea3" localSheetId="1">#REF!</definedName>
    <definedName name="NewPrintArea3">#REF!</definedName>
    <definedName name="NewPrintArea9" localSheetId="1">#REF!</definedName>
    <definedName name="NewPrintArea9">#REF!</definedName>
    <definedName name="PRINT10" localSheetId="1">#REF!</definedName>
    <definedName name="PRINT10">#REF!</definedName>
    <definedName name="TITLES2" localSheetId="1">#REF!</definedName>
    <definedName name="TITLES2">#REF!</definedName>
    <definedName name="_xlnm.Print_Titles" localSheetId="1">'CFF REV'!$A:$B,'CFF REV'!$1:$15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2" i="4" l="1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W52" i="4"/>
  <c r="X52" i="4" s="1"/>
  <c r="W49" i="4"/>
  <c r="X49" i="4" s="1"/>
  <c r="L49" i="4"/>
  <c r="J47" i="4"/>
  <c r="I47" i="4"/>
  <c r="H47" i="4"/>
  <c r="G47" i="4"/>
  <c r="W47" i="4" s="1"/>
  <c r="X47" i="4" s="1"/>
  <c r="W45" i="4"/>
  <c r="X45" i="4" s="1"/>
  <c r="W43" i="4"/>
  <c r="X43" i="4" s="1"/>
  <c r="W41" i="4"/>
  <c r="X41" i="4" s="1"/>
  <c r="K45" i="4"/>
  <c r="J45" i="4"/>
  <c r="I45" i="4"/>
  <c r="H45" i="4"/>
  <c r="G45" i="4"/>
  <c r="H43" i="4"/>
  <c r="G43" i="4"/>
  <c r="F43" i="4"/>
  <c r="E43" i="4"/>
  <c r="E41" i="4"/>
  <c r="H39" i="4"/>
  <c r="G39" i="4"/>
  <c r="F39" i="4"/>
  <c r="W39" i="4"/>
  <c r="X39" i="4" s="1"/>
  <c r="W36" i="4"/>
  <c r="X36" i="4" s="1"/>
  <c r="U36" i="4"/>
  <c r="S36" i="4"/>
  <c r="R36" i="4"/>
  <c r="Q36" i="4"/>
  <c r="O36" i="4"/>
  <c r="N36" i="4"/>
  <c r="W34" i="4"/>
  <c r="X34" i="4" s="1"/>
  <c r="V34" i="4"/>
  <c r="U34" i="4"/>
  <c r="T34" i="4"/>
  <c r="S34" i="4"/>
  <c r="R34" i="4"/>
  <c r="Q34" i="4"/>
  <c r="P34" i="4"/>
  <c r="O34" i="4"/>
  <c r="S32" i="4"/>
  <c r="R32" i="4"/>
  <c r="Q32" i="4"/>
  <c r="P32" i="4"/>
  <c r="O32" i="4"/>
  <c r="N32" i="4"/>
  <c r="M32" i="4"/>
  <c r="L32" i="4"/>
  <c r="W32" i="4" s="1"/>
  <c r="X32" i="4" s="1"/>
  <c r="W30" i="4"/>
  <c r="X30" i="4" s="1"/>
  <c r="V30" i="4"/>
  <c r="U30" i="4"/>
  <c r="T30" i="4"/>
  <c r="P30" i="4"/>
  <c r="O30" i="4"/>
  <c r="N30" i="4"/>
  <c r="M30" i="4"/>
  <c r="L30" i="4"/>
  <c r="K30" i="4"/>
  <c r="H30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W28" i="4"/>
  <c r="X28" i="4" s="1"/>
  <c r="L26" i="4"/>
  <c r="K26" i="4"/>
  <c r="J26" i="4"/>
  <c r="I26" i="4"/>
  <c r="H26" i="4"/>
  <c r="G26" i="4"/>
  <c r="F26" i="4"/>
  <c r="W26" i="4"/>
  <c r="X26" i="4" s="1"/>
  <c r="N24" i="4"/>
  <c r="M24" i="4"/>
  <c r="H24" i="4"/>
  <c r="W24" i="4"/>
  <c r="X24" i="4" s="1"/>
  <c r="V21" i="4"/>
  <c r="U21" i="4"/>
  <c r="W21" i="4" s="1"/>
  <c r="X21" i="4" s="1"/>
  <c r="T21" i="4"/>
  <c r="W19" i="4"/>
  <c r="X19" i="4" s="1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M34" i="4" l="1"/>
  <c r="D54" i="4"/>
  <c r="V47" i="4" l="1"/>
  <c r="K47" i="4"/>
  <c r="AC972" i="2"/>
  <c r="AC961" i="2"/>
  <c r="AC928" i="2"/>
  <c r="AC896" i="2"/>
  <c r="AC876" i="2"/>
  <c r="V45" i="4"/>
  <c r="V43" i="4"/>
  <c r="V41" i="4"/>
  <c r="S39" i="4"/>
  <c r="L732" i="2"/>
  <c r="M732" i="2"/>
  <c r="N732" i="2"/>
  <c r="O732" i="2"/>
  <c r="P732" i="2"/>
  <c r="Q732" i="2"/>
  <c r="R732" i="2"/>
  <c r="S732" i="2"/>
  <c r="V732" i="2"/>
  <c r="Z732" i="2"/>
  <c r="AB732" i="2"/>
  <c r="K732" i="2"/>
  <c r="T36" i="4"/>
  <c r="L719" i="2"/>
  <c r="M719" i="2"/>
  <c r="N719" i="2"/>
  <c r="O719" i="2"/>
  <c r="P719" i="2"/>
  <c r="Q719" i="2"/>
  <c r="R719" i="2"/>
  <c r="S719" i="2"/>
  <c r="T719" i="2"/>
  <c r="K719" i="2"/>
  <c r="V32" i="4"/>
  <c r="L676" i="2"/>
  <c r="M676" i="2"/>
  <c r="N676" i="2"/>
  <c r="O676" i="2"/>
  <c r="P676" i="2"/>
  <c r="Q676" i="2"/>
  <c r="Z676" i="2"/>
  <c r="AA676" i="2"/>
  <c r="AB676" i="2"/>
  <c r="K676" i="2"/>
  <c r="V631" i="2"/>
  <c r="W631" i="2"/>
  <c r="X631" i="2"/>
  <c r="V635" i="2"/>
  <c r="W635" i="2"/>
  <c r="X635" i="2"/>
  <c r="V637" i="2"/>
  <c r="W637" i="2"/>
  <c r="X637" i="2"/>
  <c r="V640" i="2"/>
  <c r="W640" i="2"/>
  <c r="X640" i="2"/>
  <c r="V643" i="2"/>
  <c r="W643" i="2"/>
  <c r="X643" i="2"/>
  <c r="V645" i="2"/>
  <c r="W645" i="2"/>
  <c r="X645" i="2"/>
  <c r="V648" i="2"/>
  <c r="W648" i="2"/>
  <c r="X648" i="2"/>
  <c r="V650" i="2"/>
  <c r="W650" i="2"/>
  <c r="X650" i="2"/>
  <c r="V659" i="2"/>
  <c r="W659" i="2"/>
  <c r="X659" i="2"/>
  <c r="V667" i="2"/>
  <c r="W667" i="2"/>
  <c r="X667" i="2"/>
  <c r="R511" i="2"/>
  <c r="T511" i="2"/>
  <c r="U511" i="2"/>
  <c r="V511" i="2"/>
  <c r="W511" i="2"/>
  <c r="X511" i="2"/>
  <c r="Y511" i="2"/>
  <c r="R522" i="2"/>
  <c r="T522" i="2"/>
  <c r="U522" i="2"/>
  <c r="V522" i="2"/>
  <c r="W522" i="2"/>
  <c r="X522" i="2"/>
  <c r="Y522" i="2"/>
  <c r="R534" i="2"/>
  <c r="T534" i="2"/>
  <c r="U534" i="2"/>
  <c r="V534" i="2"/>
  <c r="W534" i="2"/>
  <c r="X534" i="2"/>
  <c r="Y534" i="2"/>
  <c r="R549" i="2"/>
  <c r="T549" i="2"/>
  <c r="U549" i="2"/>
  <c r="V549" i="2"/>
  <c r="W549" i="2"/>
  <c r="X549" i="2"/>
  <c r="Y549" i="2"/>
  <c r="R565" i="2"/>
  <c r="T565" i="2"/>
  <c r="U565" i="2"/>
  <c r="V565" i="2"/>
  <c r="W565" i="2"/>
  <c r="X565" i="2"/>
  <c r="Y565" i="2"/>
  <c r="R572" i="2"/>
  <c r="T572" i="2"/>
  <c r="U572" i="2"/>
  <c r="V572" i="2"/>
  <c r="W572" i="2"/>
  <c r="X572" i="2"/>
  <c r="Y572" i="2"/>
  <c r="R575" i="2"/>
  <c r="T575" i="2"/>
  <c r="U575" i="2"/>
  <c r="V575" i="2"/>
  <c r="W575" i="2"/>
  <c r="X575" i="2"/>
  <c r="Y575" i="2"/>
  <c r="R579" i="2"/>
  <c r="T579" i="2"/>
  <c r="U579" i="2"/>
  <c r="V579" i="2"/>
  <c r="W579" i="2"/>
  <c r="X579" i="2"/>
  <c r="Y579" i="2"/>
  <c r="R581" i="2"/>
  <c r="T581" i="2"/>
  <c r="U581" i="2"/>
  <c r="V581" i="2"/>
  <c r="W581" i="2"/>
  <c r="X581" i="2"/>
  <c r="Y581" i="2"/>
  <c r="R582" i="2"/>
  <c r="T582" i="2"/>
  <c r="U582" i="2"/>
  <c r="V582" i="2"/>
  <c r="W582" i="2"/>
  <c r="X582" i="2"/>
  <c r="Y582" i="2"/>
  <c r="R586" i="2"/>
  <c r="T586" i="2"/>
  <c r="U586" i="2"/>
  <c r="V586" i="2"/>
  <c r="W586" i="2"/>
  <c r="X586" i="2"/>
  <c r="Y586" i="2"/>
  <c r="R590" i="2"/>
  <c r="T590" i="2"/>
  <c r="U590" i="2"/>
  <c r="V590" i="2"/>
  <c r="W590" i="2"/>
  <c r="X590" i="2"/>
  <c r="Y590" i="2"/>
  <c r="AC475" i="2"/>
  <c r="AC425" i="2"/>
  <c r="L497" i="2"/>
  <c r="M497" i="2"/>
  <c r="O497" i="2"/>
  <c r="P497" i="2"/>
  <c r="W497" i="2"/>
  <c r="X497" i="2"/>
  <c r="Y497" i="2"/>
  <c r="K497" i="2"/>
  <c r="N460" i="2"/>
  <c r="N455" i="2"/>
  <c r="N441" i="2"/>
  <c r="U460" i="2"/>
  <c r="T460" i="2"/>
  <c r="S460" i="2"/>
  <c r="R460" i="2"/>
  <c r="Q460" i="2"/>
  <c r="U455" i="2"/>
  <c r="T455" i="2"/>
  <c r="S455" i="2"/>
  <c r="R455" i="2"/>
  <c r="Q455" i="2"/>
  <c r="U441" i="2"/>
  <c r="T441" i="2"/>
  <c r="S441" i="2"/>
  <c r="R441" i="2"/>
  <c r="Q441" i="2"/>
  <c r="U431" i="2"/>
  <c r="T431" i="2"/>
  <c r="S431" i="2"/>
  <c r="AC251" i="2"/>
  <c r="AC206" i="2"/>
  <c r="AC200" i="2"/>
  <c r="AC199" i="2"/>
  <c r="AC158" i="2"/>
  <c r="L357" i="2"/>
  <c r="M357" i="2"/>
  <c r="N357" i="2"/>
  <c r="O357" i="2"/>
  <c r="K357" i="2"/>
  <c r="T26" i="4"/>
  <c r="AC113" i="2"/>
  <c r="AC114" i="2"/>
  <c r="AC116" i="2"/>
  <c r="AC118" i="2"/>
  <c r="AC124" i="2"/>
  <c r="AC133" i="2"/>
  <c r="AC138" i="2"/>
  <c r="AC143" i="2"/>
  <c r="AC144" i="2"/>
  <c r="AC146" i="2"/>
  <c r="B5" i="5"/>
  <c r="B4" i="5"/>
  <c r="B3" i="5"/>
  <c r="B2" i="5"/>
  <c r="B1" i="5"/>
  <c r="K107" i="2"/>
  <c r="T24" i="4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K97" i="2"/>
  <c r="S21" i="4"/>
  <c r="U19" i="4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K93" i="2"/>
  <c r="I43" i="4" l="1"/>
  <c r="O47" i="4"/>
  <c r="U43" i="4"/>
  <c r="O43" i="4"/>
  <c r="L45" i="4"/>
  <c r="M43" i="4"/>
  <c r="O45" i="4"/>
  <c r="U32" i="4"/>
  <c r="Q43" i="4"/>
  <c r="E32" i="4"/>
  <c r="K43" i="4"/>
  <c r="S43" i="4"/>
  <c r="S45" i="4"/>
  <c r="S47" i="4"/>
  <c r="Q26" i="4"/>
  <c r="G28" i="4"/>
  <c r="I28" i="4"/>
  <c r="I32" i="4"/>
  <c r="P39" i="4"/>
  <c r="G41" i="4"/>
  <c r="L43" i="4"/>
  <c r="P43" i="4"/>
  <c r="T43" i="4"/>
  <c r="O41" i="4"/>
  <c r="L19" i="4"/>
  <c r="T19" i="4"/>
  <c r="E36" i="4"/>
  <c r="J43" i="4"/>
  <c r="N43" i="4"/>
  <c r="R43" i="4"/>
  <c r="P45" i="4"/>
  <c r="L47" i="4"/>
  <c r="P47" i="4"/>
  <c r="T47" i="4"/>
  <c r="E47" i="4"/>
  <c r="M47" i="4"/>
  <c r="Q47" i="4"/>
  <c r="U47" i="4"/>
  <c r="F47" i="4"/>
  <c r="N47" i="4"/>
  <c r="R47" i="4"/>
  <c r="T45" i="4"/>
  <c r="E45" i="4"/>
  <c r="M45" i="4"/>
  <c r="Q45" i="4"/>
  <c r="U45" i="4"/>
  <c r="F45" i="4"/>
  <c r="N45" i="4"/>
  <c r="R45" i="4"/>
  <c r="F19" i="4"/>
  <c r="N19" i="4"/>
  <c r="V19" i="4"/>
  <c r="I24" i="4"/>
  <c r="Q24" i="4"/>
  <c r="S26" i="4"/>
  <c r="G32" i="4"/>
  <c r="E34" i="4"/>
  <c r="I36" i="4"/>
  <c r="L39" i="4"/>
  <c r="I41" i="4"/>
  <c r="Q41" i="4"/>
  <c r="O24" i="4"/>
  <c r="H19" i="4"/>
  <c r="P19" i="4"/>
  <c r="H21" i="4"/>
  <c r="K24" i="4"/>
  <c r="S24" i="4"/>
  <c r="E26" i="4"/>
  <c r="M26" i="4"/>
  <c r="U26" i="4"/>
  <c r="G34" i="4"/>
  <c r="M36" i="4"/>
  <c r="K41" i="4"/>
  <c r="S41" i="4"/>
  <c r="P21" i="4"/>
  <c r="G24" i="4"/>
  <c r="K34" i="4"/>
  <c r="J19" i="4"/>
  <c r="R19" i="4"/>
  <c r="L21" i="4"/>
  <c r="E24" i="4"/>
  <c r="U24" i="4"/>
  <c r="O26" i="4"/>
  <c r="K32" i="4"/>
  <c r="I34" i="4"/>
  <c r="T39" i="4"/>
  <c r="M41" i="4"/>
  <c r="U41" i="4"/>
  <c r="F30" i="4"/>
  <c r="J30" i="4"/>
  <c r="R30" i="4"/>
  <c r="G19" i="4"/>
  <c r="K19" i="4"/>
  <c r="O19" i="4"/>
  <c r="S19" i="4"/>
  <c r="E21" i="4"/>
  <c r="I21" i="4"/>
  <c r="M21" i="4"/>
  <c r="Q21" i="4"/>
  <c r="F24" i="4"/>
  <c r="J24" i="4"/>
  <c r="R24" i="4"/>
  <c r="V24" i="4"/>
  <c r="N26" i="4"/>
  <c r="R26" i="4"/>
  <c r="V26" i="4"/>
  <c r="F28" i="4"/>
  <c r="G30" i="4"/>
  <c r="S30" i="4"/>
  <c r="H32" i="4"/>
  <c r="F34" i="4"/>
  <c r="J34" i="4"/>
  <c r="N34" i="4"/>
  <c r="F36" i="4"/>
  <c r="J36" i="4"/>
  <c r="V36" i="4"/>
  <c r="E39" i="4"/>
  <c r="I39" i="4"/>
  <c r="M39" i="4"/>
  <c r="Q39" i="4"/>
  <c r="U39" i="4"/>
  <c r="H41" i="4"/>
  <c r="L41" i="4"/>
  <c r="P41" i="4"/>
  <c r="T41" i="4"/>
  <c r="N21" i="4"/>
  <c r="G36" i="4"/>
  <c r="K36" i="4"/>
  <c r="J39" i="4"/>
  <c r="N39" i="4"/>
  <c r="R39" i="4"/>
  <c r="V39" i="4"/>
  <c r="F21" i="4"/>
  <c r="J21" i="4"/>
  <c r="R21" i="4"/>
  <c r="E19" i="4"/>
  <c r="I19" i="4"/>
  <c r="M19" i="4"/>
  <c r="Q19" i="4"/>
  <c r="G21" i="4"/>
  <c r="K21" i="4"/>
  <c r="O21" i="4"/>
  <c r="L24" i="4"/>
  <c r="P24" i="4"/>
  <c r="P26" i="4"/>
  <c r="H28" i="4"/>
  <c r="E28" i="4"/>
  <c r="E30" i="4"/>
  <c r="I30" i="4"/>
  <c r="Q30" i="4"/>
  <c r="F32" i="4"/>
  <c r="J32" i="4"/>
  <c r="H34" i="4"/>
  <c r="L34" i="4"/>
  <c r="H36" i="4"/>
  <c r="L36" i="4"/>
  <c r="P36" i="4"/>
  <c r="K39" i="4"/>
  <c r="O39" i="4"/>
  <c r="F41" i="4"/>
  <c r="J41" i="4"/>
  <c r="N41" i="4"/>
  <c r="R41" i="4"/>
  <c r="H688" i="2" l="1"/>
  <c r="I688" i="2" l="1"/>
  <c r="J688" i="2" s="1"/>
  <c r="L107" i="2"/>
  <c r="P107" i="2"/>
  <c r="Q107" i="2"/>
  <c r="U107" i="2"/>
  <c r="V107" i="2"/>
  <c r="W107" i="2"/>
  <c r="X107" i="2"/>
  <c r="Y107" i="2"/>
  <c r="Z107" i="2"/>
  <c r="AA107" i="2"/>
  <c r="AB107" i="2"/>
  <c r="S148" i="2"/>
  <c r="T148" i="2"/>
  <c r="U148" i="2"/>
  <c r="V148" i="2"/>
  <c r="W148" i="2"/>
  <c r="X148" i="2"/>
  <c r="Y148" i="2"/>
  <c r="Z148" i="2"/>
  <c r="AA148" i="2"/>
  <c r="AB148" i="2"/>
  <c r="W688" i="2" l="1"/>
  <c r="AB688" i="2"/>
  <c r="AA688" i="2"/>
  <c r="R107" i="2"/>
  <c r="O107" i="2"/>
  <c r="M107" i="2"/>
  <c r="L984" i="2"/>
  <c r="M984" i="2"/>
  <c r="N984" i="2"/>
  <c r="O984" i="2"/>
  <c r="P984" i="2"/>
  <c r="Q984" i="2"/>
  <c r="S984" i="2"/>
  <c r="T984" i="2"/>
  <c r="U984" i="2"/>
  <c r="V984" i="2"/>
  <c r="W984" i="2"/>
  <c r="X984" i="2"/>
  <c r="Y984" i="2"/>
  <c r="Z984" i="2"/>
  <c r="AA984" i="2"/>
  <c r="AB984" i="2"/>
  <c r="K984" i="2"/>
  <c r="L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K978" i="2"/>
  <c r="K858" i="2"/>
  <c r="R858" i="2"/>
  <c r="S858" i="2"/>
  <c r="T858" i="2"/>
  <c r="U858" i="2"/>
  <c r="V858" i="2"/>
  <c r="W858" i="2"/>
  <c r="X858" i="2"/>
  <c r="Y858" i="2"/>
  <c r="Z858" i="2"/>
  <c r="AA858" i="2"/>
  <c r="AB858" i="2"/>
  <c r="L858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K742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W985" i="2" l="1"/>
  <c r="T985" i="2"/>
  <c r="AA985" i="2"/>
  <c r="S985" i="2"/>
  <c r="AB985" i="2"/>
  <c r="X985" i="2"/>
  <c r="Z985" i="2"/>
  <c r="V985" i="2"/>
  <c r="Y985" i="2"/>
  <c r="U985" i="2"/>
  <c r="G996" i="2"/>
  <c r="I996" i="2" s="1"/>
  <c r="J996" i="2" s="1"/>
  <c r="F996" i="2"/>
  <c r="G1000" i="2" l="1"/>
  <c r="I1000" i="2" s="1"/>
  <c r="J1000" i="2" s="1"/>
  <c r="F1000" i="2"/>
  <c r="G999" i="2"/>
  <c r="I999" i="2" s="1"/>
  <c r="J999" i="2" s="1"/>
  <c r="F999" i="2"/>
  <c r="G998" i="2"/>
  <c r="I998" i="2" s="1"/>
  <c r="J998" i="2" s="1"/>
  <c r="F998" i="2"/>
  <c r="G997" i="2"/>
  <c r="I997" i="2" s="1"/>
  <c r="J997" i="2" s="1"/>
  <c r="F997" i="2"/>
  <c r="G995" i="2"/>
  <c r="I995" i="2" s="1"/>
  <c r="J995" i="2" s="1"/>
  <c r="F995" i="2"/>
  <c r="J1001" i="2" l="1"/>
  <c r="J1007" i="2" s="1"/>
  <c r="G991" i="2" l="1"/>
  <c r="I991" i="2" s="1"/>
  <c r="J991" i="2" s="1"/>
  <c r="F991" i="2"/>
  <c r="G96" i="2"/>
  <c r="I96" i="2" s="1"/>
  <c r="J96" i="2" s="1"/>
  <c r="F96" i="2"/>
  <c r="G95" i="2"/>
  <c r="I95" i="2" s="1"/>
  <c r="J95" i="2" s="1"/>
  <c r="F95" i="2"/>
  <c r="G92" i="2"/>
  <c r="I92" i="2" s="1"/>
  <c r="J92" i="2" s="1"/>
  <c r="AB92" i="2" s="1"/>
  <c r="F92" i="2"/>
  <c r="G91" i="2"/>
  <c r="I91" i="2" s="1"/>
  <c r="J91" i="2" s="1"/>
  <c r="AB91" i="2" s="1"/>
  <c r="F91" i="2"/>
  <c r="G90" i="2"/>
  <c r="I90" i="2" s="1"/>
  <c r="J90" i="2" s="1"/>
  <c r="AB90" i="2" s="1"/>
  <c r="F90" i="2"/>
  <c r="G89" i="2"/>
  <c r="I89" i="2" s="1"/>
  <c r="J89" i="2" s="1"/>
  <c r="AB89" i="2" s="1"/>
  <c r="F89" i="2"/>
  <c r="G88" i="2"/>
  <c r="I88" i="2" s="1"/>
  <c r="J88" i="2" s="1"/>
  <c r="AB88" i="2" s="1"/>
  <c r="F88" i="2"/>
  <c r="G87" i="2"/>
  <c r="I87" i="2" s="1"/>
  <c r="J87" i="2" s="1"/>
  <c r="AB87" i="2" s="1"/>
  <c r="F87" i="2"/>
  <c r="G86" i="2"/>
  <c r="I86" i="2" s="1"/>
  <c r="J86" i="2" s="1"/>
  <c r="AB86" i="2" s="1"/>
  <c r="F86" i="2"/>
  <c r="G85" i="2"/>
  <c r="I85" i="2" s="1"/>
  <c r="J85" i="2" s="1"/>
  <c r="AB85" i="2" s="1"/>
  <c r="F85" i="2"/>
  <c r="G84" i="2"/>
  <c r="I84" i="2" s="1"/>
  <c r="J84" i="2" s="1"/>
  <c r="AB84" i="2" s="1"/>
  <c r="F84" i="2"/>
  <c r="G83" i="2"/>
  <c r="I83" i="2" s="1"/>
  <c r="J83" i="2" s="1"/>
  <c r="AB83" i="2" s="1"/>
  <c r="F83" i="2"/>
  <c r="G82" i="2"/>
  <c r="I82" i="2" s="1"/>
  <c r="J82" i="2" s="1"/>
  <c r="AB82" i="2" s="1"/>
  <c r="F82" i="2"/>
  <c r="G81" i="2"/>
  <c r="I81" i="2" s="1"/>
  <c r="J81" i="2" s="1"/>
  <c r="AB81" i="2" s="1"/>
  <c r="F81" i="2"/>
  <c r="G80" i="2"/>
  <c r="I80" i="2" s="1"/>
  <c r="J80" i="2" s="1"/>
  <c r="AB80" i="2" s="1"/>
  <c r="F80" i="2"/>
  <c r="G78" i="2"/>
  <c r="I78" i="2" s="1"/>
  <c r="J78" i="2" s="1"/>
  <c r="AB78" i="2" s="1"/>
  <c r="F78" i="2"/>
  <c r="G76" i="2"/>
  <c r="I76" i="2" s="1"/>
  <c r="J76" i="2" s="1"/>
  <c r="AB76" i="2" s="1"/>
  <c r="AB93" i="2" s="1"/>
  <c r="F76" i="2"/>
  <c r="G72" i="2"/>
  <c r="I72" i="2" s="1"/>
  <c r="J72" i="2" s="1"/>
  <c r="F72" i="2"/>
  <c r="G71" i="2"/>
  <c r="I71" i="2" s="1"/>
  <c r="J71" i="2" s="1"/>
  <c r="F71" i="2"/>
  <c r="G69" i="2"/>
  <c r="I69" i="2" s="1"/>
  <c r="J69" i="2" s="1"/>
  <c r="F69" i="2"/>
  <c r="G66" i="2"/>
  <c r="I66" i="2" s="1"/>
  <c r="J66" i="2" s="1"/>
  <c r="K66" i="2" s="1"/>
  <c r="F66" i="2"/>
  <c r="G65" i="2"/>
  <c r="I65" i="2" s="1"/>
  <c r="J65" i="2" s="1"/>
  <c r="K65" i="2" s="1"/>
  <c r="F65" i="2"/>
  <c r="G63" i="2"/>
  <c r="I63" i="2" s="1"/>
  <c r="J63" i="2" s="1"/>
  <c r="F63" i="2"/>
  <c r="G62" i="2"/>
  <c r="I62" i="2" s="1"/>
  <c r="J62" i="2" s="1"/>
  <c r="F62" i="2"/>
  <c r="G58" i="2"/>
  <c r="I58" i="2" s="1"/>
  <c r="J58" i="2" s="1"/>
  <c r="F58" i="2"/>
  <c r="G56" i="2"/>
  <c r="I56" i="2" s="1"/>
  <c r="J56" i="2" s="1"/>
  <c r="V56" i="2" s="1"/>
  <c r="F56" i="2"/>
  <c r="G54" i="2"/>
  <c r="I54" i="2" s="1"/>
  <c r="J54" i="2" s="1"/>
  <c r="V54" i="2" s="1"/>
  <c r="F54" i="2"/>
  <c r="G53" i="2"/>
  <c r="I53" i="2" s="1"/>
  <c r="J53" i="2" s="1"/>
  <c r="K53" i="2" s="1"/>
  <c r="F53" i="2"/>
  <c r="G51" i="2"/>
  <c r="I51" i="2" s="1"/>
  <c r="J51" i="2" s="1"/>
  <c r="V51" i="2" s="1"/>
  <c r="F51" i="2"/>
  <c r="G49" i="2"/>
  <c r="I49" i="2" s="1"/>
  <c r="J49" i="2" s="1"/>
  <c r="V49" i="2" s="1"/>
  <c r="F49" i="2"/>
  <c r="G48" i="2"/>
  <c r="I48" i="2" s="1"/>
  <c r="J48" i="2" s="1"/>
  <c r="V48" i="2" s="1"/>
  <c r="F48" i="2"/>
  <c r="G46" i="2"/>
  <c r="I46" i="2" s="1"/>
  <c r="J46" i="2" s="1"/>
  <c r="K46" i="2" s="1"/>
  <c r="F46" i="2"/>
  <c r="G42" i="2"/>
  <c r="I42" i="2" s="1"/>
  <c r="J42" i="2" s="1"/>
  <c r="K42" i="2" s="1"/>
  <c r="F42" i="2"/>
  <c r="G40" i="2"/>
  <c r="I40" i="2" s="1"/>
  <c r="J40" i="2" s="1"/>
  <c r="K40" i="2" s="1"/>
  <c r="F40" i="2"/>
  <c r="G38" i="2"/>
  <c r="I38" i="2" s="1"/>
  <c r="J38" i="2" s="1"/>
  <c r="F38" i="2"/>
  <c r="G35" i="2"/>
  <c r="I35" i="2" s="1"/>
  <c r="J35" i="2" s="1"/>
  <c r="F35" i="2"/>
  <c r="G33" i="2"/>
  <c r="I33" i="2" s="1"/>
  <c r="J33" i="2" s="1"/>
  <c r="F33" i="2"/>
  <c r="G32" i="2"/>
  <c r="I32" i="2" s="1"/>
  <c r="J32" i="2" s="1"/>
  <c r="F32" i="2"/>
  <c r="G31" i="2"/>
  <c r="I31" i="2" s="1"/>
  <c r="J31" i="2" s="1"/>
  <c r="F31" i="2"/>
  <c r="G29" i="2"/>
  <c r="I29" i="2" s="1"/>
  <c r="J29" i="2" s="1"/>
  <c r="F29" i="2"/>
  <c r="G28" i="2"/>
  <c r="I28" i="2" s="1"/>
  <c r="J28" i="2" s="1"/>
  <c r="F28" i="2"/>
  <c r="G25" i="2"/>
  <c r="I25" i="2" s="1"/>
  <c r="J25" i="2" s="1"/>
  <c r="F25" i="2"/>
  <c r="G23" i="2"/>
  <c r="I23" i="2" s="1"/>
  <c r="J23" i="2" s="1"/>
  <c r="F23" i="2"/>
  <c r="G21" i="2"/>
  <c r="I21" i="2" s="1"/>
  <c r="J21" i="2" s="1"/>
  <c r="F21" i="2"/>
  <c r="G19" i="2"/>
  <c r="I19" i="2" s="1"/>
  <c r="J19" i="2" s="1"/>
  <c r="F19" i="2"/>
  <c r="G18" i="2"/>
  <c r="I18" i="2" s="1"/>
  <c r="J18" i="2" s="1"/>
  <c r="F18" i="2"/>
  <c r="AA96" i="2" l="1"/>
  <c r="Z96" i="2"/>
  <c r="AB96" i="2"/>
  <c r="Z95" i="2"/>
  <c r="AA95" i="2"/>
  <c r="AA97" i="2" s="1"/>
  <c r="AB95" i="2"/>
  <c r="K23" i="2"/>
  <c r="L23" i="2"/>
  <c r="L33" i="2"/>
  <c r="K33" i="2"/>
  <c r="K19" i="2"/>
  <c r="AB19" i="2"/>
  <c r="K28" i="2"/>
  <c r="L28" i="2"/>
  <c r="L63" i="2"/>
  <c r="K63" i="2"/>
  <c r="L71" i="2"/>
  <c r="K71" i="2"/>
  <c r="L18" i="2"/>
  <c r="P18" i="2"/>
  <c r="P73" i="2" s="1"/>
  <c r="T18" i="2"/>
  <c r="T73" i="2" s="1"/>
  <c r="X18" i="2"/>
  <c r="X73" i="2" s="1"/>
  <c r="X74" i="2" s="1"/>
  <c r="AB18" i="2"/>
  <c r="AB73" i="2" s="1"/>
  <c r="AB74" i="2" s="1"/>
  <c r="W18" i="2"/>
  <c r="W73" i="2" s="1"/>
  <c r="M18" i="2"/>
  <c r="M73" i="2" s="1"/>
  <c r="Q18" i="2"/>
  <c r="Q73" i="2" s="1"/>
  <c r="Q74" i="2" s="1"/>
  <c r="U18" i="2"/>
  <c r="U73" i="2" s="1"/>
  <c r="U74" i="2" s="1"/>
  <c r="Y18" i="2"/>
  <c r="Y73" i="2" s="1"/>
  <c r="K18" i="2"/>
  <c r="O18" i="2"/>
  <c r="O73" i="2" s="1"/>
  <c r="O74" i="2" s="1"/>
  <c r="AA18" i="2"/>
  <c r="AA73" i="2" s="1"/>
  <c r="AA74" i="2" s="1"/>
  <c r="N18" i="2"/>
  <c r="N73" i="2" s="1"/>
  <c r="R18" i="2"/>
  <c r="R73" i="2" s="1"/>
  <c r="V18" i="2"/>
  <c r="V73" i="2" s="1"/>
  <c r="V74" i="2" s="1"/>
  <c r="Z18" i="2"/>
  <c r="Z73" i="2" s="1"/>
  <c r="Z74" i="2" s="1"/>
  <c r="S18" i="2"/>
  <c r="S73" i="2" s="1"/>
  <c r="J1010" i="2"/>
  <c r="L25" i="2"/>
  <c r="K25" i="2"/>
  <c r="L32" i="2"/>
  <c r="K32" i="2"/>
  <c r="K69" i="2"/>
  <c r="L69" i="2"/>
  <c r="K72" i="2"/>
  <c r="L72" i="2"/>
  <c r="O991" i="2"/>
  <c r="S991" i="2"/>
  <c r="W991" i="2"/>
  <c r="AA991" i="2"/>
  <c r="N991" i="2"/>
  <c r="V991" i="2"/>
  <c r="P991" i="2"/>
  <c r="T991" i="2"/>
  <c r="X991" i="2"/>
  <c r="AB991" i="2"/>
  <c r="R991" i="2"/>
  <c r="K991" i="2"/>
  <c r="M991" i="2"/>
  <c r="Q991" i="2"/>
  <c r="U991" i="2"/>
  <c r="Y991" i="2"/>
  <c r="L991" i="2"/>
  <c r="Z991" i="2"/>
  <c r="J992" i="2"/>
  <c r="J1003" i="2" s="1"/>
  <c r="K31" i="2"/>
  <c r="L31" i="2"/>
  <c r="K38" i="2"/>
  <c r="V38" i="2"/>
  <c r="V58" i="2"/>
  <c r="L58" i="2"/>
  <c r="K58" i="2"/>
  <c r="L21" i="2"/>
  <c r="K21" i="2"/>
  <c r="L29" i="2"/>
  <c r="K29" i="2"/>
  <c r="L35" i="2"/>
  <c r="K35" i="2"/>
  <c r="L62" i="2"/>
  <c r="K62" i="2"/>
  <c r="J73" i="2"/>
  <c r="J97" i="2"/>
  <c r="J93" i="2"/>
  <c r="K98" i="2" l="1"/>
  <c r="W98" i="2"/>
  <c r="S98" i="2"/>
  <c r="R74" i="2"/>
  <c r="K73" i="2"/>
  <c r="K74" i="2" s="1"/>
  <c r="M74" i="2"/>
  <c r="T74" i="2"/>
  <c r="W94" i="2"/>
  <c r="Q94" i="2"/>
  <c r="Q98" i="2" s="1"/>
  <c r="X94" i="2"/>
  <c r="X98" i="2" s="1"/>
  <c r="S94" i="2"/>
  <c r="O94" i="2"/>
  <c r="O98" i="2" s="1"/>
  <c r="M94" i="2"/>
  <c r="M98" i="2" s="1"/>
  <c r="T94" i="2"/>
  <c r="T98" i="2" s="1"/>
  <c r="U94" i="2"/>
  <c r="U98" i="2" s="1"/>
  <c r="V94" i="2"/>
  <c r="V98" i="2" s="1"/>
  <c r="P94" i="2"/>
  <c r="P98" i="2" s="1"/>
  <c r="R94" i="2"/>
  <c r="R98" i="2" s="1"/>
  <c r="Y94" i="2"/>
  <c r="Y98" i="2" s="1"/>
  <c r="L94" i="2"/>
  <c r="L98" i="2" s="1"/>
  <c r="AA94" i="2"/>
  <c r="AA98" i="2" s="1"/>
  <c r="N94" i="2"/>
  <c r="N98" i="2" s="1"/>
  <c r="Z94" i="2"/>
  <c r="K94" i="2"/>
  <c r="AB97" i="2"/>
  <c r="AB98" i="2" s="1"/>
  <c r="S74" i="2"/>
  <c r="N74" i="2"/>
  <c r="Y74" i="2"/>
  <c r="W74" i="2"/>
  <c r="P74" i="2"/>
  <c r="Z97" i="2"/>
  <c r="AB94" i="2"/>
  <c r="O54" i="4"/>
  <c r="O55" i="4" s="1"/>
  <c r="P54" i="4"/>
  <c r="P55" i="4" s="1"/>
  <c r="S54" i="4"/>
  <c r="S55" i="4" s="1"/>
  <c r="Q54" i="4"/>
  <c r="Q55" i="4" s="1"/>
  <c r="H54" i="4"/>
  <c r="H55" i="4" s="1"/>
  <c r="U54" i="4"/>
  <c r="U55" i="4" s="1"/>
  <c r="K54" i="4"/>
  <c r="K55" i="4" s="1"/>
  <c r="V54" i="4"/>
  <c r="V55" i="4" s="1"/>
  <c r="J54" i="4"/>
  <c r="J55" i="4" s="1"/>
  <c r="L54" i="4"/>
  <c r="L55" i="4" s="1"/>
  <c r="M54" i="4"/>
  <c r="M55" i="4" s="1"/>
  <c r="I54" i="4"/>
  <c r="I55" i="4" s="1"/>
  <c r="G54" i="4"/>
  <c r="G55" i="4" s="1"/>
  <c r="R54" i="4"/>
  <c r="R55" i="4" s="1"/>
  <c r="T54" i="4"/>
  <c r="T55" i="4" s="1"/>
  <c r="N54" i="4"/>
  <c r="N55" i="4" s="1"/>
  <c r="J98" i="2"/>
  <c r="L73" i="2"/>
  <c r="L74" i="2" s="1"/>
  <c r="G983" i="2"/>
  <c r="I983" i="2" s="1"/>
  <c r="J983" i="2" s="1"/>
  <c r="G977" i="2"/>
  <c r="I977" i="2" s="1"/>
  <c r="J977" i="2" s="1"/>
  <c r="P977" i="2" s="1"/>
  <c r="AC977" i="2" s="1"/>
  <c r="H976" i="2"/>
  <c r="I976" i="2" s="1"/>
  <c r="J976" i="2" s="1"/>
  <c r="P976" i="2" s="1"/>
  <c r="AC976" i="2" s="1"/>
  <c r="G973" i="2"/>
  <c r="I973" i="2" s="1"/>
  <c r="J973" i="2" s="1"/>
  <c r="P973" i="2" s="1"/>
  <c r="AC973" i="2" s="1"/>
  <c r="G971" i="2"/>
  <c r="I971" i="2" s="1"/>
  <c r="J971" i="2" s="1"/>
  <c r="P971" i="2" s="1"/>
  <c r="AC971" i="2" s="1"/>
  <c r="G970" i="2"/>
  <c r="I970" i="2" s="1"/>
  <c r="J970" i="2" s="1"/>
  <c r="P970" i="2" s="1"/>
  <c r="AC970" i="2" s="1"/>
  <c r="G969" i="2"/>
  <c r="I969" i="2" s="1"/>
  <c r="J969" i="2" s="1"/>
  <c r="P969" i="2" s="1"/>
  <c r="AC969" i="2" s="1"/>
  <c r="G967" i="2"/>
  <c r="I967" i="2" s="1"/>
  <c r="J967" i="2" s="1"/>
  <c r="P967" i="2" s="1"/>
  <c r="AC967" i="2" s="1"/>
  <c r="G966" i="2"/>
  <c r="I966" i="2" s="1"/>
  <c r="J966" i="2" s="1"/>
  <c r="P966" i="2" s="1"/>
  <c r="AC966" i="2" s="1"/>
  <c r="G963" i="2"/>
  <c r="I963" i="2" s="1"/>
  <c r="J963" i="2" s="1"/>
  <c r="P963" i="2" s="1"/>
  <c r="AC963" i="2" s="1"/>
  <c r="G962" i="2"/>
  <c r="I962" i="2" s="1"/>
  <c r="J962" i="2" s="1"/>
  <c r="P962" i="2" s="1"/>
  <c r="AC962" i="2" s="1"/>
  <c r="G960" i="2"/>
  <c r="I960" i="2" s="1"/>
  <c r="J960" i="2" s="1"/>
  <c r="P960" i="2" s="1"/>
  <c r="AC960" i="2" s="1"/>
  <c r="G959" i="2"/>
  <c r="I959" i="2" s="1"/>
  <c r="J959" i="2" s="1"/>
  <c r="P959" i="2" s="1"/>
  <c r="AC959" i="2" s="1"/>
  <c r="G958" i="2"/>
  <c r="I958" i="2" s="1"/>
  <c r="J958" i="2" s="1"/>
  <c r="P958" i="2" s="1"/>
  <c r="AC958" i="2" s="1"/>
  <c r="G957" i="2"/>
  <c r="I957" i="2" s="1"/>
  <c r="J957" i="2" s="1"/>
  <c r="P957" i="2" s="1"/>
  <c r="AC957" i="2" s="1"/>
  <c r="G956" i="2"/>
  <c r="I956" i="2" s="1"/>
  <c r="J956" i="2" s="1"/>
  <c r="P956" i="2" s="1"/>
  <c r="AC956" i="2" s="1"/>
  <c r="G955" i="2"/>
  <c r="I955" i="2" s="1"/>
  <c r="J955" i="2" s="1"/>
  <c r="P955" i="2" s="1"/>
  <c r="AC955" i="2" s="1"/>
  <c r="G954" i="2"/>
  <c r="I954" i="2" s="1"/>
  <c r="J954" i="2" s="1"/>
  <c r="P954" i="2" s="1"/>
  <c r="AC954" i="2" s="1"/>
  <c r="G952" i="2"/>
  <c r="I952" i="2" s="1"/>
  <c r="J952" i="2" s="1"/>
  <c r="N952" i="2" s="1"/>
  <c r="AC952" i="2" s="1"/>
  <c r="G951" i="2"/>
  <c r="I951" i="2" s="1"/>
  <c r="J951" i="2" s="1"/>
  <c r="P951" i="2" s="1"/>
  <c r="AC951" i="2" s="1"/>
  <c r="G950" i="2"/>
  <c r="I950" i="2" s="1"/>
  <c r="J950" i="2" s="1"/>
  <c r="P950" i="2" s="1"/>
  <c r="AC950" i="2" s="1"/>
  <c r="G949" i="2"/>
  <c r="I949" i="2" s="1"/>
  <c r="J949" i="2" s="1"/>
  <c r="P949" i="2" s="1"/>
  <c r="AC949" i="2" s="1"/>
  <c r="G948" i="2"/>
  <c r="I948" i="2" s="1"/>
  <c r="J948" i="2" s="1"/>
  <c r="N948" i="2" s="1"/>
  <c r="AC948" i="2" s="1"/>
  <c r="G946" i="2"/>
  <c r="I946" i="2" s="1"/>
  <c r="J946" i="2" s="1"/>
  <c r="P946" i="2" s="1"/>
  <c r="AC946" i="2" s="1"/>
  <c r="G945" i="2"/>
  <c r="I945" i="2" s="1"/>
  <c r="J945" i="2" s="1"/>
  <c r="P945" i="2" s="1"/>
  <c r="AC945" i="2" s="1"/>
  <c r="G944" i="2"/>
  <c r="I944" i="2" s="1"/>
  <c r="J944" i="2" s="1"/>
  <c r="O944" i="2" s="1"/>
  <c r="AC944" i="2" s="1"/>
  <c r="G943" i="2"/>
  <c r="I943" i="2" s="1"/>
  <c r="J943" i="2" s="1"/>
  <c r="O943" i="2" s="1"/>
  <c r="AC943" i="2" s="1"/>
  <c r="G942" i="2"/>
  <c r="I942" i="2" s="1"/>
  <c r="J942" i="2" s="1"/>
  <c r="O942" i="2" s="1"/>
  <c r="AC942" i="2" s="1"/>
  <c r="G941" i="2"/>
  <c r="I941" i="2" s="1"/>
  <c r="J941" i="2" s="1"/>
  <c r="O941" i="2" s="1"/>
  <c r="AC941" i="2" s="1"/>
  <c r="G940" i="2"/>
  <c r="I940" i="2" s="1"/>
  <c r="J940" i="2" s="1"/>
  <c r="O940" i="2" s="1"/>
  <c r="AC940" i="2" s="1"/>
  <c r="G939" i="2"/>
  <c r="I939" i="2" s="1"/>
  <c r="J939" i="2" s="1"/>
  <c r="O939" i="2" s="1"/>
  <c r="AC939" i="2" s="1"/>
  <c r="G938" i="2"/>
  <c r="I938" i="2" s="1"/>
  <c r="J938" i="2" s="1"/>
  <c r="O938" i="2" s="1"/>
  <c r="AC938" i="2" s="1"/>
  <c r="G937" i="2"/>
  <c r="I937" i="2" s="1"/>
  <c r="J937" i="2" s="1"/>
  <c r="P937" i="2" s="1"/>
  <c r="AC937" i="2" s="1"/>
  <c r="G935" i="2"/>
  <c r="I935" i="2" s="1"/>
  <c r="J935" i="2" s="1"/>
  <c r="N935" i="2" s="1"/>
  <c r="AC935" i="2" s="1"/>
  <c r="G934" i="2"/>
  <c r="I934" i="2" s="1"/>
  <c r="J934" i="2" s="1"/>
  <c r="N934" i="2" s="1"/>
  <c r="AC934" i="2" s="1"/>
  <c r="G933" i="2"/>
  <c r="I933" i="2" s="1"/>
  <c r="J933" i="2" s="1"/>
  <c r="N933" i="2" s="1"/>
  <c r="AC933" i="2" s="1"/>
  <c r="G932" i="2"/>
  <c r="I932" i="2" s="1"/>
  <c r="J932" i="2" s="1"/>
  <c r="N932" i="2" s="1"/>
  <c r="AC932" i="2" s="1"/>
  <c r="G931" i="2"/>
  <c r="I931" i="2" s="1"/>
  <c r="J931" i="2" s="1"/>
  <c r="N931" i="2" s="1"/>
  <c r="AC931" i="2" s="1"/>
  <c r="G930" i="2"/>
  <c r="I930" i="2" s="1"/>
  <c r="J930" i="2" s="1"/>
  <c r="O930" i="2" s="1"/>
  <c r="AC930" i="2" s="1"/>
  <c r="G929" i="2"/>
  <c r="I929" i="2" s="1"/>
  <c r="J929" i="2" s="1"/>
  <c r="O929" i="2" s="1"/>
  <c r="AC929" i="2" s="1"/>
  <c r="G927" i="2"/>
  <c r="I927" i="2" s="1"/>
  <c r="J927" i="2" s="1"/>
  <c r="O927" i="2" s="1"/>
  <c r="AC927" i="2" s="1"/>
  <c r="G925" i="2"/>
  <c r="I925" i="2" s="1"/>
  <c r="J925" i="2" s="1"/>
  <c r="O925" i="2" s="1"/>
  <c r="AC925" i="2" s="1"/>
  <c r="G923" i="2"/>
  <c r="I923" i="2" s="1"/>
  <c r="J923" i="2" s="1"/>
  <c r="O923" i="2" s="1"/>
  <c r="AC923" i="2" s="1"/>
  <c r="G920" i="2"/>
  <c r="I920" i="2" s="1"/>
  <c r="J920" i="2" s="1"/>
  <c r="N920" i="2" s="1"/>
  <c r="AC920" i="2" s="1"/>
  <c r="G919" i="2"/>
  <c r="I919" i="2" s="1"/>
  <c r="J919" i="2" s="1"/>
  <c r="N919" i="2" s="1"/>
  <c r="AC919" i="2" s="1"/>
  <c r="G918" i="2"/>
  <c r="I918" i="2" s="1"/>
  <c r="J918" i="2" s="1"/>
  <c r="O918" i="2" s="1"/>
  <c r="AC918" i="2" s="1"/>
  <c r="G917" i="2"/>
  <c r="I917" i="2" s="1"/>
  <c r="J917" i="2" s="1"/>
  <c r="N917" i="2" s="1"/>
  <c r="AC917" i="2" s="1"/>
  <c r="G916" i="2"/>
  <c r="I916" i="2" s="1"/>
  <c r="J916" i="2" s="1"/>
  <c r="N916" i="2" s="1"/>
  <c r="AC916" i="2" s="1"/>
  <c r="G915" i="2"/>
  <c r="I915" i="2" s="1"/>
  <c r="J915" i="2" s="1"/>
  <c r="N915" i="2" s="1"/>
  <c r="AC915" i="2" s="1"/>
  <c r="G914" i="2"/>
  <c r="I914" i="2" s="1"/>
  <c r="J914" i="2" s="1"/>
  <c r="N914" i="2" s="1"/>
  <c r="AC914" i="2" s="1"/>
  <c r="G913" i="2"/>
  <c r="I913" i="2" s="1"/>
  <c r="J913" i="2" s="1"/>
  <c r="N913" i="2" s="1"/>
  <c r="AC913" i="2" s="1"/>
  <c r="G912" i="2"/>
  <c r="I912" i="2" s="1"/>
  <c r="J912" i="2" s="1"/>
  <c r="N912" i="2" s="1"/>
  <c r="AC912" i="2" s="1"/>
  <c r="G911" i="2"/>
  <c r="I911" i="2" s="1"/>
  <c r="J911" i="2" s="1"/>
  <c r="N911" i="2" s="1"/>
  <c r="AC911" i="2" s="1"/>
  <c r="G910" i="2"/>
  <c r="I910" i="2" s="1"/>
  <c r="J910" i="2" s="1"/>
  <c r="N910" i="2" s="1"/>
  <c r="AC910" i="2" s="1"/>
  <c r="G909" i="2"/>
  <c r="I909" i="2" s="1"/>
  <c r="J909" i="2" s="1"/>
  <c r="N909" i="2" s="1"/>
  <c r="AC909" i="2" s="1"/>
  <c r="G908" i="2"/>
  <c r="I908" i="2" s="1"/>
  <c r="J908" i="2" s="1"/>
  <c r="N908" i="2" s="1"/>
  <c r="AC908" i="2" s="1"/>
  <c r="G906" i="2"/>
  <c r="I906" i="2" s="1"/>
  <c r="J906" i="2" s="1"/>
  <c r="M906" i="2" s="1"/>
  <c r="AC906" i="2" s="1"/>
  <c r="G905" i="2"/>
  <c r="I905" i="2" s="1"/>
  <c r="J905" i="2" s="1"/>
  <c r="M905" i="2" s="1"/>
  <c r="AC905" i="2" s="1"/>
  <c r="G904" i="2"/>
  <c r="I904" i="2" s="1"/>
  <c r="J904" i="2" s="1"/>
  <c r="O904" i="2" s="1"/>
  <c r="AC904" i="2" s="1"/>
  <c r="G902" i="2"/>
  <c r="I902" i="2" s="1"/>
  <c r="J902" i="2" s="1"/>
  <c r="M902" i="2" s="1"/>
  <c r="AC902" i="2" s="1"/>
  <c r="G900" i="2"/>
  <c r="I900" i="2" s="1"/>
  <c r="J900" i="2" s="1"/>
  <c r="N900" i="2" s="1"/>
  <c r="AC900" i="2" s="1"/>
  <c r="G898" i="2"/>
  <c r="I898" i="2" s="1"/>
  <c r="J898" i="2" s="1"/>
  <c r="N898" i="2" s="1"/>
  <c r="AC898" i="2" s="1"/>
  <c r="G897" i="2"/>
  <c r="I897" i="2" s="1"/>
  <c r="J897" i="2" s="1"/>
  <c r="P897" i="2" s="1"/>
  <c r="AC897" i="2" s="1"/>
  <c r="G895" i="2"/>
  <c r="I895" i="2" s="1"/>
  <c r="J895" i="2" s="1"/>
  <c r="O895" i="2" s="1"/>
  <c r="AC895" i="2" s="1"/>
  <c r="G893" i="2"/>
  <c r="I893" i="2" s="1"/>
  <c r="J893" i="2" s="1"/>
  <c r="O893" i="2" s="1"/>
  <c r="AC893" i="2" s="1"/>
  <c r="G892" i="2"/>
  <c r="I892" i="2" s="1"/>
  <c r="J892" i="2" s="1"/>
  <c r="O892" i="2" s="1"/>
  <c r="AC892" i="2" s="1"/>
  <c r="G891" i="2"/>
  <c r="I891" i="2" s="1"/>
  <c r="J891" i="2" s="1"/>
  <c r="P891" i="2" s="1"/>
  <c r="AC891" i="2" s="1"/>
  <c r="G890" i="2"/>
  <c r="I890" i="2" s="1"/>
  <c r="J890" i="2" s="1"/>
  <c r="P890" i="2" s="1"/>
  <c r="AC890" i="2" s="1"/>
  <c r="G889" i="2"/>
  <c r="I889" i="2" s="1"/>
  <c r="J889" i="2" s="1"/>
  <c r="P889" i="2" s="1"/>
  <c r="H887" i="2"/>
  <c r="I887" i="2" s="1"/>
  <c r="J887" i="2" s="1"/>
  <c r="O887" i="2" s="1"/>
  <c r="AC887" i="2" s="1"/>
  <c r="G886" i="2"/>
  <c r="I886" i="2" s="1"/>
  <c r="J886" i="2" s="1"/>
  <c r="O886" i="2" s="1"/>
  <c r="AC886" i="2" s="1"/>
  <c r="G884" i="2"/>
  <c r="I884" i="2" s="1"/>
  <c r="J884" i="2" s="1"/>
  <c r="O884" i="2" s="1"/>
  <c r="AC884" i="2" s="1"/>
  <c r="H883" i="2"/>
  <c r="I883" i="2" s="1"/>
  <c r="J883" i="2" s="1"/>
  <c r="O883" i="2" s="1"/>
  <c r="AC883" i="2" s="1"/>
  <c r="G881" i="2"/>
  <c r="I881" i="2" s="1"/>
  <c r="J881" i="2" s="1"/>
  <c r="N881" i="2" s="1"/>
  <c r="AC881" i="2" s="1"/>
  <c r="G880" i="2"/>
  <c r="I880" i="2" s="1"/>
  <c r="J880" i="2" s="1"/>
  <c r="N880" i="2" s="1"/>
  <c r="AC880" i="2" s="1"/>
  <c r="G878" i="2"/>
  <c r="I878" i="2" s="1"/>
  <c r="J878" i="2" s="1"/>
  <c r="O878" i="2" s="1"/>
  <c r="AC878" i="2" s="1"/>
  <c r="G877" i="2"/>
  <c r="I877" i="2" s="1"/>
  <c r="J877" i="2" s="1"/>
  <c r="N877" i="2" s="1"/>
  <c r="AC877" i="2" s="1"/>
  <c r="G875" i="2"/>
  <c r="I875" i="2" s="1"/>
  <c r="J875" i="2" s="1"/>
  <c r="O875" i="2" s="1"/>
  <c r="AC875" i="2" s="1"/>
  <c r="G873" i="2"/>
  <c r="I873" i="2" s="1"/>
  <c r="J873" i="2" s="1"/>
  <c r="N873" i="2" s="1"/>
  <c r="AC873" i="2" s="1"/>
  <c r="G872" i="2"/>
  <c r="I872" i="2" s="1"/>
  <c r="J872" i="2" s="1"/>
  <c r="N872" i="2" s="1"/>
  <c r="AC872" i="2" s="1"/>
  <c r="G870" i="2"/>
  <c r="I870" i="2" s="1"/>
  <c r="J870" i="2" s="1"/>
  <c r="N870" i="2" s="1"/>
  <c r="AC870" i="2" s="1"/>
  <c r="G869" i="2"/>
  <c r="I869" i="2" s="1"/>
  <c r="J869" i="2" s="1"/>
  <c r="N869" i="2" s="1"/>
  <c r="AC869" i="2" s="1"/>
  <c r="G868" i="2"/>
  <c r="I868" i="2" s="1"/>
  <c r="J868" i="2" s="1"/>
  <c r="N868" i="2" s="1"/>
  <c r="AC868" i="2" s="1"/>
  <c r="G867" i="2"/>
  <c r="I867" i="2" s="1"/>
  <c r="J867" i="2" s="1"/>
  <c r="N867" i="2" s="1"/>
  <c r="AC867" i="2" s="1"/>
  <c r="G865" i="2"/>
  <c r="I865" i="2" s="1"/>
  <c r="J865" i="2" s="1"/>
  <c r="O865" i="2" s="1"/>
  <c r="AC865" i="2" s="1"/>
  <c r="G864" i="2"/>
  <c r="I864" i="2" s="1"/>
  <c r="J864" i="2" s="1"/>
  <c r="O864" i="2" s="1"/>
  <c r="AC864" i="2" s="1"/>
  <c r="G863" i="2"/>
  <c r="I863" i="2" s="1"/>
  <c r="J863" i="2" s="1"/>
  <c r="O863" i="2" s="1"/>
  <c r="AC863" i="2" s="1"/>
  <c r="G857" i="2"/>
  <c r="I857" i="2" s="1"/>
  <c r="J857" i="2" s="1"/>
  <c r="Q857" i="2" s="1"/>
  <c r="G855" i="2"/>
  <c r="I855" i="2" s="1"/>
  <c r="J855" i="2" s="1"/>
  <c r="Q855" i="2" s="1"/>
  <c r="G852" i="2"/>
  <c r="I852" i="2" s="1"/>
  <c r="J852" i="2" s="1"/>
  <c r="P852" i="2" s="1"/>
  <c r="G851" i="2"/>
  <c r="I851" i="2" s="1"/>
  <c r="J851" i="2" s="1"/>
  <c r="P851" i="2" s="1"/>
  <c r="G848" i="2"/>
  <c r="I848" i="2" s="1"/>
  <c r="J848" i="2" s="1"/>
  <c r="Q848" i="2" s="1"/>
  <c r="G847" i="2"/>
  <c r="I847" i="2" s="1"/>
  <c r="J847" i="2" s="1"/>
  <c r="Q847" i="2" s="1"/>
  <c r="G845" i="2"/>
  <c r="I845" i="2" s="1"/>
  <c r="J845" i="2" s="1"/>
  <c r="Q845" i="2" s="1"/>
  <c r="G843" i="2"/>
  <c r="I843" i="2" s="1"/>
  <c r="J843" i="2" s="1"/>
  <c r="P843" i="2" s="1"/>
  <c r="G842" i="2"/>
  <c r="I842" i="2" s="1"/>
  <c r="J842" i="2" s="1"/>
  <c r="P842" i="2" s="1"/>
  <c r="G839" i="2"/>
  <c r="I839" i="2" s="1"/>
  <c r="J839" i="2" s="1"/>
  <c r="P839" i="2" s="1"/>
  <c r="G838" i="2"/>
  <c r="I838" i="2" s="1"/>
  <c r="J838" i="2" s="1"/>
  <c r="P838" i="2" s="1"/>
  <c r="G836" i="2"/>
  <c r="I836" i="2" s="1"/>
  <c r="J836" i="2" s="1"/>
  <c r="G835" i="2"/>
  <c r="I835" i="2" s="1"/>
  <c r="J835" i="2" s="1"/>
  <c r="G832" i="2"/>
  <c r="I832" i="2" s="1"/>
  <c r="J832" i="2" s="1"/>
  <c r="M832" i="2" s="1"/>
  <c r="G831" i="2"/>
  <c r="I831" i="2" s="1"/>
  <c r="J831" i="2" s="1"/>
  <c r="M831" i="2" s="1"/>
  <c r="G830" i="2"/>
  <c r="I830" i="2" s="1"/>
  <c r="J830" i="2" s="1"/>
  <c r="M830" i="2" s="1"/>
  <c r="G829" i="2"/>
  <c r="I829" i="2" s="1"/>
  <c r="J829" i="2" s="1"/>
  <c r="M829" i="2" s="1"/>
  <c r="G828" i="2"/>
  <c r="I828" i="2" s="1"/>
  <c r="J828" i="2" s="1"/>
  <c r="M828" i="2" s="1"/>
  <c r="G827" i="2"/>
  <c r="I827" i="2" s="1"/>
  <c r="J827" i="2" s="1"/>
  <c r="P827" i="2" s="1"/>
  <c r="G823" i="2"/>
  <c r="I823" i="2" s="1"/>
  <c r="J823" i="2" s="1"/>
  <c r="P823" i="2" s="1"/>
  <c r="G821" i="2"/>
  <c r="I821" i="2" s="1"/>
  <c r="J821" i="2" s="1"/>
  <c r="P821" i="2" s="1"/>
  <c r="G819" i="2"/>
  <c r="I819" i="2" s="1"/>
  <c r="J819" i="2" s="1"/>
  <c r="P819" i="2" s="1"/>
  <c r="G817" i="2"/>
  <c r="I817" i="2" s="1"/>
  <c r="J817" i="2" s="1"/>
  <c r="P817" i="2" s="1"/>
  <c r="G815" i="2"/>
  <c r="I815" i="2" s="1"/>
  <c r="J815" i="2" s="1"/>
  <c r="P815" i="2" s="1"/>
  <c r="G813" i="2"/>
  <c r="I813" i="2" s="1"/>
  <c r="J813" i="2" s="1"/>
  <c r="P813" i="2" s="1"/>
  <c r="G812" i="2"/>
  <c r="I812" i="2" s="1"/>
  <c r="J812" i="2" s="1"/>
  <c r="P812" i="2" s="1"/>
  <c r="G811" i="2"/>
  <c r="I811" i="2" s="1"/>
  <c r="J811" i="2" s="1"/>
  <c r="P811" i="2" s="1"/>
  <c r="G808" i="2"/>
  <c r="I808" i="2" s="1"/>
  <c r="J808" i="2" s="1"/>
  <c r="G804" i="2"/>
  <c r="I804" i="2" s="1"/>
  <c r="J804" i="2" s="1"/>
  <c r="G803" i="2"/>
  <c r="I803" i="2" s="1"/>
  <c r="J803" i="2" s="1"/>
  <c r="G801" i="2"/>
  <c r="I801" i="2" s="1"/>
  <c r="J801" i="2" s="1"/>
  <c r="G799" i="2"/>
  <c r="I799" i="2" s="1"/>
  <c r="J799" i="2" s="1"/>
  <c r="G793" i="2"/>
  <c r="I793" i="2" s="1"/>
  <c r="J793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1" i="2"/>
  <c r="I781" i="2" s="1"/>
  <c r="J781" i="2" s="1"/>
  <c r="G780" i="2"/>
  <c r="I780" i="2" s="1"/>
  <c r="J780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4" i="2"/>
  <c r="I774" i="2" s="1"/>
  <c r="J774" i="2" s="1"/>
  <c r="G773" i="2"/>
  <c r="I773" i="2" s="1"/>
  <c r="J773" i="2" s="1"/>
  <c r="G772" i="2"/>
  <c r="I772" i="2" s="1"/>
  <c r="J772" i="2" s="1"/>
  <c r="G771" i="2"/>
  <c r="I771" i="2" s="1"/>
  <c r="J771" i="2" s="1"/>
  <c r="G770" i="2"/>
  <c r="I770" i="2" s="1"/>
  <c r="J770" i="2" s="1"/>
  <c r="G769" i="2"/>
  <c r="I769" i="2" s="1"/>
  <c r="J769" i="2" s="1"/>
  <c r="G766" i="2"/>
  <c r="I766" i="2" s="1"/>
  <c r="J766" i="2" s="1"/>
  <c r="L766" i="2" s="1"/>
  <c r="G764" i="2"/>
  <c r="I764" i="2" s="1"/>
  <c r="J764" i="2" s="1"/>
  <c r="K764" i="2" s="1"/>
  <c r="G761" i="2"/>
  <c r="I761" i="2" s="1"/>
  <c r="J761" i="2" s="1"/>
  <c r="G756" i="2"/>
  <c r="I756" i="2" s="1"/>
  <c r="J756" i="2" s="1"/>
  <c r="K756" i="2" s="1"/>
  <c r="G755" i="2"/>
  <c r="I755" i="2" s="1"/>
  <c r="J755" i="2" s="1"/>
  <c r="K755" i="2" s="1"/>
  <c r="G754" i="2"/>
  <c r="I754" i="2" s="1"/>
  <c r="J754" i="2" s="1"/>
  <c r="K754" i="2" s="1"/>
  <c r="G753" i="2"/>
  <c r="I753" i="2" s="1"/>
  <c r="J753" i="2" s="1"/>
  <c r="K753" i="2" s="1"/>
  <c r="G752" i="2"/>
  <c r="I752" i="2" s="1"/>
  <c r="J752" i="2" s="1"/>
  <c r="K752" i="2" s="1"/>
  <c r="G751" i="2"/>
  <c r="I751" i="2" s="1"/>
  <c r="J751" i="2" s="1"/>
  <c r="K751" i="2" s="1"/>
  <c r="G750" i="2"/>
  <c r="I750" i="2" s="1"/>
  <c r="J750" i="2" s="1"/>
  <c r="K750" i="2" s="1"/>
  <c r="G749" i="2"/>
  <c r="I749" i="2" s="1"/>
  <c r="J749" i="2" s="1"/>
  <c r="K749" i="2" s="1"/>
  <c r="G747" i="2"/>
  <c r="I747" i="2" s="1"/>
  <c r="J747" i="2" s="1"/>
  <c r="G741" i="2"/>
  <c r="I741" i="2" s="1"/>
  <c r="J741" i="2" s="1"/>
  <c r="G740" i="2"/>
  <c r="I740" i="2" s="1"/>
  <c r="J740" i="2" s="1"/>
  <c r="E54" i="4" l="1"/>
  <c r="W17" i="4"/>
  <c r="X17" i="4" s="1"/>
  <c r="Z98" i="2"/>
  <c r="M858" i="2"/>
  <c r="P978" i="2"/>
  <c r="AC889" i="2"/>
  <c r="C45" i="4"/>
  <c r="C52" i="4"/>
  <c r="C36" i="4"/>
  <c r="C43" i="4"/>
  <c r="C34" i="4"/>
  <c r="C19" i="4"/>
  <c r="C47" i="4"/>
  <c r="C41" i="4"/>
  <c r="C26" i="4"/>
  <c r="C21" i="4"/>
  <c r="C49" i="4"/>
  <c r="C30" i="4"/>
  <c r="C28" i="4"/>
  <c r="C24" i="4"/>
  <c r="C39" i="4"/>
  <c r="C32" i="4"/>
  <c r="C17" i="4"/>
  <c r="F54" i="4"/>
  <c r="F55" i="4" s="1"/>
  <c r="K747" i="2"/>
  <c r="K757" i="2" s="1"/>
  <c r="K758" i="2" s="1"/>
  <c r="J757" i="2"/>
  <c r="L769" i="2"/>
  <c r="M769" i="2"/>
  <c r="M778" i="2"/>
  <c r="L778" i="2"/>
  <c r="M791" i="2"/>
  <c r="N791" i="2"/>
  <c r="J984" i="2"/>
  <c r="R983" i="2"/>
  <c r="R984" i="2" s="1"/>
  <c r="R985" i="2" s="1"/>
  <c r="J794" i="2"/>
  <c r="K761" i="2"/>
  <c r="K794" i="2" s="1"/>
  <c r="K795" i="2" s="1"/>
  <c r="L770" i="2"/>
  <c r="M770" i="2"/>
  <c r="L774" i="2"/>
  <c r="M774" i="2"/>
  <c r="L779" i="2"/>
  <c r="M779" i="2"/>
  <c r="N784" i="2"/>
  <c r="M784" i="2"/>
  <c r="N788" i="2"/>
  <c r="M788" i="2"/>
  <c r="N793" i="2"/>
  <c r="M793" i="2"/>
  <c r="O804" i="2"/>
  <c r="N804" i="2"/>
  <c r="O835" i="2"/>
  <c r="P835" i="2"/>
  <c r="N978" i="2"/>
  <c r="M978" i="2"/>
  <c r="M773" i="2"/>
  <c r="L773" i="2"/>
  <c r="M787" i="2"/>
  <c r="N787" i="2"/>
  <c r="N740" i="2"/>
  <c r="L740" i="2"/>
  <c r="M740" i="2"/>
  <c r="J742" i="2"/>
  <c r="M771" i="2"/>
  <c r="L771" i="2"/>
  <c r="M780" i="2"/>
  <c r="L780" i="2"/>
  <c r="M789" i="2"/>
  <c r="N789" i="2"/>
  <c r="N799" i="2"/>
  <c r="O799" i="2"/>
  <c r="J858" i="2"/>
  <c r="N808" i="2"/>
  <c r="O808" i="2"/>
  <c r="O836" i="2"/>
  <c r="P836" i="2"/>
  <c r="O978" i="2"/>
  <c r="M783" i="2"/>
  <c r="N783" i="2"/>
  <c r="N803" i="2"/>
  <c r="O803" i="2"/>
  <c r="L776" i="2"/>
  <c r="M776" i="2"/>
  <c r="M785" i="2"/>
  <c r="N785" i="2"/>
  <c r="N741" i="2"/>
  <c r="L741" i="2"/>
  <c r="M741" i="2"/>
  <c r="L772" i="2"/>
  <c r="M772" i="2"/>
  <c r="L777" i="2"/>
  <c r="M777" i="2"/>
  <c r="L781" i="2"/>
  <c r="M781" i="2"/>
  <c r="N786" i="2"/>
  <c r="M786" i="2"/>
  <c r="N790" i="2"/>
  <c r="M790" i="2"/>
  <c r="O801" i="2"/>
  <c r="N801" i="2"/>
  <c r="Q858" i="2"/>
  <c r="J978" i="2"/>
  <c r="E55" i="4" l="1"/>
  <c r="W54" i="4"/>
  <c r="X54" i="4" s="1"/>
  <c r="N979" i="2"/>
  <c r="P979" i="2"/>
  <c r="R979" i="2"/>
  <c r="Y979" i="2"/>
  <c r="V979" i="2"/>
  <c r="L979" i="2"/>
  <c r="S979" i="2"/>
  <c r="U979" i="2"/>
  <c r="AB979" i="2"/>
  <c r="K979" i="2"/>
  <c r="Z979" i="2"/>
  <c r="T979" i="2"/>
  <c r="W979" i="2"/>
  <c r="Q979" i="2"/>
  <c r="X979" i="2"/>
  <c r="AA979" i="2"/>
  <c r="Q985" i="2"/>
  <c r="Q859" i="2"/>
  <c r="AB859" i="2"/>
  <c r="V859" i="2"/>
  <c r="S859" i="2"/>
  <c r="L859" i="2"/>
  <c r="X859" i="2"/>
  <c r="R859" i="2"/>
  <c r="K859" i="2"/>
  <c r="Z859" i="2"/>
  <c r="U859" i="2"/>
  <c r="T859" i="2"/>
  <c r="Y859" i="2"/>
  <c r="AA859" i="2"/>
  <c r="W859" i="2"/>
  <c r="Z795" i="2"/>
  <c r="V795" i="2"/>
  <c r="T795" i="2"/>
  <c r="W795" i="2"/>
  <c r="Y795" i="2"/>
  <c r="AA795" i="2"/>
  <c r="R795" i="2"/>
  <c r="P795" i="2"/>
  <c r="Q795" i="2"/>
  <c r="X795" i="2"/>
  <c r="O795" i="2"/>
  <c r="U795" i="2"/>
  <c r="S795" i="2"/>
  <c r="AB795" i="2"/>
  <c r="L794" i="2"/>
  <c r="L795" i="2" s="1"/>
  <c r="M859" i="2"/>
  <c r="O979" i="2"/>
  <c r="Q743" i="2"/>
  <c r="O743" i="2"/>
  <c r="U743" i="2"/>
  <c r="AB743" i="2"/>
  <c r="V743" i="2"/>
  <c r="Y743" i="2"/>
  <c r="T743" i="2"/>
  <c r="AA743" i="2"/>
  <c r="R743" i="2"/>
  <c r="S743" i="2"/>
  <c r="K743" i="2"/>
  <c r="W743" i="2"/>
  <c r="X743" i="2"/>
  <c r="P743" i="2"/>
  <c r="Z743" i="2"/>
  <c r="M979" i="2"/>
  <c r="V758" i="2"/>
  <c r="M758" i="2"/>
  <c r="AA758" i="2"/>
  <c r="T758" i="2"/>
  <c r="W758" i="2"/>
  <c r="N758" i="2"/>
  <c r="Y758" i="2"/>
  <c r="Z758" i="2"/>
  <c r="P758" i="2"/>
  <c r="Q758" i="2"/>
  <c r="X758" i="2"/>
  <c r="O758" i="2"/>
  <c r="U758" i="2"/>
  <c r="S758" i="2"/>
  <c r="R758" i="2"/>
  <c r="AB758" i="2"/>
  <c r="L758" i="2"/>
  <c r="C54" i="4"/>
  <c r="L742" i="2"/>
  <c r="L743" i="2" s="1"/>
  <c r="P858" i="2"/>
  <c r="N742" i="2"/>
  <c r="N743" i="2" s="1"/>
  <c r="L985" i="2"/>
  <c r="L986" i="2" s="1"/>
  <c r="M794" i="2"/>
  <c r="M795" i="2" s="1"/>
  <c r="N794" i="2"/>
  <c r="N795" i="2" s="1"/>
  <c r="O858" i="2"/>
  <c r="N858" i="2"/>
  <c r="N859" i="2" s="1"/>
  <c r="M742" i="2"/>
  <c r="J985" i="2"/>
  <c r="K985" i="2"/>
  <c r="K986" i="2" s="1"/>
  <c r="G731" i="2"/>
  <c r="I731" i="2" s="1"/>
  <c r="J731" i="2" s="1"/>
  <c r="G729" i="2"/>
  <c r="I729" i="2" s="1"/>
  <c r="J729" i="2" s="1"/>
  <c r="G726" i="2"/>
  <c r="I726" i="2" s="1"/>
  <c r="J726" i="2" s="1"/>
  <c r="G725" i="2"/>
  <c r="I725" i="2" s="1"/>
  <c r="J725" i="2" s="1"/>
  <c r="G724" i="2"/>
  <c r="I724" i="2" s="1"/>
  <c r="J724" i="2" s="1"/>
  <c r="G723" i="2"/>
  <c r="I723" i="2" s="1"/>
  <c r="J723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699" i="2"/>
  <c r="I699" i="2" s="1"/>
  <c r="J699" i="2" s="1"/>
  <c r="G698" i="2"/>
  <c r="I698" i="2" s="1"/>
  <c r="J698" i="2" s="1"/>
  <c r="G697" i="2"/>
  <c r="I697" i="2" s="1"/>
  <c r="J697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89" i="2"/>
  <c r="I689" i="2" s="1"/>
  <c r="J689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H683" i="2"/>
  <c r="I683" i="2" s="1"/>
  <c r="J683" i="2" s="1"/>
  <c r="H682" i="2"/>
  <c r="I682" i="2" s="1"/>
  <c r="J682" i="2" s="1"/>
  <c r="H679" i="2"/>
  <c r="I679" i="2" s="1"/>
  <c r="J679" i="2" s="1"/>
  <c r="Z679" i="2" s="1"/>
  <c r="G675" i="2"/>
  <c r="I675" i="2" s="1"/>
  <c r="J675" i="2" s="1"/>
  <c r="T675" i="2" s="1"/>
  <c r="G674" i="2"/>
  <c r="I674" i="2" s="1"/>
  <c r="J674" i="2" s="1"/>
  <c r="T674" i="2" s="1"/>
  <c r="G672" i="2"/>
  <c r="I672" i="2" s="1"/>
  <c r="J672" i="2" s="1"/>
  <c r="T672" i="2" s="1"/>
  <c r="G670" i="2"/>
  <c r="I670" i="2" s="1"/>
  <c r="J670" i="2" s="1"/>
  <c r="T670" i="2" s="1"/>
  <c r="G666" i="2"/>
  <c r="I666" i="2" s="1"/>
  <c r="J666" i="2" s="1"/>
  <c r="G665" i="2"/>
  <c r="I665" i="2" s="1"/>
  <c r="J665" i="2" s="1"/>
  <c r="G664" i="2"/>
  <c r="I664" i="2" s="1"/>
  <c r="J664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8" i="2"/>
  <c r="I658" i="2" s="1"/>
  <c r="J658" i="2" s="1"/>
  <c r="G657" i="2"/>
  <c r="I657" i="2" s="1"/>
  <c r="J657" i="2" s="1"/>
  <c r="G656" i="2"/>
  <c r="I656" i="2" s="1"/>
  <c r="J656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2" i="2"/>
  <c r="I642" i="2" s="1"/>
  <c r="J642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4" i="2"/>
  <c r="I634" i="2" s="1"/>
  <c r="J634" i="2" s="1"/>
  <c r="G633" i="2"/>
  <c r="I633" i="2" s="1"/>
  <c r="J633" i="2" s="1"/>
  <c r="G632" i="2"/>
  <c r="I632" i="2" s="1"/>
  <c r="J632" i="2" s="1"/>
  <c r="G630" i="2"/>
  <c r="I630" i="2" s="1"/>
  <c r="J630" i="2" s="1"/>
  <c r="F630" i="2"/>
  <c r="H629" i="2"/>
  <c r="I629" i="2" s="1"/>
  <c r="J629" i="2" s="1"/>
  <c r="F629" i="2"/>
  <c r="G626" i="2"/>
  <c r="I626" i="2" s="1"/>
  <c r="J626" i="2" s="1"/>
  <c r="G624" i="2"/>
  <c r="I624" i="2" s="1"/>
  <c r="J624" i="2" s="1"/>
  <c r="G623" i="2"/>
  <c r="I623" i="2" s="1"/>
  <c r="J623" i="2" s="1"/>
  <c r="G622" i="2"/>
  <c r="I622" i="2" s="1"/>
  <c r="J622" i="2" s="1"/>
  <c r="G620" i="2"/>
  <c r="I620" i="2" s="1"/>
  <c r="J620" i="2" s="1"/>
  <c r="G618" i="2"/>
  <c r="I618" i="2" s="1"/>
  <c r="J618" i="2" s="1"/>
  <c r="G617" i="2"/>
  <c r="I617" i="2" s="1"/>
  <c r="J617" i="2" s="1"/>
  <c r="G616" i="2"/>
  <c r="I616" i="2" s="1"/>
  <c r="J616" i="2" s="1"/>
  <c r="G614" i="2"/>
  <c r="I614" i="2" s="1"/>
  <c r="J614" i="2" s="1"/>
  <c r="G612" i="2"/>
  <c r="I612" i="2" s="1"/>
  <c r="J612" i="2" s="1"/>
  <c r="G610" i="2"/>
  <c r="I610" i="2" s="1"/>
  <c r="J610" i="2" s="1"/>
  <c r="G608" i="2"/>
  <c r="I608" i="2" s="1"/>
  <c r="J608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3" i="2"/>
  <c r="I593" i="2" s="1"/>
  <c r="J593" i="2" s="1"/>
  <c r="G592" i="2"/>
  <c r="I592" i="2" s="1"/>
  <c r="J592" i="2" s="1"/>
  <c r="G591" i="2"/>
  <c r="I591" i="2" s="1"/>
  <c r="J591" i="2" s="1"/>
  <c r="G589" i="2"/>
  <c r="I589" i="2" s="1"/>
  <c r="J589" i="2" s="1"/>
  <c r="G588" i="2"/>
  <c r="I588" i="2" s="1"/>
  <c r="J588" i="2" s="1"/>
  <c r="G587" i="2"/>
  <c r="I587" i="2" s="1"/>
  <c r="J587" i="2" s="1"/>
  <c r="G585" i="2"/>
  <c r="I585" i="2" s="1"/>
  <c r="J585" i="2" s="1"/>
  <c r="G584" i="2"/>
  <c r="I584" i="2" s="1"/>
  <c r="J584" i="2" s="1"/>
  <c r="G583" i="2"/>
  <c r="I583" i="2" s="1"/>
  <c r="J583" i="2" s="1"/>
  <c r="G580" i="2"/>
  <c r="I580" i="2" s="1"/>
  <c r="J580" i="2" s="1"/>
  <c r="G578" i="2"/>
  <c r="I578" i="2" s="1"/>
  <c r="J578" i="2" s="1"/>
  <c r="H577" i="2"/>
  <c r="I577" i="2" s="1"/>
  <c r="J577" i="2" s="1"/>
  <c r="H576" i="2"/>
  <c r="I576" i="2" s="1"/>
  <c r="J576" i="2" s="1"/>
  <c r="G574" i="2"/>
  <c r="I574" i="2" s="1"/>
  <c r="J574" i="2" s="1"/>
  <c r="G573" i="2"/>
  <c r="I573" i="2" s="1"/>
  <c r="J573" i="2" s="1"/>
  <c r="G571" i="2"/>
  <c r="I571" i="2" s="1"/>
  <c r="J571" i="2" s="1"/>
  <c r="G570" i="2"/>
  <c r="I570" i="2" s="1"/>
  <c r="J570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0" i="2"/>
  <c r="I510" i="2" s="1"/>
  <c r="J510" i="2" s="1"/>
  <c r="G509" i="2"/>
  <c r="I509" i="2" s="1"/>
  <c r="J509" i="2" s="1"/>
  <c r="G508" i="2"/>
  <c r="I508" i="2" s="1"/>
  <c r="J508" i="2" s="1"/>
  <c r="G507" i="2"/>
  <c r="I507" i="2" s="1"/>
  <c r="J507" i="2" s="1"/>
  <c r="G506" i="2"/>
  <c r="I506" i="2" s="1"/>
  <c r="J506" i="2" s="1"/>
  <c r="G505" i="2"/>
  <c r="I505" i="2" s="1"/>
  <c r="J505" i="2" s="1"/>
  <c r="G503" i="2"/>
  <c r="I503" i="2" s="1"/>
  <c r="J503" i="2" s="1"/>
  <c r="G502" i="2"/>
  <c r="I502" i="2" s="1"/>
  <c r="J502" i="2" s="1"/>
  <c r="G496" i="2"/>
  <c r="I496" i="2" s="1"/>
  <c r="J496" i="2" s="1"/>
  <c r="G495" i="2"/>
  <c r="I495" i="2" s="1"/>
  <c r="J495" i="2" s="1"/>
  <c r="G494" i="2"/>
  <c r="I494" i="2" s="1"/>
  <c r="J494" i="2" s="1"/>
  <c r="G493" i="2"/>
  <c r="I493" i="2" s="1"/>
  <c r="J493" i="2" s="1"/>
  <c r="G492" i="2"/>
  <c r="I492" i="2" s="1"/>
  <c r="J492" i="2" s="1"/>
  <c r="G490" i="2"/>
  <c r="I490" i="2" s="1"/>
  <c r="J490" i="2" s="1"/>
  <c r="G487" i="2"/>
  <c r="I487" i="2" s="1"/>
  <c r="J487" i="2" s="1"/>
  <c r="G485" i="2"/>
  <c r="I485" i="2" s="1"/>
  <c r="J485" i="2" s="1"/>
  <c r="G481" i="2"/>
  <c r="I481" i="2" s="1"/>
  <c r="J481" i="2" s="1"/>
  <c r="G480" i="2"/>
  <c r="I480" i="2" s="1"/>
  <c r="J480" i="2" s="1"/>
  <c r="G479" i="2"/>
  <c r="I479" i="2" s="1"/>
  <c r="J479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2" i="2"/>
  <c r="I472" i="2" s="1"/>
  <c r="J472" i="2" s="1"/>
  <c r="G471" i="2"/>
  <c r="I471" i="2" s="1"/>
  <c r="J471" i="2" s="1"/>
  <c r="G470" i="2"/>
  <c r="I470" i="2" s="1"/>
  <c r="J470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4" i="2"/>
  <c r="I454" i="2" s="1"/>
  <c r="J454" i="2" s="1"/>
  <c r="G453" i="2"/>
  <c r="I453" i="2" s="1"/>
  <c r="J453" i="2" s="1"/>
  <c r="G452" i="2"/>
  <c r="I452" i="2" s="1"/>
  <c r="J452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5" i="2"/>
  <c r="I445" i="2" s="1"/>
  <c r="J445" i="2" s="1"/>
  <c r="G443" i="2"/>
  <c r="I443" i="2" s="1"/>
  <c r="J443" i="2" s="1"/>
  <c r="G442" i="2"/>
  <c r="I442" i="2" s="1"/>
  <c r="J442" i="2" s="1"/>
  <c r="G440" i="2"/>
  <c r="I440" i="2" s="1"/>
  <c r="J440" i="2" s="1"/>
  <c r="G439" i="2"/>
  <c r="I439" i="2" s="1"/>
  <c r="J439" i="2" s="1"/>
  <c r="G438" i="2"/>
  <c r="I438" i="2" s="1"/>
  <c r="J438" i="2" s="1"/>
  <c r="G437" i="2"/>
  <c r="I437" i="2" s="1"/>
  <c r="J437" i="2" s="1"/>
  <c r="G436" i="2"/>
  <c r="I436" i="2" s="1"/>
  <c r="J436" i="2" s="1"/>
  <c r="G432" i="2"/>
  <c r="I432" i="2" s="1"/>
  <c r="J432" i="2" s="1"/>
  <c r="G430" i="2"/>
  <c r="I430" i="2" s="1"/>
  <c r="J430" i="2" s="1"/>
  <c r="G429" i="2"/>
  <c r="I429" i="2" s="1"/>
  <c r="J429" i="2" s="1"/>
  <c r="G426" i="2"/>
  <c r="I426" i="2" s="1"/>
  <c r="J426" i="2" s="1"/>
  <c r="G422" i="2"/>
  <c r="I422" i="2" s="1"/>
  <c r="J422" i="2" s="1"/>
  <c r="Z422" i="2" s="1"/>
  <c r="AC422" i="2" s="1"/>
  <c r="G421" i="2"/>
  <c r="I421" i="2" s="1"/>
  <c r="J421" i="2" s="1"/>
  <c r="V421" i="2" s="1"/>
  <c r="G420" i="2"/>
  <c r="I420" i="2" s="1"/>
  <c r="J420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399" i="2"/>
  <c r="I399" i="2" s="1"/>
  <c r="J399" i="2" s="1"/>
  <c r="G398" i="2"/>
  <c r="I398" i="2" s="1"/>
  <c r="J398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1" i="2"/>
  <c r="I381" i="2" s="1"/>
  <c r="J381" i="2" s="1"/>
  <c r="G380" i="2"/>
  <c r="I380" i="2" s="1"/>
  <c r="J380" i="2" s="1"/>
  <c r="G379" i="2"/>
  <c r="I379" i="2" s="1"/>
  <c r="J379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7" i="2"/>
  <c r="I367" i="2" s="1"/>
  <c r="J367" i="2" s="1"/>
  <c r="G366" i="2"/>
  <c r="I366" i="2" s="1"/>
  <c r="J366" i="2" s="1"/>
  <c r="G365" i="2"/>
  <c r="I365" i="2" s="1"/>
  <c r="J365" i="2" s="1"/>
  <c r="G364" i="2"/>
  <c r="I364" i="2" s="1"/>
  <c r="J364" i="2" s="1"/>
  <c r="G363" i="2"/>
  <c r="I363" i="2" s="1"/>
  <c r="J363" i="2" s="1"/>
  <c r="G362" i="2"/>
  <c r="I362" i="2" s="1"/>
  <c r="J362" i="2" s="1"/>
  <c r="G356" i="2"/>
  <c r="I356" i="2" s="1"/>
  <c r="J356" i="2" s="1"/>
  <c r="G353" i="2"/>
  <c r="I353" i="2" s="1"/>
  <c r="J353" i="2" s="1"/>
  <c r="AB353" i="2" s="1"/>
  <c r="AC353" i="2" s="1"/>
  <c r="G352" i="2"/>
  <c r="I352" i="2" s="1"/>
  <c r="J352" i="2" s="1"/>
  <c r="AB352" i="2" s="1"/>
  <c r="AC352" i="2" s="1"/>
  <c r="G351" i="2"/>
  <c r="I351" i="2" s="1"/>
  <c r="J351" i="2" s="1"/>
  <c r="AB351" i="2" s="1"/>
  <c r="AC351" i="2" s="1"/>
  <c r="G350" i="2"/>
  <c r="I350" i="2" s="1"/>
  <c r="J350" i="2" s="1"/>
  <c r="AB350" i="2" s="1"/>
  <c r="AC350" i="2" s="1"/>
  <c r="G349" i="2"/>
  <c r="I349" i="2" s="1"/>
  <c r="J349" i="2" s="1"/>
  <c r="AB349" i="2" s="1"/>
  <c r="AC349" i="2" s="1"/>
  <c r="G348" i="2"/>
  <c r="I348" i="2" s="1"/>
  <c r="J348" i="2" s="1"/>
  <c r="AB348" i="2" s="1"/>
  <c r="AC348" i="2" s="1"/>
  <c r="G347" i="2"/>
  <c r="I347" i="2" s="1"/>
  <c r="J347" i="2" s="1"/>
  <c r="AB347" i="2" s="1"/>
  <c r="AC347" i="2" s="1"/>
  <c r="G344" i="2"/>
  <c r="I344" i="2" s="1"/>
  <c r="J344" i="2" s="1"/>
  <c r="AA344" i="2" s="1"/>
  <c r="AC344" i="2" s="1"/>
  <c r="G343" i="2"/>
  <c r="I343" i="2" s="1"/>
  <c r="J343" i="2" s="1"/>
  <c r="AA343" i="2" s="1"/>
  <c r="AC343" i="2" s="1"/>
  <c r="G342" i="2"/>
  <c r="I342" i="2" s="1"/>
  <c r="J342" i="2" s="1"/>
  <c r="W342" i="2" s="1"/>
  <c r="AC342" i="2" s="1"/>
  <c r="G341" i="2"/>
  <c r="I341" i="2" s="1"/>
  <c r="J341" i="2" s="1"/>
  <c r="W341" i="2" s="1"/>
  <c r="AC341" i="2" s="1"/>
  <c r="G339" i="2"/>
  <c r="I339" i="2" s="1"/>
  <c r="J339" i="2" s="1"/>
  <c r="AA339" i="2" s="1"/>
  <c r="AC339" i="2" s="1"/>
  <c r="G338" i="2"/>
  <c r="I338" i="2" s="1"/>
  <c r="J338" i="2" s="1"/>
  <c r="AA338" i="2" s="1"/>
  <c r="AC338" i="2" s="1"/>
  <c r="G337" i="2"/>
  <c r="I337" i="2" s="1"/>
  <c r="J337" i="2" s="1"/>
  <c r="AA337" i="2" s="1"/>
  <c r="AC337" i="2" s="1"/>
  <c r="G336" i="2"/>
  <c r="I336" i="2" s="1"/>
  <c r="J336" i="2" s="1"/>
  <c r="AA336" i="2" s="1"/>
  <c r="AC336" i="2" s="1"/>
  <c r="G335" i="2"/>
  <c r="I335" i="2" s="1"/>
  <c r="J335" i="2" s="1"/>
  <c r="AA335" i="2" s="1"/>
  <c r="AC335" i="2" s="1"/>
  <c r="G334" i="2"/>
  <c r="I334" i="2" s="1"/>
  <c r="J334" i="2" s="1"/>
  <c r="AA334" i="2" s="1"/>
  <c r="AC334" i="2" s="1"/>
  <c r="G333" i="2"/>
  <c r="I333" i="2" s="1"/>
  <c r="J333" i="2" s="1"/>
  <c r="AA333" i="2" s="1"/>
  <c r="AC333" i="2" s="1"/>
  <c r="G332" i="2"/>
  <c r="I332" i="2" s="1"/>
  <c r="J332" i="2" s="1"/>
  <c r="AA332" i="2" s="1"/>
  <c r="AC332" i="2" s="1"/>
  <c r="G331" i="2"/>
  <c r="I331" i="2" s="1"/>
  <c r="J331" i="2" s="1"/>
  <c r="AA331" i="2" s="1"/>
  <c r="AC331" i="2" s="1"/>
  <c r="G329" i="2"/>
  <c r="I329" i="2" s="1"/>
  <c r="J329" i="2" s="1"/>
  <c r="AA329" i="2" s="1"/>
  <c r="AC329" i="2" s="1"/>
  <c r="G328" i="2"/>
  <c r="I328" i="2" s="1"/>
  <c r="J328" i="2" s="1"/>
  <c r="AA328" i="2" s="1"/>
  <c r="AC328" i="2" s="1"/>
  <c r="G327" i="2"/>
  <c r="I327" i="2" s="1"/>
  <c r="J327" i="2" s="1"/>
  <c r="G326" i="2"/>
  <c r="I326" i="2" s="1"/>
  <c r="J326" i="2" s="1"/>
  <c r="G325" i="2"/>
  <c r="I325" i="2" s="1"/>
  <c r="J325" i="2" s="1"/>
  <c r="AA325" i="2" s="1"/>
  <c r="AC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AA320" i="2" s="1"/>
  <c r="AC320" i="2" s="1"/>
  <c r="G319" i="2"/>
  <c r="I319" i="2" s="1"/>
  <c r="J319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7" i="2"/>
  <c r="I307" i="2" s="1"/>
  <c r="J307" i="2" s="1"/>
  <c r="G305" i="2"/>
  <c r="I305" i="2" s="1"/>
  <c r="J305" i="2" s="1"/>
  <c r="G304" i="2"/>
  <c r="I304" i="2" s="1"/>
  <c r="J304" i="2" s="1"/>
  <c r="G303" i="2"/>
  <c r="I303" i="2" s="1"/>
  <c r="J303" i="2" s="1"/>
  <c r="G301" i="2"/>
  <c r="I301" i="2" s="1"/>
  <c r="J301" i="2" s="1"/>
  <c r="H300" i="2"/>
  <c r="I300" i="2" s="1"/>
  <c r="J300" i="2" s="1"/>
  <c r="H299" i="2"/>
  <c r="I299" i="2" s="1"/>
  <c r="J299" i="2" s="1"/>
  <c r="G297" i="2"/>
  <c r="I297" i="2" s="1"/>
  <c r="J297" i="2" s="1"/>
  <c r="G294" i="2"/>
  <c r="I294" i="2" s="1"/>
  <c r="J294" i="2" s="1"/>
  <c r="G292" i="2"/>
  <c r="I292" i="2" s="1"/>
  <c r="J292" i="2" s="1"/>
  <c r="G291" i="2"/>
  <c r="I291" i="2" s="1"/>
  <c r="J291" i="2" s="1"/>
  <c r="G289" i="2"/>
  <c r="I289" i="2" s="1"/>
  <c r="J289" i="2" s="1"/>
  <c r="G287" i="2"/>
  <c r="I287" i="2" s="1"/>
  <c r="J287" i="2" s="1"/>
  <c r="G285" i="2"/>
  <c r="I285" i="2" s="1"/>
  <c r="J285" i="2" s="1"/>
  <c r="G283" i="2"/>
  <c r="I283" i="2" s="1"/>
  <c r="J283" i="2" s="1"/>
  <c r="G282" i="2"/>
  <c r="I282" i="2" s="1"/>
  <c r="J282" i="2" s="1"/>
  <c r="G279" i="2"/>
  <c r="I279" i="2" s="1"/>
  <c r="J279" i="2" s="1"/>
  <c r="U279" i="2" s="1"/>
  <c r="AC279" i="2" s="1"/>
  <c r="G278" i="2"/>
  <c r="I278" i="2" s="1"/>
  <c r="J278" i="2" s="1"/>
  <c r="U278" i="2" s="1"/>
  <c r="AC278" i="2" s="1"/>
  <c r="G276" i="2"/>
  <c r="I276" i="2" s="1"/>
  <c r="J276" i="2" s="1"/>
  <c r="U276" i="2" s="1"/>
  <c r="AC276" i="2" s="1"/>
  <c r="G273" i="2"/>
  <c r="I273" i="2" s="1"/>
  <c r="J273" i="2" s="1"/>
  <c r="G272" i="2"/>
  <c r="I272" i="2" s="1"/>
  <c r="J272" i="2" s="1"/>
  <c r="G270" i="2"/>
  <c r="I270" i="2" s="1"/>
  <c r="J270" i="2" s="1"/>
  <c r="G269" i="2"/>
  <c r="I269" i="2" s="1"/>
  <c r="J269" i="2" s="1"/>
  <c r="G267" i="2"/>
  <c r="I267" i="2" s="1"/>
  <c r="J267" i="2" s="1"/>
  <c r="G265" i="2"/>
  <c r="I265" i="2" s="1"/>
  <c r="J265" i="2" s="1"/>
  <c r="G263" i="2"/>
  <c r="I263" i="2" s="1"/>
  <c r="J263" i="2" s="1"/>
  <c r="G261" i="2"/>
  <c r="I261" i="2" s="1"/>
  <c r="J261" i="2" s="1"/>
  <c r="G259" i="2"/>
  <c r="I259" i="2" s="1"/>
  <c r="J259" i="2" s="1"/>
  <c r="G258" i="2"/>
  <c r="I258" i="2" s="1"/>
  <c r="J258" i="2" s="1"/>
  <c r="G257" i="2"/>
  <c r="I257" i="2" s="1"/>
  <c r="J257" i="2" s="1"/>
  <c r="G256" i="2"/>
  <c r="I256" i="2" s="1"/>
  <c r="J256" i="2" s="1"/>
  <c r="G255" i="2"/>
  <c r="I255" i="2" s="1"/>
  <c r="J255" i="2" s="1"/>
  <c r="G252" i="2"/>
  <c r="I252" i="2" s="1"/>
  <c r="J252" i="2" s="1"/>
  <c r="G250" i="2"/>
  <c r="I250" i="2" s="1"/>
  <c r="J250" i="2" s="1"/>
  <c r="G247" i="2"/>
  <c r="I247" i="2" s="1"/>
  <c r="J247" i="2" s="1"/>
  <c r="G246" i="2"/>
  <c r="I246" i="2" s="1"/>
  <c r="J246" i="2" s="1"/>
  <c r="G244" i="2"/>
  <c r="I244" i="2" s="1"/>
  <c r="J244" i="2" s="1"/>
  <c r="G243" i="2"/>
  <c r="I243" i="2" s="1"/>
  <c r="J243" i="2" s="1"/>
  <c r="G242" i="2"/>
  <c r="I242" i="2" s="1"/>
  <c r="J242" i="2" s="1"/>
  <c r="G240" i="2"/>
  <c r="I240" i="2" s="1"/>
  <c r="J240" i="2" s="1"/>
  <c r="G239" i="2"/>
  <c r="I239" i="2" s="1"/>
  <c r="J239" i="2" s="1"/>
  <c r="G236" i="2"/>
  <c r="I236" i="2" s="1"/>
  <c r="J236" i="2" s="1"/>
  <c r="G234" i="2"/>
  <c r="I234" i="2" s="1"/>
  <c r="J234" i="2" s="1"/>
  <c r="G233" i="2"/>
  <c r="I233" i="2" s="1"/>
  <c r="J233" i="2" s="1"/>
  <c r="G232" i="2"/>
  <c r="I232" i="2" s="1"/>
  <c r="J232" i="2" s="1"/>
  <c r="G231" i="2"/>
  <c r="I231" i="2" s="1"/>
  <c r="J231" i="2" s="1"/>
  <c r="G230" i="2"/>
  <c r="I230" i="2" s="1"/>
  <c r="J230" i="2" s="1"/>
  <c r="G228" i="2"/>
  <c r="I228" i="2" s="1"/>
  <c r="J228" i="2" s="1"/>
  <c r="G226" i="2"/>
  <c r="I226" i="2" s="1"/>
  <c r="J226" i="2" s="1"/>
  <c r="W226" i="2" s="1"/>
  <c r="AC226" i="2" s="1"/>
  <c r="G224" i="2"/>
  <c r="I224" i="2" s="1"/>
  <c r="J224" i="2" s="1"/>
  <c r="G222" i="2"/>
  <c r="I222" i="2" s="1"/>
  <c r="J222" i="2" s="1"/>
  <c r="G221" i="2"/>
  <c r="I221" i="2" s="1"/>
  <c r="J221" i="2" s="1"/>
  <c r="G218" i="2"/>
  <c r="I218" i="2" s="1"/>
  <c r="J218" i="2" s="1"/>
  <c r="G217" i="2"/>
  <c r="I217" i="2" s="1"/>
  <c r="J217" i="2" s="1"/>
  <c r="G216" i="2"/>
  <c r="I216" i="2" s="1"/>
  <c r="J216" i="2" s="1"/>
  <c r="G215" i="2"/>
  <c r="I215" i="2" s="1"/>
  <c r="J215" i="2" s="1"/>
  <c r="G214" i="2"/>
  <c r="I214" i="2" s="1"/>
  <c r="J214" i="2" s="1"/>
  <c r="G212" i="2"/>
  <c r="I212" i="2" s="1"/>
  <c r="J212" i="2" s="1"/>
  <c r="G211" i="2"/>
  <c r="I211" i="2" s="1"/>
  <c r="J211" i="2" s="1"/>
  <c r="G209" i="2"/>
  <c r="I209" i="2" s="1"/>
  <c r="J209" i="2" s="1"/>
  <c r="G207" i="2"/>
  <c r="I207" i="2" s="1"/>
  <c r="J207" i="2" s="1"/>
  <c r="G204" i="2"/>
  <c r="I204" i="2" s="1"/>
  <c r="J204" i="2" s="1"/>
  <c r="Y204" i="2" s="1"/>
  <c r="AC204" i="2" s="1"/>
  <c r="G203" i="2"/>
  <c r="I203" i="2" s="1"/>
  <c r="J203" i="2" s="1"/>
  <c r="Y203" i="2" s="1"/>
  <c r="AC203" i="2" s="1"/>
  <c r="G201" i="2"/>
  <c r="I201" i="2" s="1"/>
  <c r="J201" i="2" s="1"/>
  <c r="G198" i="2"/>
  <c r="I198" i="2" s="1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6" i="2"/>
  <c r="I176" i="2" s="1"/>
  <c r="J176" i="2" s="1"/>
  <c r="U176" i="2" s="1"/>
  <c r="AC176" i="2" s="1"/>
  <c r="G175" i="2"/>
  <c r="I175" i="2" s="1"/>
  <c r="J175" i="2" s="1"/>
  <c r="U175" i="2" s="1"/>
  <c r="AC175" i="2" s="1"/>
  <c r="G174" i="2"/>
  <c r="I174" i="2" s="1"/>
  <c r="J174" i="2" s="1"/>
  <c r="U174" i="2" s="1"/>
  <c r="AC174" i="2" s="1"/>
  <c r="G173" i="2"/>
  <c r="I173" i="2" s="1"/>
  <c r="J173" i="2" s="1"/>
  <c r="U173" i="2" s="1"/>
  <c r="AC173" i="2" s="1"/>
  <c r="G172" i="2"/>
  <c r="I172" i="2" s="1"/>
  <c r="J172" i="2" s="1"/>
  <c r="U172" i="2" s="1"/>
  <c r="AC172" i="2" s="1"/>
  <c r="G171" i="2"/>
  <c r="I171" i="2" s="1"/>
  <c r="J171" i="2" s="1"/>
  <c r="U171" i="2" s="1"/>
  <c r="AC171" i="2" s="1"/>
  <c r="G169" i="2"/>
  <c r="I169" i="2" s="1"/>
  <c r="J169" i="2" s="1"/>
  <c r="G167" i="2"/>
  <c r="I167" i="2" s="1"/>
  <c r="J167" i="2" s="1"/>
  <c r="G166" i="2"/>
  <c r="I166" i="2" s="1"/>
  <c r="J166" i="2" s="1"/>
  <c r="G163" i="2"/>
  <c r="I163" i="2" s="1"/>
  <c r="J163" i="2" s="1"/>
  <c r="G162" i="2"/>
  <c r="I162" i="2" s="1"/>
  <c r="J162" i="2" s="1"/>
  <c r="G161" i="2"/>
  <c r="I161" i="2" s="1"/>
  <c r="J161" i="2" s="1"/>
  <c r="G159" i="2"/>
  <c r="I159" i="2" s="1"/>
  <c r="J159" i="2" s="1"/>
  <c r="G157" i="2"/>
  <c r="I157" i="2" s="1"/>
  <c r="J157" i="2" s="1"/>
  <c r="G155" i="2"/>
  <c r="I155" i="2" s="1"/>
  <c r="J155" i="2" s="1"/>
  <c r="G154" i="2"/>
  <c r="I154" i="2" s="1"/>
  <c r="J154" i="2" s="1"/>
  <c r="G152" i="2"/>
  <c r="I152" i="2" s="1"/>
  <c r="J152" i="2" s="1"/>
  <c r="G147" i="2"/>
  <c r="I147" i="2" s="1"/>
  <c r="J147" i="2" s="1"/>
  <c r="G145" i="2"/>
  <c r="I145" i="2" s="1"/>
  <c r="J145" i="2" s="1"/>
  <c r="G142" i="2"/>
  <c r="I142" i="2" s="1"/>
  <c r="J142" i="2" s="1"/>
  <c r="R142" i="2" s="1"/>
  <c r="AC142" i="2" s="1"/>
  <c r="G141" i="2"/>
  <c r="I141" i="2" s="1"/>
  <c r="J141" i="2" s="1"/>
  <c r="R141" i="2" s="1"/>
  <c r="AC141" i="2" s="1"/>
  <c r="G140" i="2"/>
  <c r="I140" i="2" s="1"/>
  <c r="J140" i="2" s="1"/>
  <c r="R140" i="2" s="1"/>
  <c r="AC140" i="2" s="1"/>
  <c r="G139" i="2"/>
  <c r="I139" i="2" s="1"/>
  <c r="J139" i="2" s="1"/>
  <c r="R139" i="2" s="1"/>
  <c r="AC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2" i="2"/>
  <c r="I132" i="2" s="1"/>
  <c r="J132" i="2" s="1"/>
  <c r="M132" i="2" s="1"/>
  <c r="AC132" i="2" s="1"/>
  <c r="G131" i="2"/>
  <c r="I131" i="2" s="1"/>
  <c r="J131" i="2" s="1"/>
  <c r="G130" i="2"/>
  <c r="I130" i="2" s="1"/>
  <c r="J130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3" i="2"/>
  <c r="I123" i="2" s="1"/>
  <c r="J123" i="2" s="1"/>
  <c r="N123" i="2" s="1"/>
  <c r="AC123" i="2" s="1"/>
  <c r="G122" i="2"/>
  <c r="I122" i="2" s="1"/>
  <c r="J122" i="2" s="1"/>
  <c r="N122" i="2" s="1"/>
  <c r="AC122" i="2" s="1"/>
  <c r="G121" i="2"/>
  <c r="I121" i="2" s="1"/>
  <c r="J121" i="2" s="1"/>
  <c r="N121" i="2" s="1"/>
  <c r="AC121" i="2" s="1"/>
  <c r="G120" i="2"/>
  <c r="I120" i="2" s="1"/>
  <c r="J120" i="2" s="1"/>
  <c r="N120" i="2" s="1"/>
  <c r="AC120" i="2" s="1"/>
  <c r="G119" i="2"/>
  <c r="I119" i="2" s="1"/>
  <c r="J119" i="2" s="1"/>
  <c r="N119" i="2" s="1"/>
  <c r="AC119" i="2" s="1"/>
  <c r="G117" i="2"/>
  <c r="I117" i="2" s="1"/>
  <c r="J117" i="2" s="1"/>
  <c r="L117" i="2" s="1"/>
  <c r="AC117" i="2" s="1"/>
  <c r="G115" i="2"/>
  <c r="I115" i="2" s="1"/>
  <c r="J115" i="2" s="1"/>
  <c r="G112" i="2"/>
  <c r="I112" i="2" s="1"/>
  <c r="J112" i="2" s="1"/>
  <c r="L112" i="2" s="1"/>
  <c r="G106" i="2"/>
  <c r="I106" i="2" s="1"/>
  <c r="J106" i="2" s="1"/>
  <c r="G105" i="2"/>
  <c r="I105" i="2" s="1"/>
  <c r="J105" i="2" s="1"/>
  <c r="X661" i="2" l="1"/>
  <c r="V661" i="2"/>
  <c r="W661" i="2"/>
  <c r="AB683" i="2"/>
  <c r="AA683" i="2"/>
  <c r="W683" i="2"/>
  <c r="Y698" i="2"/>
  <c r="U698" i="2"/>
  <c r="X698" i="2"/>
  <c r="W698" i="2"/>
  <c r="V698" i="2"/>
  <c r="Y716" i="2"/>
  <c r="U716" i="2"/>
  <c r="X716" i="2"/>
  <c r="W716" i="2"/>
  <c r="V716" i="2"/>
  <c r="U188" i="2"/>
  <c r="V188" i="2"/>
  <c r="T188" i="2"/>
  <c r="AC188" i="2" s="1"/>
  <c r="U197" i="2"/>
  <c r="AC197" i="2" s="1"/>
  <c r="V197" i="2"/>
  <c r="S217" i="2"/>
  <c r="T217" i="2"/>
  <c r="V236" i="2"/>
  <c r="AC236" i="2" s="1"/>
  <c r="W236" i="2"/>
  <c r="Q243" i="2"/>
  <c r="S243" i="2"/>
  <c r="R243" i="2"/>
  <c r="T243" i="2"/>
  <c r="Z250" i="2"/>
  <c r="V250" i="2"/>
  <c r="X250" i="2"/>
  <c r="Y250" i="2"/>
  <c r="W250" i="2"/>
  <c r="Z257" i="2"/>
  <c r="AA257" i="2"/>
  <c r="Y257" i="2"/>
  <c r="Z263" i="2"/>
  <c r="AA263" i="2"/>
  <c r="Z270" i="2"/>
  <c r="AB270" i="2"/>
  <c r="Y270" i="2"/>
  <c r="AA270" i="2"/>
  <c r="W285" i="2"/>
  <c r="U285" i="2"/>
  <c r="V285" i="2"/>
  <c r="W292" i="2"/>
  <c r="U292" i="2"/>
  <c r="AC292" i="2" s="1"/>
  <c r="V292" i="2"/>
  <c r="Z300" i="2"/>
  <c r="AB300" i="2"/>
  <c r="AA300" i="2"/>
  <c r="W305" i="2"/>
  <c r="X305" i="2"/>
  <c r="T311" i="2"/>
  <c r="V311" i="2"/>
  <c r="U311" i="2"/>
  <c r="T315" i="2"/>
  <c r="V315" i="2"/>
  <c r="U315" i="2"/>
  <c r="W324" i="2"/>
  <c r="V324" i="2"/>
  <c r="AC324" i="2" s="1"/>
  <c r="U363" i="2"/>
  <c r="Q363" i="2"/>
  <c r="T363" i="2"/>
  <c r="N363" i="2"/>
  <c r="S363" i="2"/>
  <c r="R363" i="2"/>
  <c r="U367" i="2"/>
  <c r="Q367" i="2"/>
  <c r="S367" i="2"/>
  <c r="T367" i="2"/>
  <c r="R367" i="2"/>
  <c r="N367" i="2"/>
  <c r="U372" i="2"/>
  <c r="Q372" i="2"/>
  <c r="S372" i="2"/>
  <c r="T372" i="2"/>
  <c r="R372" i="2"/>
  <c r="N372" i="2"/>
  <c r="AC372" i="2" s="1"/>
  <c r="U376" i="2"/>
  <c r="Q376" i="2"/>
  <c r="S376" i="2"/>
  <c r="T376" i="2"/>
  <c r="R376" i="2"/>
  <c r="N376" i="2"/>
  <c r="U381" i="2"/>
  <c r="Q381" i="2"/>
  <c r="S381" i="2"/>
  <c r="T381" i="2"/>
  <c r="R381" i="2"/>
  <c r="N381" i="2"/>
  <c r="AC381" i="2" s="1"/>
  <c r="U386" i="2"/>
  <c r="Q386" i="2"/>
  <c r="S386" i="2"/>
  <c r="T386" i="2"/>
  <c r="R386" i="2"/>
  <c r="N386" i="2"/>
  <c r="U390" i="2"/>
  <c r="Q390" i="2"/>
  <c r="S390" i="2"/>
  <c r="T390" i="2"/>
  <c r="R390" i="2"/>
  <c r="N390" i="2"/>
  <c r="AC390" i="2" s="1"/>
  <c r="U395" i="2"/>
  <c r="Q395" i="2"/>
  <c r="S395" i="2"/>
  <c r="T395" i="2"/>
  <c r="R395" i="2"/>
  <c r="N395" i="2"/>
  <c r="U399" i="2"/>
  <c r="Q399" i="2"/>
  <c r="S399" i="2"/>
  <c r="T399" i="2"/>
  <c r="R399" i="2"/>
  <c r="N399" i="2"/>
  <c r="AC399" i="2" s="1"/>
  <c r="U404" i="2"/>
  <c r="Q404" i="2"/>
  <c r="S404" i="2"/>
  <c r="T404" i="2"/>
  <c r="R404" i="2"/>
  <c r="N404" i="2"/>
  <c r="U408" i="2"/>
  <c r="Q408" i="2"/>
  <c r="S408" i="2"/>
  <c r="T408" i="2"/>
  <c r="R408" i="2"/>
  <c r="N408" i="2"/>
  <c r="AC408" i="2" s="1"/>
  <c r="U413" i="2"/>
  <c r="Z413" i="2"/>
  <c r="Z417" i="2"/>
  <c r="U417" i="2"/>
  <c r="AC417" i="2" s="1"/>
  <c r="AC421" i="2"/>
  <c r="V497" i="2"/>
  <c r="T430" i="2"/>
  <c r="U430" i="2"/>
  <c r="S430" i="2"/>
  <c r="S438" i="2"/>
  <c r="N438" i="2"/>
  <c r="U438" i="2"/>
  <c r="Q438" i="2"/>
  <c r="T438" i="2"/>
  <c r="R438" i="2"/>
  <c r="R443" i="2"/>
  <c r="N443" i="2"/>
  <c r="T443" i="2"/>
  <c r="Q443" i="2"/>
  <c r="U443" i="2"/>
  <c r="S443" i="2"/>
  <c r="R449" i="2"/>
  <c r="N449" i="2"/>
  <c r="T449" i="2"/>
  <c r="U449" i="2"/>
  <c r="S449" i="2"/>
  <c r="Q449" i="2"/>
  <c r="R453" i="2"/>
  <c r="T453" i="2"/>
  <c r="N453" i="2"/>
  <c r="Q453" i="2"/>
  <c r="U453" i="2"/>
  <c r="S453" i="2"/>
  <c r="N458" i="2"/>
  <c r="U458" i="2"/>
  <c r="Q458" i="2"/>
  <c r="S458" i="2"/>
  <c r="T458" i="2"/>
  <c r="R458" i="2"/>
  <c r="N463" i="2"/>
  <c r="AC463" i="2" s="1"/>
  <c r="T463" i="2"/>
  <c r="R463" i="2"/>
  <c r="U463" i="2"/>
  <c r="S463" i="2"/>
  <c r="Q463" i="2"/>
  <c r="T468" i="2"/>
  <c r="R468" i="2"/>
  <c r="N468" i="2"/>
  <c r="AC468" i="2" s="1"/>
  <c r="Q468" i="2"/>
  <c r="U468" i="2"/>
  <c r="S468" i="2"/>
  <c r="T473" i="2"/>
  <c r="N473" i="2"/>
  <c r="R473" i="2"/>
  <c r="U473" i="2"/>
  <c r="S473" i="2"/>
  <c r="Q473" i="2"/>
  <c r="T479" i="2"/>
  <c r="N479" i="2"/>
  <c r="R479" i="2"/>
  <c r="Q479" i="2"/>
  <c r="U479" i="2"/>
  <c r="S479" i="2"/>
  <c r="AA487" i="2"/>
  <c r="AC487" i="2" s="1"/>
  <c r="AB487" i="2"/>
  <c r="T494" i="2"/>
  <c r="U494" i="2"/>
  <c r="S494" i="2"/>
  <c r="R494" i="2"/>
  <c r="N494" i="2"/>
  <c r="Q494" i="2"/>
  <c r="Y503" i="2"/>
  <c r="U503" i="2"/>
  <c r="X503" i="2"/>
  <c r="T503" i="2"/>
  <c r="W503" i="2"/>
  <c r="R503" i="2"/>
  <c r="V503" i="2"/>
  <c r="V508" i="2"/>
  <c r="R508" i="2"/>
  <c r="W508" i="2"/>
  <c r="T508" i="2"/>
  <c r="X508" i="2"/>
  <c r="U508" i="2"/>
  <c r="Y508" i="2"/>
  <c r="R513" i="2"/>
  <c r="W513" i="2"/>
  <c r="T513" i="2"/>
  <c r="X513" i="2"/>
  <c r="U513" i="2"/>
  <c r="Y513" i="2"/>
  <c r="V513" i="2"/>
  <c r="T517" i="2"/>
  <c r="X517" i="2"/>
  <c r="U517" i="2"/>
  <c r="Y517" i="2"/>
  <c r="W517" i="2"/>
  <c r="R517" i="2"/>
  <c r="V517" i="2"/>
  <c r="T521" i="2"/>
  <c r="X521" i="2"/>
  <c r="U521" i="2"/>
  <c r="Y521" i="2"/>
  <c r="R521" i="2"/>
  <c r="V521" i="2"/>
  <c r="W521" i="2"/>
  <c r="U526" i="2"/>
  <c r="Y526" i="2"/>
  <c r="V526" i="2"/>
  <c r="R526" i="2"/>
  <c r="T526" i="2"/>
  <c r="W526" i="2"/>
  <c r="X526" i="2"/>
  <c r="U530" i="2"/>
  <c r="Y530" i="2"/>
  <c r="V530" i="2"/>
  <c r="W530" i="2"/>
  <c r="X530" i="2"/>
  <c r="R530" i="2"/>
  <c r="T530" i="2"/>
  <c r="T535" i="2"/>
  <c r="X535" i="2"/>
  <c r="U535" i="2"/>
  <c r="Y535" i="2"/>
  <c r="V535" i="2"/>
  <c r="R535" i="2"/>
  <c r="W535" i="2"/>
  <c r="T539" i="2"/>
  <c r="X539" i="2"/>
  <c r="U539" i="2"/>
  <c r="Y539" i="2"/>
  <c r="V539" i="2"/>
  <c r="R539" i="2"/>
  <c r="W539" i="2"/>
  <c r="T543" i="2"/>
  <c r="X543" i="2"/>
  <c r="U543" i="2"/>
  <c r="Y543" i="2"/>
  <c r="V543" i="2"/>
  <c r="R543" i="2"/>
  <c r="W543" i="2"/>
  <c r="T547" i="2"/>
  <c r="X547" i="2"/>
  <c r="U547" i="2"/>
  <c r="Y547" i="2"/>
  <c r="V547" i="2"/>
  <c r="R547" i="2"/>
  <c r="W547" i="2"/>
  <c r="U552" i="2"/>
  <c r="Y552" i="2"/>
  <c r="V552" i="2"/>
  <c r="R552" i="2"/>
  <c r="W552" i="2"/>
  <c r="T552" i="2"/>
  <c r="X552" i="2"/>
  <c r="U556" i="2"/>
  <c r="Y556" i="2"/>
  <c r="V556" i="2"/>
  <c r="R556" i="2"/>
  <c r="W556" i="2"/>
  <c r="T556" i="2"/>
  <c r="X556" i="2"/>
  <c r="U560" i="2"/>
  <c r="Y560" i="2"/>
  <c r="V560" i="2"/>
  <c r="R560" i="2"/>
  <c r="W560" i="2"/>
  <c r="T560" i="2"/>
  <c r="X560" i="2"/>
  <c r="U564" i="2"/>
  <c r="Y564" i="2"/>
  <c r="V564" i="2"/>
  <c r="R564" i="2"/>
  <c r="W564" i="2"/>
  <c r="X564" i="2"/>
  <c r="T564" i="2"/>
  <c r="V569" i="2"/>
  <c r="R569" i="2"/>
  <c r="W569" i="2"/>
  <c r="T569" i="2"/>
  <c r="X569" i="2"/>
  <c r="U569" i="2"/>
  <c r="Y569" i="2"/>
  <c r="R574" i="2"/>
  <c r="W574" i="2"/>
  <c r="T574" i="2"/>
  <c r="X574" i="2"/>
  <c r="U574" i="2"/>
  <c r="Y574" i="2"/>
  <c r="V574" i="2"/>
  <c r="U580" i="2"/>
  <c r="Y580" i="2"/>
  <c r="V580" i="2"/>
  <c r="R580" i="2"/>
  <c r="W580" i="2"/>
  <c r="X580" i="2"/>
  <c r="T580" i="2"/>
  <c r="T587" i="2"/>
  <c r="X587" i="2"/>
  <c r="U587" i="2"/>
  <c r="Y587" i="2"/>
  <c r="V587" i="2"/>
  <c r="R587" i="2"/>
  <c r="W587" i="2"/>
  <c r="U592" i="2"/>
  <c r="Y592" i="2"/>
  <c r="V592" i="2"/>
  <c r="R592" i="2"/>
  <c r="W592" i="2"/>
  <c r="X592" i="2"/>
  <c r="T592" i="2"/>
  <c r="T597" i="2"/>
  <c r="S597" i="2"/>
  <c r="T601" i="2"/>
  <c r="S601" i="2"/>
  <c r="T605" i="2"/>
  <c r="S605" i="2"/>
  <c r="T612" i="2"/>
  <c r="S612" i="2"/>
  <c r="T618" i="2"/>
  <c r="S618" i="2"/>
  <c r="T624" i="2"/>
  <c r="S624" i="2"/>
  <c r="V634" i="2"/>
  <c r="W634" i="2"/>
  <c r="X634" i="2"/>
  <c r="X641" i="2"/>
  <c r="V641" i="2"/>
  <c r="W641" i="2"/>
  <c r="V647" i="2"/>
  <c r="W647" i="2"/>
  <c r="X647" i="2"/>
  <c r="X653" i="2"/>
  <c r="V653" i="2"/>
  <c r="W653" i="2"/>
  <c r="X657" i="2"/>
  <c r="V657" i="2"/>
  <c r="W657" i="2"/>
  <c r="V662" i="2"/>
  <c r="W662" i="2"/>
  <c r="X662" i="2"/>
  <c r="V666" i="2"/>
  <c r="W666" i="2"/>
  <c r="X666" i="2"/>
  <c r="W684" i="2"/>
  <c r="AB684" i="2"/>
  <c r="AA684" i="2"/>
  <c r="AA689" i="2"/>
  <c r="W689" i="2"/>
  <c r="AB689" i="2"/>
  <c r="X695" i="2"/>
  <c r="W695" i="2"/>
  <c r="V695" i="2"/>
  <c r="U695" i="2"/>
  <c r="Y695" i="2"/>
  <c r="X699" i="2"/>
  <c r="W699" i="2"/>
  <c r="V699" i="2"/>
  <c r="Y699" i="2"/>
  <c r="U699" i="2"/>
  <c r="X704" i="2"/>
  <c r="W704" i="2"/>
  <c r="V704" i="2"/>
  <c r="Y704" i="2"/>
  <c r="U704" i="2"/>
  <c r="X709" i="2"/>
  <c r="W709" i="2"/>
  <c r="V709" i="2"/>
  <c r="Y709" i="2"/>
  <c r="U709" i="2"/>
  <c r="X713" i="2"/>
  <c r="W713" i="2"/>
  <c r="V713" i="2"/>
  <c r="U713" i="2"/>
  <c r="Y713" i="2"/>
  <c r="Y717" i="2"/>
  <c r="X717" i="2"/>
  <c r="W717" i="2"/>
  <c r="V717" i="2"/>
  <c r="U717" i="2"/>
  <c r="W725" i="2"/>
  <c r="Y725" i="2"/>
  <c r="X725" i="2"/>
  <c r="O985" i="2"/>
  <c r="O986" i="2" s="1"/>
  <c r="O859" i="2"/>
  <c r="U162" i="2"/>
  <c r="T162" i="2"/>
  <c r="V183" i="2"/>
  <c r="U183" i="2"/>
  <c r="T183" i="2"/>
  <c r="AC183" i="2" s="1"/>
  <c r="U192" i="2"/>
  <c r="V192" i="2"/>
  <c r="S216" i="2"/>
  <c r="T216" i="2"/>
  <c r="U230" i="2"/>
  <c r="S230" i="2"/>
  <c r="T230" i="2"/>
  <c r="Q242" i="2"/>
  <c r="AC242" i="2" s="1"/>
  <c r="S242" i="2"/>
  <c r="T242" i="2"/>
  <c r="R242" i="2"/>
  <c r="V256" i="2"/>
  <c r="AC256" i="2" s="1"/>
  <c r="X256" i="2"/>
  <c r="W256" i="2"/>
  <c r="V291" i="2"/>
  <c r="W291" i="2"/>
  <c r="U291" i="2"/>
  <c r="W304" i="2"/>
  <c r="X304" i="2"/>
  <c r="U314" i="2"/>
  <c r="V314" i="2"/>
  <c r="T314" i="2"/>
  <c r="V323" i="2"/>
  <c r="W323" i="2"/>
  <c r="W327" i="2"/>
  <c r="V327" i="2"/>
  <c r="AC327" i="2" s="1"/>
  <c r="S362" i="2"/>
  <c r="R362" i="2"/>
  <c r="U362" i="2"/>
  <c r="Q362" i="2"/>
  <c r="T362" i="2"/>
  <c r="N362" i="2"/>
  <c r="S371" i="2"/>
  <c r="U371" i="2"/>
  <c r="Q371" i="2"/>
  <c r="R371" i="2"/>
  <c r="N371" i="2"/>
  <c r="T371" i="2"/>
  <c r="S380" i="2"/>
  <c r="U380" i="2"/>
  <c r="Q380" i="2"/>
  <c r="R380" i="2"/>
  <c r="N380" i="2"/>
  <c r="T380" i="2"/>
  <c r="S389" i="2"/>
  <c r="U389" i="2"/>
  <c r="Q389" i="2"/>
  <c r="R389" i="2"/>
  <c r="N389" i="2"/>
  <c r="T389" i="2"/>
  <c r="S398" i="2"/>
  <c r="U398" i="2"/>
  <c r="Q398" i="2"/>
  <c r="R398" i="2"/>
  <c r="N398" i="2"/>
  <c r="T398" i="2"/>
  <c r="S407" i="2"/>
  <c r="U407" i="2"/>
  <c r="Q407" i="2"/>
  <c r="R407" i="2"/>
  <c r="N407" i="2"/>
  <c r="T407" i="2"/>
  <c r="Z416" i="2"/>
  <c r="U416" i="2"/>
  <c r="AC416" i="2" s="1"/>
  <c r="S429" i="2"/>
  <c r="U429" i="2"/>
  <c r="T429" i="2"/>
  <c r="S442" i="2"/>
  <c r="N442" i="2"/>
  <c r="U442" i="2"/>
  <c r="Q442" i="2"/>
  <c r="T442" i="2"/>
  <c r="R442" i="2"/>
  <c r="N457" i="2"/>
  <c r="R457" i="2"/>
  <c r="T457" i="2"/>
  <c r="Q457" i="2"/>
  <c r="U457" i="2"/>
  <c r="S457" i="2"/>
  <c r="N467" i="2"/>
  <c r="AC467" i="2" s="1"/>
  <c r="U467" i="2"/>
  <c r="Q467" i="2"/>
  <c r="S467" i="2"/>
  <c r="T467" i="2"/>
  <c r="R467" i="2"/>
  <c r="N477" i="2"/>
  <c r="U477" i="2"/>
  <c r="Q477" i="2"/>
  <c r="S477" i="2"/>
  <c r="T477" i="2"/>
  <c r="R477" i="2"/>
  <c r="U493" i="2"/>
  <c r="Q493" i="2"/>
  <c r="T493" i="2"/>
  <c r="S493" i="2"/>
  <c r="N493" i="2"/>
  <c r="AC493" i="2" s="1"/>
  <c r="R493" i="2"/>
  <c r="U507" i="2"/>
  <c r="Y507" i="2"/>
  <c r="V507" i="2"/>
  <c r="R507" i="2"/>
  <c r="W507" i="2"/>
  <c r="T507" i="2"/>
  <c r="X507" i="2"/>
  <c r="R516" i="2"/>
  <c r="W516" i="2"/>
  <c r="T516" i="2"/>
  <c r="X516" i="2"/>
  <c r="V516" i="2"/>
  <c r="Y516" i="2"/>
  <c r="U516" i="2"/>
  <c r="T525" i="2"/>
  <c r="X525" i="2"/>
  <c r="U525" i="2"/>
  <c r="Y525" i="2"/>
  <c r="R525" i="2"/>
  <c r="V525" i="2"/>
  <c r="W525" i="2"/>
  <c r="T533" i="2"/>
  <c r="X533" i="2"/>
  <c r="U533" i="2"/>
  <c r="Y533" i="2"/>
  <c r="R533" i="2"/>
  <c r="V533" i="2"/>
  <c r="W533" i="2"/>
  <c r="R542" i="2"/>
  <c r="W542" i="2"/>
  <c r="T542" i="2"/>
  <c r="X542" i="2"/>
  <c r="U542" i="2"/>
  <c r="Y542" i="2"/>
  <c r="V542" i="2"/>
  <c r="T551" i="2"/>
  <c r="X551" i="2"/>
  <c r="U551" i="2"/>
  <c r="Y551" i="2"/>
  <c r="V551" i="2"/>
  <c r="R551" i="2"/>
  <c r="W551" i="2"/>
  <c r="T559" i="2"/>
  <c r="X559" i="2"/>
  <c r="U559" i="2"/>
  <c r="Y559" i="2"/>
  <c r="V559" i="2"/>
  <c r="R559" i="2"/>
  <c r="W559" i="2"/>
  <c r="U568" i="2"/>
  <c r="Y568" i="2"/>
  <c r="V568" i="2"/>
  <c r="R568" i="2"/>
  <c r="W568" i="2"/>
  <c r="X568" i="2"/>
  <c r="T568" i="2"/>
  <c r="R578" i="2"/>
  <c r="W578" i="2"/>
  <c r="T578" i="2"/>
  <c r="X578" i="2"/>
  <c r="U578" i="2"/>
  <c r="Y578" i="2"/>
  <c r="V578" i="2"/>
  <c r="T591" i="2"/>
  <c r="X591" i="2"/>
  <c r="U591" i="2"/>
  <c r="Y591" i="2"/>
  <c r="V591" i="2"/>
  <c r="R591" i="2"/>
  <c r="W591" i="2"/>
  <c r="T600" i="2"/>
  <c r="S600" i="2"/>
  <c r="T610" i="2"/>
  <c r="S610" i="2"/>
  <c r="T623" i="2"/>
  <c r="S623" i="2"/>
  <c r="X633" i="2"/>
  <c r="V633" i="2"/>
  <c r="W633" i="2"/>
  <c r="V646" i="2"/>
  <c r="W646" i="2"/>
  <c r="X646" i="2"/>
  <c r="W656" i="2"/>
  <c r="X656" i="2"/>
  <c r="V656" i="2"/>
  <c r="Y694" i="2"/>
  <c r="U694" i="2"/>
  <c r="X694" i="2"/>
  <c r="W694" i="2"/>
  <c r="V694" i="2"/>
  <c r="Y708" i="2"/>
  <c r="U708" i="2"/>
  <c r="X708" i="2"/>
  <c r="W708" i="2"/>
  <c r="V708" i="2"/>
  <c r="Y724" i="2"/>
  <c r="X724" i="2"/>
  <c r="W724" i="2"/>
  <c r="P157" i="2"/>
  <c r="AC157" i="2" s="1"/>
  <c r="R157" i="2"/>
  <c r="Q157" i="2"/>
  <c r="U184" i="2"/>
  <c r="T184" i="2"/>
  <c r="AC184" i="2" s="1"/>
  <c r="V184" i="2"/>
  <c r="W224" i="2"/>
  <c r="U224" i="2"/>
  <c r="V224" i="2"/>
  <c r="J107" i="2"/>
  <c r="T105" i="2"/>
  <c r="S105" i="2"/>
  <c r="S107" i="2" s="1"/>
  <c r="S108" i="2" s="1"/>
  <c r="N105" i="2"/>
  <c r="N107" i="2" s="1"/>
  <c r="N108" i="2" s="1"/>
  <c r="Q152" i="2"/>
  <c r="P152" i="2"/>
  <c r="R152" i="2"/>
  <c r="V159" i="2"/>
  <c r="U159" i="2"/>
  <c r="Q166" i="2"/>
  <c r="P166" i="2"/>
  <c r="R166" i="2"/>
  <c r="U181" i="2"/>
  <c r="V181" i="2"/>
  <c r="T181" i="2"/>
  <c r="AC181" i="2" s="1"/>
  <c r="V185" i="2"/>
  <c r="T185" i="2"/>
  <c r="U185" i="2"/>
  <c r="V189" i="2"/>
  <c r="T189" i="2"/>
  <c r="AC189" i="2" s="1"/>
  <c r="U189" i="2"/>
  <c r="U194" i="2"/>
  <c r="V194" i="2"/>
  <c r="U198" i="2"/>
  <c r="AC198" i="2" s="1"/>
  <c r="V198" i="2"/>
  <c r="T207" i="2"/>
  <c r="S207" i="2"/>
  <c r="AC207" i="2" s="1"/>
  <c r="S214" i="2"/>
  <c r="AC214" i="2" s="1"/>
  <c r="T214" i="2"/>
  <c r="S218" i="2"/>
  <c r="T218" i="2"/>
  <c r="S232" i="2"/>
  <c r="AC232" i="2" s="1"/>
  <c r="T232" i="2"/>
  <c r="Q239" i="2"/>
  <c r="R239" i="2"/>
  <c r="S239" i="2"/>
  <c r="T239" i="2"/>
  <c r="Q244" i="2"/>
  <c r="S244" i="2"/>
  <c r="T244" i="2"/>
  <c r="R244" i="2"/>
  <c r="Y252" i="2"/>
  <c r="W252" i="2"/>
  <c r="X252" i="2"/>
  <c r="V252" i="2"/>
  <c r="Z252" i="2"/>
  <c r="W258" i="2"/>
  <c r="X258" i="2"/>
  <c r="V258" i="2"/>
  <c r="Z265" i="2"/>
  <c r="AA265" i="2"/>
  <c r="AA272" i="2"/>
  <c r="AB272" i="2"/>
  <c r="Z272" i="2"/>
  <c r="V287" i="2"/>
  <c r="W287" i="2"/>
  <c r="U287" i="2"/>
  <c r="AB294" i="2"/>
  <c r="AA294" i="2"/>
  <c r="AC294" i="2" s="1"/>
  <c r="AA301" i="2"/>
  <c r="AB301" i="2"/>
  <c r="Z301" i="2"/>
  <c r="W307" i="2"/>
  <c r="X307" i="2"/>
  <c r="U312" i="2"/>
  <c r="T312" i="2"/>
  <c r="V312" i="2"/>
  <c r="U316" i="2"/>
  <c r="V316" i="2"/>
  <c r="T316" i="2"/>
  <c r="V321" i="2"/>
  <c r="W321" i="2"/>
  <c r="S364" i="2"/>
  <c r="U364" i="2"/>
  <c r="Q364" i="2"/>
  <c r="T364" i="2"/>
  <c r="R364" i="2"/>
  <c r="N364" i="2"/>
  <c r="S369" i="2"/>
  <c r="U369" i="2"/>
  <c r="Q369" i="2"/>
  <c r="T369" i="2"/>
  <c r="R369" i="2"/>
  <c r="N369" i="2"/>
  <c r="AC369" i="2" s="1"/>
  <c r="S373" i="2"/>
  <c r="U373" i="2"/>
  <c r="Q373" i="2"/>
  <c r="T373" i="2"/>
  <c r="R373" i="2"/>
  <c r="N373" i="2"/>
  <c r="S377" i="2"/>
  <c r="U377" i="2"/>
  <c r="Q377" i="2"/>
  <c r="T377" i="2"/>
  <c r="R377" i="2"/>
  <c r="N377" i="2"/>
  <c r="AC377" i="2" s="1"/>
  <c r="S383" i="2"/>
  <c r="U383" i="2"/>
  <c r="Q383" i="2"/>
  <c r="T383" i="2"/>
  <c r="R383" i="2"/>
  <c r="N383" i="2"/>
  <c r="S387" i="2"/>
  <c r="U387" i="2"/>
  <c r="Q387" i="2"/>
  <c r="T387" i="2"/>
  <c r="R387" i="2"/>
  <c r="N387" i="2"/>
  <c r="S391" i="2"/>
  <c r="U391" i="2"/>
  <c r="Q391" i="2"/>
  <c r="T391" i="2"/>
  <c r="R391" i="2"/>
  <c r="N391" i="2"/>
  <c r="S396" i="2"/>
  <c r="U396" i="2"/>
  <c r="Q396" i="2"/>
  <c r="T396" i="2"/>
  <c r="R396" i="2"/>
  <c r="N396" i="2"/>
  <c r="AC396" i="2" s="1"/>
  <c r="S401" i="2"/>
  <c r="U401" i="2"/>
  <c r="Q401" i="2"/>
  <c r="T401" i="2"/>
  <c r="R401" i="2"/>
  <c r="N401" i="2"/>
  <c r="S405" i="2"/>
  <c r="U405" i="2"/>
  <c r="Q405" i="2"/>
  <c r="T405" i="2"/>
  <c r="R405" i="2"/>
  <c r="N405" i="2"/>
  <c r="AC405" i="2" s="1"/>
  <c r="S409" i="2"/>
  <c r="U409" i="2"/>
  <c r="Q409" i="2"/>
  <c r="T409" i="2"/>
  <c r="R409" i="2"/>
  <c r="N409" i="2"/>
  <c r="Z414" i="2"/>
  <c r="U414" i="2"/>
  <c r="AC414" i="2" s="1"/>
  <c r="Z418" i="2"/>
  <c r="U418" i="2"/>
  <c r="AC418" i="2" s="1"/>
  <c r="T432" i="2"/>
  <c r="U432" i="2"/>
  <c r="S432" i="2"/>
  <c r="N439" i="2"/>
  <c r="R439" i="2"/>
  <c r="T439" i="2"/>
  <c r="Q439" i="2"/>
  <c r="U439" i="2"/>
  <c r="S439" i="2"/>
  <c r="N445" i="2"/>
  <c r="AC445" i="2" s="1"/>
  <c r="U445" i="2"/>
  <c r="Q445" i="2"/>
  <c r="S445" i="2"/>
  <c r="T445" i="2"/>
  <c r="R445" i="2"/>
  <c r="N450" i="2"/>
  <c r="U450" i="2"/>
  <c r="Q450" i="2"/>
  <c r="S450" i="2"/>
  <c r="T450" i="2"/>
  <c r="R450" i="2"/>
  <c r="N454" i="2"/>
  <c r="AC454" i="2" s="1"/>
  <c r="U454" i="2"/>
  <c r="Q454" i="2"/>
  <c r="S454" i="2"/>
  <c r="T454" i="2"/>
  <c r="R454" i="2"/>
  <c r="T459" i="2"/>
  <c r="R459" i="2"/>
  <c r="N459" i="2"/>
  <c r="AC459" i="2" s="1"/>
  <c r="U459" i="2"/>
  <c r="S459" i="2"/>
  <c r="Q459" i="2"/>
  <c r="S464" i="2"/>
  <c r="U464" i="2"/>
  <c r="Q464" i="2"/>
  <c r="N464" i="2"/>
  <c r="T464" i="2"/>
  <c r="R464" i="2"/>
  <c r="N470" i="2"/>
  <c r="S470" i="2"/>
  <c r="U470" i="2"/>
  <c r="Q470" i="2"/>
  <c r="T470" i="2"/>
  <c r="R470" i="2"/>
  <c r="N474" i="2"/>
  <c r="AC474" i="2" s="1"/>
  <c r="S474" i="2"/>
  <c r="U474" i="2"/>
  <c r="Q474" i="2"/>
  <c r="T474" i="2"/>
  <c r="R474" i="2"/>
  <c r="S480" i="2"/>
  <c r="U480" i="2"/>
  <c r="Q480" i="2"/>
  <c r="T480" i="2"/>
  <c r="R480" i="2"/>
  <c r="N480" i="2"/>
  <c r="S490" i="2"/>
  <c r="T490" i="2"/>
  <c r="N490" i="2"/>
  <c r="R490" i="2"/>
  <c r="Q490" i="2"/>
  <c r="U490" i="2"/>
  <c r="U495" i="2"/>
  <c r="Q495" i="2"/>
  <c r="T495" i="2"/>
  <c r="N495" i="2"/>
  <c r="S495" i="2"/>
  <c r="R495" i="2"/>
  <c r="X505" i="2"/>
  <c r="T505" i="2"/>
  <c r="W505" i="2"/>
  <c r="R505" i="2"/>
  <c r="V505" i="2"/>
  <c r="U505" i="2"/>
  <c r="Y505" i="2"/>
  <c r="R509" i="2"/>
  <c r="W509" i="2"/>
  <c r="T509" i="2"/>
  <c r="X509" i="2"/>
  <c r="U509" i="2"/>
  <c r="Y509" i="2"/>
  <c r="V509" i="2"/>
  <c r="U514" i="2"/>
  <c r="Y514" i="2"/>
  <c r="V514" i="2"/>
  <c r="T514" i="2"/>
  <c r="W514" i="2"/>
  <c r="X514" i="2"/>
  <c r="R514" i="2"/>
  <c r="U518" i="2"/>
  <c r="Y518" i="2"/>
  <c r="V518" i="2"/>
  <c r="X518" i="2"/>
  <c r="R518" i="2"/>
  <c r="T518" i="2"/>
  <c r="W518" i="2"/>
  <c r="V523" i="2"/>
  <c r="R523" i="2"/>
  <c r="W523" i="2"/>
  <c r="X523" i="2"/>
  <c r="Y523" i="2"/>
  <c r="T523" i="2"/>
  <c r="U523" i="2"/>
  <c r="V527" i="2"/>
  <c r="R527" i="2"/>
  <c r="W527" i="2"/>
  <c r="T527" i="2"/>
  <c r="U527" i="2"/>
  <c r="X527" i="2"/>
  <c r="Y527" i="2"/>
  <c r="V531" i="2"/>
  <c r="R531" i="2"/>
  <c r="W531" i="2"/>
  <c r="X531" i="2"/>
  <c r="Y531" i="2"/>
  <c r="T531" i="2"/>
  <c r="U531" i="2"/>
  <c r="U536" i="2"/>
  <c r="Y536" i="2"/>
  <c r="V536" i="2"/>
  <c r="R536" i="2"/>
  <c r="W536" i="2"/>
  <c r="T536" i="2"/>
  <c r="X536" i="2"/>
  <c r="U540" i="2"/>
  <c r="Y540" i="2"/>
  <c r="V540" i="2"/>
  <c r="R540" i="2"/>
  <c r="W540" i="2"/>
  <c r="T540" i="2"/>
  <c r="X540" i="2"/>
  <c r="U544" i="2"/>
  <c r="Y544" i="2"/>
  <c r="V544" i="2"/>
  <c r="R544" i="2"/>
  <c r="W544" i="2"/>
  <c r="X544" i="2"/>
  <c r="T544" i="2"/>
  <c r="U548" i="2"/>
  <c r="Y548" i="2"/>
  <c r="V548" i="2"/>
  <c r="R548" i="2"/>
  <c r="W548" i="2"/>
  <c r="T548" i="2"/>
  <c r="X548" i="2"/>
  <c r="V553" i="2"/>
  <c r="R553" i="2"/>
  <c r="W553" i="2"/>
  <c r="T553" i="2"/>
  <c r="X553" i="2"/>
  <c r="U553" i="2"/>
  <c r="Y553" i="2"/>
  <c r="V557" i="2"/>
  <c r="R557" i="2"/>
  <c r="W557" i="2"/>
  <c r="T557" i="2"/>
  <c r="X557" i="2"/>
  <c r="Y557" i="2"/>
  <c r="U557" i="2"/>
  <c r="V561" i="2"/>
  <c r="R561" i="2"/>
  <c r="W561" i="2"/>
  <c r="T561" i="2"/>
  <c r="X561" i="2"/>
  <c r="U561" i="2"/>
  <c r="Y561" i="2"/>
  <c r="R566" i="2"/>
  <c r="W566" i="2"/>
  <c r="T566" i="2"/>
  <c r="X566" i="2"/>
  <c r="U566" i="2"/>
  <c r="Y566" i="2"/>
  <c r="V566" i="2"/>
  <c r="R570" i="2"/>
  <c r="W570" i="2"/>
  <c r="T570" i="2"/>
  <c r="X570" i="2"/>
  <c r="U570" i="2"/>
  <c r="Y570" i="2"/>
  <c r="V570" i="2"/>
  <c r="U576" i="2"/>
  <c r="Y576" i="2"/>
  <c r="V576" i="2"/>
  <c r="R576" i="2"/>
  <c r="W576" i="2"/>
  <c r="X576" i="2"/>
  <c r="T576" i="2"/>
  <c r="T583" i="2"/>
  <c r="X583" i="2"/>
  <c r="U583" i="2"/>
  <c r="Y583" i="2"/>
  <c r="V583" i="2"/>
  <c r="W583" i="2"/>
  <c r="R583" i="2"/>
  <c r="U588" i="2"/>
  <c r="Y588" i="2"/>
  <c r="V588" i="2"/>
  <c r="R588" i="2"/>
  <c r="W588" i="2"/>
  <c r="T588" i="2"/>
  <c r="X588" i="2"/>
  <c r="V593" i="2"/>
  <c r="R593" i="2"/>
  <c r="W593" i="2"/>
  <c r="T593" i="2"/>
  <c r="U593" i="2"/>
  <c r="X593" i="2"/>
  <c r="Y593" i="2"/>
  <c r="T598" i="2"/>
  <c r="S598" i="2"/>
  <c r="T602" i="2"/>
  <c r="S602" i="2"/>
  <c r="T606" i="2"/>
  <c r="S606" i="2"/>
  <c r="T614" i="2"/>
  <c r="S614" i="2"/>
  <c r="T620" i="2"/>
  <c r="S620" i="2"/>
  <c r="T626" i="2"/>
  <c r="S626" i="2"/>
  <c r="V630" i="2"/>
  <c r="W630" i="2"/>
  <c r="X630" i="2"/>
  <c r="W636" i="2"/>
  <c r="X636" i="2"/>
  <c r="V636" i="2"/>
  <c r="V642" i="2"/>
  <c r="W642" i="2"/>
  <c r="X642" i="2"/>
  <c r="X649" i="2"/>
  <c r="V649" i="2"/>
  <c r="W649" i="2"/>
  <c r="V654" i="2"/>
  <c r="W654" i="2"/>
  <c r="X654" i="2"/>
  <c r="V658" i="2"/>
  <c r="W658" i="2"/>
  <c r="X658" i="2"/>
  <c r="V663" i="2"/>
  <c r="W663" i="2"/>
  <c r="X663" i="2"/>
  <c r="AC679" i="2"/>
  <c r="Z719" i="2"/>
  <c r="AA685" i="2"/>
  <c r="W685" i="2"/>
  <c r="AB685" i="2"/>
  <c r="W692" i="2"/>
  <c r="V692" i="2"/>
  <c r="Y692" i="2"/>
  <c r="U692" i="2"/>
  <c r="X692" i="2"/>
  <c r="W696" i="2"/>
  <c r="V696" i="2"/>
  <c r="Y696" i="2"/>
  <c r="U696" i="2"/>
  <c r="X696" i="2"/>
  <c r="W701" i="2"/>
  <c r="V701" i="2"/>
  <c r="Y701" i="2"/>
  <c r="U701" i="2"/>
  <c r="X701" i="2"/>
  <c r="W706" i="2"/>
  <c r="V706" i="2"/>
  <c r="Y706" i="2"/>
  <c r="U706" i="2"/>
  <c r="X706" i="2"/>
  <c r="W710" i="2"/>
  <c r="V710" i="2"/>
  <c r="Y710" i="2"/>
  <c r="U710" i="2"/>
  <c r="X710" i="2"/>
  <c r="W714" i="2"/>
  <c r="V714" i="2"/>
  <c r="Y714" i="2"/>
  <c r="U714" i="2"/>
  <c r="X714" i="2"/>
  <c r="X718" i="2"/>
  <c r="W718" i="2"/>
  <c r="Y718" i="2"/>
  <c r="V718" i="2"/>
  <c r="U718" i="2"/>
  <c r="X726" i="2"/>
  <c r="W726" i="2"/>
  <c r="Y726" i="2"/>
  <c r="V986" i="2"/>
  <c r="U986" i="2"/>
  <c r="Y986" i="2"/>
  <c r="AA986" i="2"/>
  <c r="T986" i="2"/>
  <c r="X986" i="2"/>
  <c r="W986" i="2"/>
  <c r="AB986" i="2"/>
  <c r="S986" i="2"/>
  <c r="Z986" i="2"/>
  <c r="P985" i="2"/>
  <c r="P986" i="2" s="1"/>
  <c r="P859" i="2"/>
  <c r="R155" i="2"/>
  <c r="P155" i="2"/>
  <c r="Q155" i="2"/>
  <c r="P169" i="2"/>
  <c r="AC169" i="2" s="1"/>
  <c r="R169" i="2"/>
  <c r="Q169" i="2"/>
  <c r="V179" i="2"/>
  <c r="U179" i="2"/>
  <c r="T179" i="2"/>
  <c r="T187" i="2"/>
  <c r="V187" i="2"/>
  <c r="U187" i="2"/>
  <c r="U196" i="2"/>
  <c r="V196" i="2"/>
  <c r="S211" i="2"/>
  <c r="T211" i="2"/>
  <c r="S222" i="2"/>
  <c r="T222" i="2"/>
  <c r="S234" i="2"/>
  <c r="T234" i="2"/>
  <c r="Q247" i="2"/>
  <c r="S247" i="2"/>
  <c r="T247" i="2"/>
  <c r="R247" i="2"/>
  <c r="AA261" i="2"/>
  <c r="Z261" i="2"/>
  <c r="AB261" i="2"/>
  <c r="AB269" i="2"/>
  <c r="Y269" i="2"/>
  <c r="Z269" i="2"/>
  <c r="AA269" i="2"/>
  <c r="V283" i="2"/>
  <c r="U283" i="2"/>
  <c r="W283" i="2"/>
  <c r="AA299" i="2"/>
  <c r="AB299" i="2"/>
  <c r="Z299" i="2"/>
  <c r="U310" i="2"/>
  <c r="V310" i="2"/>
  <c r="T310" i="2"/>
  <c r="AC310" i="2" s="1"/>
  <c r="W319" i="2"/>
  <c r="V319" i="2"/>
  <c r="AC319" i="2" s="1"/>
  <c r="S366" i="2"/>
  <c r="U366" i="2"/>
  <c r="Q366" i="2"/>
  <c r="R366" i="2"/>
  <c r="N366" i="2"/>
  <c r="T366" i="2"/>
  <c r="S375" i="2"/>
  <c r="U375" i="2"/>
  <c r="Q375" i="2"/>
  <c r="R375" i="2"/>
  <c r="N375" i="2"/>
  <c r="T375" i="2"/>
  <c r="S385" i="2"/>
  <c r="U385" i="2"/>
  <c r="Q385" i="2"/>
  <c r="R385" i="2"/>
  <c r="N385" i="2"/>
  <c r="T385" i="2"/>
  <c r="S394" i="2"/>
  <c r="U394" i="2"/>
  <c r="Q394" i="2"/>
  <c r="R394" i="2"/>
  <c r="N394" i="2"/>
  <c r="T394" i="2"/>
  <c r="S403" i="2"/>
  <c r="U403" i="2"/>
  <c r="Q403" i="2"/>
  <c r="R403" i="2"/>
  <c r="N403" i="2"/>
  <c r="T403" i="2"/>
  <c r="S411" i="2"/>
  <c r="U411" i="2"/>
  <c r="Q411" i="2"/>
  <c r="R411" i="2"/>
  <c r="N411" i="2"/>
  <c r="T411" i="2"/>
  <c r="Z420" i="2"/>
  <c r="U420" i="2"/>
  <c r="AC420" i="2" s="1"/>
  <c r="T437" i="2"/>
  <c r="N437" i="2"/>
  <c r="R437" i="2"/>
  <c r="S437" i="2"/>
  <c r="Q437" i="2"/>
  <c r="U437" i="2"/>
  <c r="S448" i="2"/>
  <c r="U448" i="2"/>
  <c r="Q448" i="2"/>
  <c r="R448" i="2"/>
  <c r="N448" i="2"/>
  <c r="T448" i="2"/>
  <c r="N452" i="2"/>
  <c r="S452" i="2"/>
  <c r="U452" i="2"/>
  <c r="Q452" i="2"/>
  <c r="T452" i="2"/>
  <c r="R452" i="2"/>
  <c r="N462" i="2"/>
  <c r="U462" i="2"/>
  <c r="Q462" i="2"/>
  <c r="S462" i="2"/>
  <c r="R462" i="2"/>
  <c r="T462" i="2"/>
  <c r="U472" i="2"/>
  <c r="Q472" i="2"/>
  <c r="N472" i="2"/>
  <c r="S472" i="2"/>
  <c r="R472" i="2"/>
  <c r="T472" i="2"/>
  <c r="AB485" i="2"/>
  <c r="AB497" i="2" s="1"/>
  <c r="AA485" i="2"/>
  <c r="X502" i="2"/>
  <c r="T502" i="2"/>
  <c r="W502" i="2"/>
  <c r="R502" i="2"/>
  <c r="V502" i="2"/>
  <c r="Y502" i="2"/>
  <c r="U502" i="2"/>
  <c r="V512" i="2"/>
  <c r="R512" i="2"/>
  <c r="W512" i="2"/>
  <c r="T512" i="2"/>
  <c r="X512" i="2"/>
  <c r="U512" i="2"/>
  <c r="Y512" i="2"/>
  <c r="R520" i="2"/>
  <c r="W520" i="2"/>
  <c r="T520" i="2"/>
  <c r="X520" i="2"/>
  <c r="U520" i="2"/>
  <c r="V520" i="2"/>
  <c r="Y520" i="2"/>
  <c r="T529" i="2"/>
  <c r="X529" i="2"/>
  <c r="U529" i="2"/>
  <c r="Y529" i="2"/>
  <c r="V529" i="2"/>
  <c r="W529" i="2"/>
  <c r="R529" i="2"/>
  <c r="R538" i="2"/>
  <c r="W538" i="2"/>
  <c r="T538" i="2"/>
  <c r="X538" i="2"/>
  <c r="U538" i="2"/>
  <c r="Y538" i="2"/>
  <c r="V538" i="2"/>
  <c r="R546" i="2"/>
  <c r="W546" i="2"/>
  <c r="T546" i="2"/>
  <c r="X546" i="2"/>
  <c r="U546" i="2"/>
  <c r="Y546" i="2"/>
  <c r="V546" i="2"/>
  <c r="T555" i="2"/>
  <c r="X555" i="2"/>
  <c r="U555" i="2"/>
  <c r="Y555" i="2"/>
  <c r="V555" i="2"/>
  <c r="W555" i="2"/>
  <c r="R555" i="2"/>
  <c r="T563" i="2"/>
  <c r="X563" i="2"/>
  <c r="U563" i="2"/>
  <c r="Y563" i="2"/>
  <c r="V563" i="2"/>
  <c r="R563" i="2"/>
  <c r="W563" i="2"/>
  <c r="V573" i="2"/>
  <c r="R573" i="2"/>
  <c r="W573" i="2"/>
  <c r="T573" i="2"/>
  <c r="X573" i="2"/>
  <c r="U573" i="2"/>
  <c r="Y573" i="2"/>
  <c r="V585" i="2"/>
  <c r="R585" i="2"/>
  <c r="W585" i="2"/>
  <c r="T585" i="2"/>
  <c r="X585" i="2"/>
  <c r="Y585" i="2"/>
  <c r="U585" i="2"/>
  <c r="T596" i="2"/>
  <c r="S596" i="2"/>
  <c r="T604" i="2"/>
  <c r="S604" i="2"/>
  <c r="T617" i="2"/>
  <c r="S617" i="2"/>
  <c r="V629" i="2"/>
  <c r="X629" i="2"/>
  <c r="W629" i="2"/>
  <c r="V639" i="2"/>
  <c r="W639" i="2"/>
  <c r="X639" i="2"/>
  <c r="W652" i="2"/>
  <c r="X652" i="2"/>
  <c r="V652" i="2"/>
  <c r="X665" i="2"/>
  <c r="V665" i="2"/>
  <c r="W665" i="2"/>
  <c r="AB687" i="2"/>
  <c r="AA687" i="2"/>
  <c r="W687" i="2"/>
  <c r="Y703" i="2"/>
  <c r="U703" i="2"/>
  <c r="X703" i="2"/>
  <c r="W703" i="2"/>
  <c r="V703" i="2"/>
  <c r="Y712" i="2"/>
  <c r="U712" i="2"/>
  <c r="X712" i="2"/>
  <c r="W712" i="2"/>
  <c r="V712" i="2"/>
  <c r="AA731" i="2"/>
  <c r="U731" i="2"/>
  <c r="T731" i="2"/>
  <c r="U163" i="2"/>
  <c r="T163" i="2"/>
  <c r="AC163" i="2" s="1"/>
  <c r="T180" i="2"/>
  <c r="U180" i="2"/>
  <c r="V180" i="2"/>
  <c r="U193" i="2"/>
  <c r="V193" i="2"/>
  <c r="S212" i="2"/>
  <c r="AC212" i="2" s="1"/>
  <c r="T212" i="2"/>
  <c r="S231" i="2"/>
  <c r="U231" i="2"/>
  <c r="T231" i="2"/>
  <c r="N106" i="2"/>
  <c r="S106" i="2"/>
  <c r="T106" i="2"/>
  <c r="R154" i="2"/>
  <c r="Q154" i="2"/>
  <c r="P154" i="2"/>
  <c r="T161" i="2"/>
  <c r="U161" i="2"/>
  <c r="R167" i="2"/>
  <c r="Q167" i="2"/>
  <c r="P167" i="2"/>
  <c r="AC167" i="2" s="1"/>
  <c r="V178" i="2"/>
  <c r="U178" i="2"/>
  <c r="T178" i="2"/>
  <c r="V182" i="2"/>
  <c r="U182" i="2"/>
  <c r="T182" i="2"/>
  <c r="U186" i="2"/>
  <c r="V186" i="2"/>
  <c r="T186" i="2"/>
  <c r="AC186" i="2" s="1"/>
  <c r="U190" i="2"/>
  <c r="T190" i="2"/>
  <c r="V190" i="2"/>
  <c r="U195" i="2"/>
  <c r="AC195" i="2" s="1"/>
  <c r="V195" i="2"/>
  <c r="X201" i="2"/>
  <c r="Y201" i="2"/>
  <c r="Y357" i="2" s="1"/>
  <c r="Y358" i="2" s="1"/>
  <c r="S209" i="2"/>
  <c r="AC209" i="2" s="1"/>
  <c r="T209" i="2"/>
  <c r="S215" i="2"/>
  <c r="T215" i="2"/>
  <c r="S221" i="2"/>
  <c r="AC221" i="2" s="1"/>
  <c r="T221" i="2"/>
  <c r="V228" i="2"/>
  <c r="T228" i="2"/>
  <c r="U228" i="2"/>
  <c r="W228" i="2"/>
  <c r="S233" i="2"/>
  <c r="T233" i="2"/>
  <c r="Q240" i="2"/>
  <c r="AC240" i="2" s="1"/>
  <c r="S240" i="2"/>
  <c r="T240" i="2"/>
  <c r="R240" i="2"/>
  <c r="Q246" i="2"/>
  <c r="AC246" i="2" s="1"/>
  <c r="S246" i="2"/>
  <c r="R246" i="2"/>
  <c r="T246" i="2"/>
  <c r="AA255" i="2"/>
  <c r="AA357" i="2" s="1"/>
  <c r="AA358" i="2" s="1"/>
  <c r="Y255" i="2"/>
  <c r="Z255" i="2"/>
  <c r="X259" i="2"/>
  <c r="V259" i="2"/>
  <c r="AC259" i="2" s="1"/>
  <c r="W259" i="2"/>
  <c r="Z267" i="2"/>
  <c r="AB267" i="2"/>
  <c r="AA267" i="2"/>
  <c r="AB273" i="2"/>
  <c r="Z273" i="2"/>
  <c r="AA273" i="2"/>
  <c r="U282" i="2"/>
  <c r="AC282" i="2" s="1"/>
  <c r="W282" i="2"/>
  <c r="V282" i="2"/>
  <c r="U289" i="2"/>
  <c r="W289" i="2"/>
  <c r="V289" i="2"/>
  <c r="X297" i="2"/>
  <c r="W297" i="2"/>
  <c r="AC297" i="2" s="1"/>
  <c r="W303" i="2"/>
  <c r="AC303" i="2" s="1"/>
  <c r="X303" i="2"/>
  <c r="V309" i="2"/>
  <c r="T309" i="2"/>
  <c r="U309" i="2"/>
  <c r="V313" i="2"/>
  <c r="T313" i="2"/>
  <c r="U313" i="2"/>
  <c r="V317" i="2"/>
  <c r="U317" i="2"/>
  <c r="T317" i="2"/>
  <c r="W322" i="2"/>
  <c r="V322" i="2"/>
  <c r="AC322" i="2" s="1"/>
  <c r="W326" i="2"/>
  <c r="V326" i="2"/>
  <c r="AC326" i="2" s="1"/>
  <c r="AB356" i="2"/>
  <c r="AA356" i="2"/>
  <c r="U365" i="2"/>
  <c r="Q365" i="2"/>
  <c r="S365" i="2"/>
  <c r="N365" i="2"/>
  <c r="AC365" i="2" s="1"/>
  <c r="T365" i="2"/>
  <c r="R365" i="2"/>
  <c r="U370" i="2"/>
  <c r="Q370" i="2"/>
  <c r="S370" i="2"/>
  <c r="N370" i="2"/>
  <c r="T370" i="2"/>
  <c r="R370" i="2"/>
  <c r="U374" i="2"/>
  <c r="Q374" i="2"/>
  <c r="S374" i="2"/>
  <c r="N374" i="2"/>
  <c r="AC374" i="2" s="1"/>
  <c r="T374" i="2"/>
  <c r="R374" i="2"/>
  <c r="U379" i="2"/>
  <c r="Q379" i="2"/>
  <c r="S379" i="2"/>
  <c r="N379" i="2"/>
  <c r="T379" i="2"/>
  <c r="R379" i="2"/>
  <c r="U384" i="2"/>
  <c r="Q384" i="2"/>
  <c r="S384" i="2"/>
  <c r="N384" i="2"/>
  <c r="AC384" i="2" s="1"/>
  <c r="T384" i="2"/>
  <c r="R384" i="2"/>
  <c r="U388" i="2"/>
  <c r="Q388" i="2"/>
  <c r="S388" i="2"/>
  <c r="N388" i="2"/>
  <c r="T388" i="2"/>
  <c r="R388" i="2"/>
  <c r="U392" i="2"/>
  <c r="Q392" i="2"/>
  <c r="S392" i="2"/>
  <c r="N392" i="2"/>
  <c r="AC392" i="2" s="1"/>
  <c r="T392" i="2"/>
  <c r="R392" i="2"/>
  <c r="U397" i="2"/>
  <c r="Q397" i="2"/>
  <c r="S397" i="2"/>
  <c r="N397" i="2"/>
  <c r="T397" i="2"/>
  <c r="R397" i="2"/>
  <c r="U402" i="2"/>
  <c r="Q402" i="2"/>
  <c r="S402" i="2"/>
  <c r="N402" i="2"/>
  <c r="AC402" i="2" s="1"/>
  <c r="T402" i="2"/>
  <c r="R402" i="2"/>
  <c r="U406" i="2"/>
  <c r="Q406" i="2"/>
  <c r="S406" i="2"/>
  <c r="N406" i="2"/>
  <c r="T406" i="2"/>
  <c r="R406" i="2"/>
  <c r="U410" i="2"/>
  <c r="Q410" i="2"/>
  <c r="S410" i="2"/>
  <c r="N410" i="2"/>
  <c r="AC410" i="2" s="1"/>
  <c r="T410" i="2"/>
  <c r="R410" i="2"/>
  <c r="Z415" i="2"/>
  <c r="U415" i="2"/>
  <c r="AC415" i="2" s="1"/>
  <c r="Z419" i="2"/>
  <c r="U419" i="2"/>
  <c r="AC419" i="2" s="1"/>
  <c r="T426" i="2"/>
  <c r="U426" i="2"/>
  <c r="S426" i="2"/>
  <c r="N436" i="2"/>
  <c r="Q436" i="2"/>
  <c r="U436" i="2"/>
  <c r="S436" i="2"/>
  <c r="R436" i="2"/>
  <c r="T436" i="2"/>
  <c r="N440" i="2"/>
  <c r="U440" i="2"/>
  <c r="Q440" i="2"/>
  <c r="S440" i="2"/>
  <c r="T440" i="2"/>
  <c r="R440" i="2"/>
  <c r="N447" i="2"/>
  <c r="T447" i="2"/>
  <c r="R447" i="2"/>
  <c r="U447" i="2"/>
  <c r="S447" i="2"/>
  <c r="Q447" i="2"/>
  <c r="T451" i="2"/>
  <c r="N451" i="2"/>
  <c r="R451" i="2"/>
  <c r="S451" i="2"/>
  <c r="Q451" i="2"/>
  <c r="U451" i="2"/>
  <c r="S456" i="2"/>
  <c r="N456" i="2"/>
  <c r="U456" i="2"/>
  <c r="Q456" i="2"/>
  <c r="T456" i="2"/>
  <c r="R456" i="2"/>
  <c r="R461" i="2"/>
  <c r="N461" i="2"/>
  <c r="T461" i="2"/>
  <c r="U461" i="2"/>
  <c r="S461" i="2"/>
  <c r="Q461" i="2"/>
  <c r="R466" i="2"/>
  <c r="N466" i="2"/>
  <c r="T466" i="2"/>
  <c r="S466" i="2"/>
  <c r="Q466" i="2"/>
  <c r="U466" i="2"/>
  <c r="N471" i="2"/>
  <c r="AC471" i="2" s="1"/>
  <c r="R471" i="2"/>
  <c r="T471" i="2"/>
  <c r="U471" i="2"/>
  <c r="S471" i="2"/>
  <c r="Q471" i="2"/>
  <c r="R476" i="2"/>
  <c r="T476" i="2"/>
  <c r="N476" i="2"/>
  <c r="AC476" i="2" s="1"/>
  <c r="S476" i="2"/>
  <c r="Q476" i="2"/>
  <c r="U476" i="2"/>
  <c r="T481" i="2"/>
  <c r="N481" i="2"/>
  <c r="R481" i="2"/>
  <c r="U481" i="2"/>
  <c r="S481" i="2"/>
  <c r="Q481" i="2"/>
  <c r="N492" i="2"/>
  <c r="R492" i="2"/>
  <c r="T492" i="2"/>
  <c r="S492" i="2"/>
  <c r="Q492" i="2"/>
  <c r="U492" i="2"/>
  <c r="S496" i="2"/>
  <c r="R496" i="2"/>
  <c r="Q496" i="2"/>
  <c r="N496" i="2"/>
  <c r="U496" i="2"/>
  <c r="T496" i="2"/>
  <c r="Y506" i="2"/>
  <c r="U506" i="2"/>
  <c r="X506" i="2"/>
  <c r="T506" i="2"/>
  <c r="W506" i="2"/>
  <c r="V506" i="2"/>
  <c r="R506" i="2"/>
  <c r="T510" i="2"/>
  <c r="X510" i="2"/>
  <c r="U510" i="2"/>
  <c r="Y510" i="2"/>
  <c r="V510" i="2"/>
  <c r="W510" i="2"/>
  <c r="R510" i="2"/>
  <c r="V515" i="2"/>
  <c r="R515" i="2"/>
  <c r="W515" i="2"/>
  <c r="U515" i="2"/>
  <c r="X515" i="2"/>
  <c r="Y515" i="2"/>
  <c r="T515" i="2"/>
  <c r="V519" i="2"/>
  <c r="R519" i="2"/>
  <c r="W519" i="2"/>
  <c r="Y519" i="2"/>
  <c r="T519" i="2"/>
  <c r="U519" i="2"/>
  <c r="X519" i="2"/>
  <c r="R524" i="2"/>
  <c r="W524" i="2"/>
  <c r="T524" i="2"/>
  <c r="X524" i="2"/>
  <c r="Y524" i="2"/>
  <c r="U524" i="2"/>
  <c r="V524" i="2"/>
  <c r="R528" i="2"/>
  <c r="W528" i="2"/>
  <c r="T528" i="2"/>
  <c r="X528" i="2"/>
  <c r="U528" i="2"/>
  <c r="V528" i="2"/>
  <c r="Y528" i="2"/>
  <c r="R532" i="2"/>
  <c r="W532" i="2"/>
  <c r="T532" i="2"/>
  <c r="X532" i="2"/>
  <c r="Y532" i="2"/>
  <c r="U532" i="2"/>
  <c r="V532" i="2"/>
  <c r="V537" i="2"/>
  <c r="R537" i="2"/>
  <c r="W537" i="2"/>
  <c r="T537" i="2"/>
  <c r="X537" i="2"/>
  <c r="U537" i="2"/>
  <c r="Y537" i="2"/>
  <c r="V541" i="2"/>
  <c r="R541" i="2"/>
  <c r="W541" i="2"/>
  <c r="T541" i="2"/>
  <c r="X541" i="2"/>
  <c r="U541" i="2"/>
  <c r="Y541" i="2"/>
  <c r="V545" i="2"/>
  <c r="R545" i="2"/>
  <c r="W545" i="2"/>
  <c r="T545" i="2"/>
  <c r="X545" i="2"/>
  <c r="U545" i="2"/>
  <c r="Y545" i="2"/>
  <c r="R550" i="2"/>
  <c r="W550" i="2"/>
  <c r="T550" i="2"/>
  <c r="X550" i="2"/>
  <c r="U550" i="2"/>
  <c r="Y550" i="2"/>
  <c r="V550" i="2"/>
  <c r="R554" i="2"/>
  <c r="W554" i="2"/>
  <c r="T554" i="2"/>
  <c r="X554" i="2"/>
  <c r="U554" i="2"/>
  <c r="Y554" i="2"/>
  <c r="V554" i="2"/>
  <c r="R558" i="2"/>
  <c r="W558" i="2"/>
  <c r="T558" i="2"/>
  <c r="X558" i="2"/>
  <c r="U558" i="2"/>
  <c r="Y558" i="2"/>
  <c r="V558" i="2"/>
  <c r="R562" i="2"/>
  <c r="W562" i="2"/>
  <c r="T562" i="2"/>
  <c r="X562" i="2"/>
  <c r="U562" i="2"/>
  <c r="Y562" i="2"/>
  <c r="V562" i="2"/>
  <c r="T567" i="2"/>
  <c r="X567" i="2"/>
  <c r="U567" i="2"/>
  <c r="Y567" i="2"/>
  <c r="V567" i="2"/>
  <c r="R567" i="2"/>
  <c r="W567" i="2"/>
  <c r="T571" i="2"/>
  <c r="X571" i="2"/>
  <c r="U571" i="2"/>
  <c r="Y571" i="2"/>
  <c r="V571" i="2"/>
  <c r="R571" i="2"/>
  <c r="W571" i="2"/>
  <c r="V577" i="2"/>
  <c r="R577" i="2"/>
  <c r="W577" i="2"/>
  <c r="T577" i="2"/>
  <c r="X577" i="2"/>
  <c r="U577" i="2"/>
  <c r="Y577" i="2"/>
  <c r="U584" i="2"/>
  <c r="Y584" i="2"/>
  <c r="V584" i="2"/>
  <c r="R584" i="2"/>
  <c r="W584" i="2"/>
  <c r="T584" i="2"/>
  <c r="X584" i="2"/>
  <c r="V589" i="2"/>
  <c r="R589" i="2"/>
  <c r="W589" i="2"/>
  <c r="T589" i="2"/>
  <c r="X589" i="2"/>
  <c r="U589" i="2"/>
  <c r="Y589" i="2"/>
  <c r="T595" i="2"/>
  <c r="S595" i="2"/>
  <c r="S676" i="2" s="1"/>
  <c r="S677" i="2" s="1"/>
  <c r="T599" i="2"/>
  <c r="S599" i="2"/>
  <c r="T603" i="2"/>
  <c r="S603" i="2"/>
  <c r="T608" i="2"/>
  <c r="S608" i="2"/>
  <c r="T616" i="2"/>
  <c r="S616" i="2"/>
  <c r="T622" i="2"/>
  <c r="S622" i="2"/>
  <c r="W632" i="2"/>
  <c r="X632" i="2"/>
  <c r="V632" i="2"/>
  <c r="V638" i="2"/>
  <c r="W638" i="2"/>
  <c r="X638" i="2"/>
  <c r="W644" i="2"/>
  <c r="X644" i="2"/>
  <c r="V644" i="2"/>
  <c r="V651" i="2"/>
  <c r="W651" i="2"/>
  <c r="X651" i="2"/>
  <c r="V655" i="2"/>
  <c r="W655" i="2"/>
  <c r="X655" i="2"/>
  <c r="W660" i="2"/>
  <c r="X660" i="2"/>
  <c r="V660" i="2"/>
  <c r="W664" i="2"/>
  <c r="X664" i="2"/>
  <c r="V664" i="2"/>
  <c r="AB682" i="2"/>
  <c r="AB719" i="2" s="1"/>
  <c r="AB720" i="2" s="1"/>
  <c r="AA682" i="2"/>
  <c r="W682" i="2"/>
  <c r="AB686" i="2"/>
  <c r="AA686" i="2"/>
  <c r="W686" i="2"/>
  <c r="V693" i="2"/>
  <c r="Y693" i="2"/>
  <c r="U693" i="2"/>
  <c r="X693" i="2"/>
  <c r="W693" i="2"/>
  <c r="V697" i="2"/>
  <c r="Y697" i="2"/>
  <c r="U697" i="2"/>
  <c r="X697" i="2"/>
  <c r="W697" i="2"/>
  <c r="V702" i="2"/>
  <c r="Y702" i="2"/>
  <c r="U702" i="2"/>
  <c r="X702" i="2"/>
  <c r="W702" i="2"/>
  <c r="V707" i="2"/>
  <c r="Y707" i="2"/>
  <c r="U707" i="2"/>
  <c r="X707" i="2"/>
  <c r="W707" i="2"/>
  <c r="V711" i="2"/>
  <c r="Y711" i="2"/>
  <c r="U711" i="2"/>
  <c r="X711" i="2"/>
  <c r="W711" i="2"/>
  <c r="V715" i="2"/>
  <c r="Y715" i="2"/>
  <c r="U715" i="2"/>
  <c r="X715" i="2"/>
  <c r="W715" i="2"/>
  <c r="Y723" i="2"/>
  <c r="Y732" i="2" s="1"/>
  <c r="Y733" i="2" s="1"/>
  <c r="X723" i="2"/>
  <c r="X732" i="2" s="1"/>
  <c r="W723" i="2"/>
  <c r="W732" i="2" s="1"/>
  <c r="AA729" i="2"/>
  <c r="AA732" i="2" s="1"/>
  <c r="AA733" i="2" s="1"/>
  <c r="U729" i="2"/>
  <c r="U732" i="2" s="1"/>
  <c r="U733" i="2" s="1"/>
  <c r="T729" i="2"/>
  <c r="M985" i="2"/>
  <c r="M986" i="2" s="1"/>
  <c r="M743" i="2"/>
  <c r="R986" i="2"/>
  <c r="Q986" i="2"/>
  <c r="J357" i="2"/>
  <c r="J719" i="2"/>
  <c r="M131" i="2"/>
  <c r="L131" i="2"/>
  <c r="L128" i="2"/>
  <c r="M128" i="2"/>
  <c r="N137" i="2"/>
  <c r="AC137" i="2" s="1"/>
  <c r="O137" i="2"/>
  <c r="J732" i="2"/>
  <c r="M127" i="2"/>
  <c r="L127" i="2"/>
  <c r="AC127" i="2" s="1"/>
  <c r="O136" i="2"/>
  <c r="N136" i="2"/>
  <c r="AC136" i="2" s="1"/>
  <c r="M112" i="2"/>
  <c r="AC112" i="2" s="1"/>
  <c r="J148" i="2"/>
  <c r="M125" i="2"/>
  <c r="L125" i="2"/>
  <c r="AC125" i="2" s="1"/>
  <c r="M129" i="2"/>
  <c r="L129" i="2"/>
  <c r="AC129" i="2" s="1"/>
  <c r="N134" i="2"/>
  <c r="O134" i="2"/>
  <c r="R148" i="2"/>
  <c r="O145" i="2"/>
  <c r="AC145" i="2" s="1"/>
  <c r="P145" i="2"/>
  <c r="J676" i="2"/>
  <c r="O115" i="2"/>
  <c r="M115" i="2"/>
  <c r="AC115" i="2" s="1"/>
  <c r="N115" i="2"/>
  <c r="L126" i="2"/>
  <c r="M126" i="2"/>
  <c r="L130" i="2"/>
  <c r="AC130" i="2" s="1"/>
  <c r="M130" i="2"/>
  <c r="N135" i="2"/>
  <c r="O135" i="2"/>
  <c r="P147" i="2"/>
  <c r="O147" i="2"/>
  <c r="Q147" i="2"/>
  <c r="Q148" i="2" s="1"/>
  <c r="N985" i="2"/>
  <c r="N986" i="2" s="1"/>
  <c r="J497" i="2"/>
  <c r="R676" i="2" l="1"/>
  <c r="R677" i="2" s="1"/>
  <c r="AC480" i="2"/>
  <c r="AC464" i="2"/>
  <c r="AC321" i="2"/>
  <c r="AC307" i="2"/>
  <c r="AC166" i="2"/>
  <c r="R357" i="2"/>
  <c r="R358" i="2" s="1"/>
  <c r="AC224" i="2"/>
  <c r="AC398" i="2"/>
  <c r="AC380" i="2"/>
  <c r="T497" i="2"/>
  <c r="T498" i="2" s="1"/>
  <c r="S497" i="2"/>
  <c r="S498" i="2" s="1"/>
  <c r="AC323" i="2"/>
  <c r="AC216" i="2"/>
  <c r="L148" i="2"/>
  <c r="L149" i="2" s="1"/>
  <c r="T676" i="2"/>
  <c r="T677" i="2" s="1"/>
  <c r="AC479" i="2"/>
  <c r="AC449" i="2"/>
  <c r="AC438" i="2"/>
  <c r="AC311" i="2"/>
  <c r="AC250" i="2"/>
  <c r="K498" i="2"/>
  <c r="P498" i="2"/>
  <c r="X498" i="2"/>
  <c r="Y498" i="2"/>
  <c r="M498" i="2"/>
  <c r="O498" i="2"/>
  <c r="L498" i="2"/>
  <c r="W498" i="2"/>
  <c r="U149" i="2"/>
  <c r="AA149" i="2"/>
  <c r="T149" i="2"/>
  <c r="V149" i="2"/>
  <c r="W149" i="2"/>
  <c r="X149" i="2"/>
  <c r="S149" i="2"/>
  <c r="Y149" i="2"/>
  <c r="AB149" i="2"/>
  <c r="Z149" i="2"/>
  <c r="Y719" i="2"/>
  <c r="Y720" i="2" s="1"/>
  <c r="R497" i="2"/>
  <c r="R498" i="2" s="1"/>
  <c r="Y676" i="2"/>
  <c r="Y677" i="2" s="1"/>
  <c r="AC154" i="2"/>
  <c r="AC231" i="2"/>
  <c r="AC193" i="2"/>
  <c r="AC437" i="2"/>
  <c r="AC261" i="2"/>
  <c r="AC187" i="2"/>
  <c r="AC155" i="2"/>
  <c r="X719" i="2"/>
  <c r="X720" i="2" s="1"/>
  <c r="Z720" i="2"/>
  <c r="AC490" i="2"/>
  <c r="AC470" i="2"/>
  <c r="AC450" i="2"/>
  <c r="AC439" i="2"/>
  <c r="AC409" i="2"/>
  <c r="AC401" i="2"/>
  <c r="AC391" i="2"/>
  <c r="AC383" i="2"/>
  <c r="AC373" i="2"/>
  <c r="AC364" i="2"/>
  <c r="AC316" i="2"/>
  <c r="AC312" i="2"/>
  <c r="AC301" i="2"/>
  <c r="AC272" i="2"/>
  <c r="AC265" i="2"/>
  <c r="AC244" i="2"/>
  <c r="AC239" i="2"/>
  <c r="AC218" i="2"/>
  <c r="AC194" i="2"/>
  <c r="AC152" i="2"/>
  <c r="P357" i="2"/>
  <c r="P358" i="2" s="1"/>
  <c r="T107" i="2"/>
  <c r="T108" i="2" s="1"/>
  <c r="W357" i="2"/>
  <c r="W358" i="2" s="1"/>
  <c r="AC477" i="2"/>
  <c r="AC457" i="2"/>
  <c r="Q497" i="2"/>
  <c r="Q498" i="2" s="1"/>
  <c r="AC314" i="2"/>
  <c r="AC304" i="2"/>
  <c r="S357" i="2"/>
  <c r="S358" i="2" s="1"/>
  <c r="AC230" i="2"/>
  <c r="AC494" i="2"/>
  <c r="AC458" i="2"/>
  <c r="AC453" i="2"/>
  <c r="V498" i="2"/>
  <c r="Z497" i="2"/>
  <c r="Z498" i="2" s="1"/>
  <c r="AC404" i="2"/>
  <c r="AC395" i="2"/>
  <c r="AC386" i="2"/>
  <c r="AC376" i="2"/>
  <c r="AC367" i="2"/>
  <c r="AC363" i="2"/>
  <c r="AC315" i="2"/>
  <c r="AC300" i="2"/>
  <c r="AC270" i="2"/>
  <c r="AC263" i="2"/>
  <c r="Z357" i="2"/>
  <c r="Z358" i="2" s="1"/>
  <c r="AC243" i="2"/>
  <c r="AC217" i="2"/>
  <c r="AC440" i="2"/>
  <c r="AC485" i="2"/>
  <c r="AA497" i="2"/>
  <c r="AA498" i="2" s="1"/>
  <c r="AC387" i="2"/>
  <c r="V357" i="2"/>
  <c r="V358" i="2" s="1"/>
  <c r="N497" i="2"/>
  <c r="N498" i="2" s="1"/>
  <c r="AC362" i="2"/>
  <c r="R149" i="2"/>
  <c r="P720" i="2"/>
  <c r="T720" i="2"/>
  <c r="L720" i="2"/>
  <c r="R720" i="2"/>
  <c r="M720" i="2"/>
  <c r="S720" i="2"/>
  <c r="N720" i="2"/>
  <c r="Q720" i="2"/>
  <c r="O720" i="2"/>
  <c r="K720" i="2"/>
  <c r="AC466" i="2"/>
  <c r="AC456" i="2"/>
  <c r="AC309" i="2"/>
  <c r="AC289" i="2"/>
  <c r="AC228" i="2"/>
  <c r="T357" i="2"/>
  <c r="T358" i="2" s="1"/>
  <c r="AC161" i="2"/>
  <c r="AC180" i="2"/>
  <c r="U676" i="2"/>
  <c r="U677" i="2" s="1"/>
  <c r="W676" i="2"/>
  <c r="W677" i="2" s="1"/>
  <c r="AB498" i="2"/>
  <c r="AC472" i="2"/>
  <c r="AC462" i="2"/>
  <c r="AC448" i="2"/>
  <c r="AC403" i="2"/>
  <c r="AC385" i="2"/>
  <c r="AC366" i="2"/>
  <c r="AB357" i="2"/>
  <c r="AB358" i="2" s="1"/>
  <c r="AC234" i="2"/>
  <c r="AC211" i="2"/>
  <c r="V719" i="2"/>
  <c r="V720" i="2" s="1"/>
  <c r="Q149" i="2"/>
  <c r="AC135" i="2"/>
  <c r="AC126" i="2"/>
  <c r="Z677" i="2"/>
  <c r="AB677" i="2"/>
  <c r="L677" i="2"/>
  <c r="Q677" i="2"/>
  <c r="N677" i="2"/>
  <c r="K677" i="2"/>
  <c r="P677" i="2"/>
  <c r="M677" i="2"/>
  <c r="AA677" i="2"/>
  <c r="O677" i="2"/>
  <c r="Z733" i="2"/>
  <c r="L733" i="2"/>
  <c r="AB733" i="2"/>
  <c r="S733" i="2"/>
  <c r="P733" i="2"/>
  <c r="R733" i="2"/>
  <c r="M733" i="2"/>
  <c r="O733" i="2"/>
  <c r="K733" i="2"/>
  <c r="V733" i="2"/>
  <c r="Q733" i="2"/>
  <c r="N733" i="2"/>
  <c r="AC128" i="2"/>
  <c r="O358" i="2"/>
  <c r="M358" i="2"/>
  <c r="N358" i="2"/>
  <c r="K358" i="2"/>
  <c r="L358" i="2"/>
  <c r="W733" i="2"/>
  <c r="W719" i="2"/>
  <c r="W720" i="2" s="1"/>
  <c r="AC492" i="2"/>
  <c r="AC447" i="2"/>
  <c r="AC436" i="2"/>
  <c r="AC406" i="2"/>
  <c r="AC397" i="2"/>
  <c r="AC388" i="2"/>
  <c r="AC379" i="2"/>
  <c r="AC370" i="2"/>
  <c r="AC317" i="2"/>
  <c r="AC313" i="2"/>
  <c r="AC273" i="2"/>
  <c r="AC267" i="2"/>
  <c r="AC233" i="2"/>
  <c r="AC215" i="2"/>
  <c r="AC201" i="2"/>
  <c r="X357" i="2"/>
  <c r="X358" i="2" s="1"/>
  <c r="AC190" i="2"/>
  <c r="AC178" i="2"/>
  <c r="AC147" i="2"/>
  <c r="AC134" i="2"/>
  <c r="AC131" i="2"/>
  <c r="T732" i="2"/>
  <c r="T733" i="2" s="1"/>
  <c r="X733" i="2"/>
  <c r="AA719" i="2"/>
  <c r="AA720" i="2" s="1"/>
  <c r="AC496" i="2"/>
  <c r="AC481" i="2"/>
  <c r="AC461" i="2"/>
  <c r="AC451" i="2"/>
  <c r="AC426" i="2"/>
  <c r="AC255" i="2"/>
  <c r="AC182" i="2"/>
  <c r="AC502" i="2"/>
  <c r="V676" i="2"/>
  <c r="V677" i="2" s="1"/>
  <c r="X676" i="2"/>
  <c r="X677" i="2" s="1"/>
  <c r="AC452" i="2"/>
  <c r="AC411" i="2"/>
  <c r="AC394" i="2"/>
  <c r="AC375" i="2"/>
  <c r="AC299" i="2"/>
  <c r="AC283" i="2"/>
  <c r="AC269" i="2"/>
  <c r="AC247" i="2"/>
  <c r="AC222" i="2"/>
  <c r="AC196" i="2"/>
  <c r="AC179" i="2"/>
  <c r="U719" i="2"/>
  <c r="U720" i="2" s="1"/>
  <c r="AC495" i="2"/>
  <c r="AC432" i="2"/>
  <c r="AC287" i="2"/>
  <c r="AC258" i="2"/>
  <c r="AC252" i="2"/>
  <c r="AC185" i="2"/>
  <c r="AC159" i="2"/>
  <c r="U357" i="2"/>
  <c r="U358" i="2" s="1"/>
  <c r="Q357" i="2"/>
  <c r="Q358" i="2" s="1"/>
  <c r="K108" i="2"/>
  <c r="U108" i="2"/>
  <c r="AA108" i="2"/>
  <c r="W108" i="2"/>
  <c r="P108" i="2"/>
  <c r="Z108" i="2"/>
  <c r="AB108" i="2"/>
  <c r="Y108" i="2"/>
  <c r="L108" i="2"/>
  <c r="Q108" i="2"/>
  <c r="X108" i="2"/>
  <c r="V108" i="2"/>
  <c r="R108" i="2"/>
  <c r="M108" i="2"/>
  <c r="O108" i="2"/>
  <c r="AC442" i="2"/>
  <c r="AC429" i="2"/>
  <c r="AC407" i="2"/>
  <c r="AC389" i="2"/>
  <c r="AC371" i="2"/>
  <c r="U497" i="2"/>
  <c r="U498" i="2" s="1"/>
  <c r="AC291" i="2"/>
  <c r="AC192" i="2"/>
  <c r="AC162" i="2"/>
  <c r="AC473" i="2"/>
  <c r="AC443" i="2"/>
  <c r="AC430" i="2"/>
  <c r="AC413" i="2"/>
  <c r="AC305" i="2"/>
  <c r="AC285" i="2"/>
  <c r="AC257" i="2"/>
  <c r="P148" i="2"/>
  <c r="P149" i="2" s="1"/>
  <c r="M148" i="2"/>
  <c r="M149" i="2" s="1"/>
  <c r="N148" i="2"/>
  <c r="N149" i="2" s="1"/>
  <c r="O148" i="2"/>
  <c r="O149" i="2" s="1"/>
  <c r="J733" i="2"/>
  <c r="J1005" i="2" s="1"/>
  <c r="J1011" i="2" l="1"/>
  <c r="J1008" i="2"/>
  <c r="K148" i="2" l="1"/>
  <c r="K149" i="2" s="1"/>
</calcChain>
</file>

<file path=xl/sharedStrings.xml><?xml version="1.0" encoding="utf-8"?>
<sst xmlns="http://schemas.openxmlformats.org/spreadsheetml/2006/main" count="2716" uniqueCount="1674">
  <si>
    <t>FUNDAÇÃO UNIVERSIDADE DE BRASÍLIA</t>
  </si>
  <si>
    <t>Orçamento Sintético</t>
  </si>
  <si>
    <t>OBRA :</t>
  </si>
  <si>
    <t>LGC FINAL 06110</t>
  </si>
  <si>
    <t>LOCAL :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</si>
  <si>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</si>
  <si>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</si>
  <si>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</si>
  <si>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</si>
  <si>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</si>
  <si>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</si>
  <si>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</si>
  <si>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</si>
  <si>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</si>
  <si>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</si>
  <si>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</si>
  <si>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</si>
  <si>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</si>
  <si>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</si>
  <si>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</si>
  <si>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</si>
  <si>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</si>
  <si>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</si>
  <si>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</si>
  <si>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</si>
  <si>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</si>
  <si>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</si>
  <si>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</si>
  <si>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</si>
  <si>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</si>
  <si>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</si>
  <si>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</si>
  <si>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</si>
  <si>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</si>
  <si>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</si>
  <si>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</si>
  <si>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</si>
  <si>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</si>
  <si>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</si>
  <si>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</si>
  <si>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</si>
  <si>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</si>
  <si>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</si>
  <si>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</si>
  <si>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</si>
  <si>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</si>
  <si>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</si>
  <si>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</si>
  <si>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</si>
  <si>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</si>
  <si>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</si>
  <si>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</si>
  <si>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</si>
  <si>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</si>
  <si>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</si>
  <si>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</si>
  <si>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</si>
  <si>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</si>
  <si>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</si>
  <si>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</si>
  <si>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</si>
  <si>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</si>
  <si>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</si>
  <si>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</si>
  <si>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</si>
  <si>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</si>
  <si>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</si>
  <si>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</si>
  <si>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</si>
  <si>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</si>
  <si>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</si>
  <si>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</si>
  <si>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</si>
  <si>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</si>
  <si>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</si>
  <si>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</si>
  <si>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</si>
  <si>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</si>
  <si>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</si>
  <si>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</si>
  <si>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</si>
  <si>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</si>
  <si>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</si>
  <si>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</si>
  <si>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</si>
  <si>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</si>
  <si>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</si>
  <si>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</si>
  <si>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</si>
  <si>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</si>
  <si>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</si>
  <si>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</si>
  <si>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</si>
  <si>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</si>
  <si>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</si>
  <si>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</si>
  <si>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</si>
  <si>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</si>
  <si>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</si>
  <si>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</si>
  <si>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</si>
  <si>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</si>
  <si>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</si>
  <si>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</si>
  <si>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</si>
  <si>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</si>
  <si>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</si>
  <si>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</si>
  <si>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</si>
  <si>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</si>
  <si>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</si>
  <si>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</si>
  <si>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</si>
  <si>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</si>
  <si>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</si>
  <si>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</si>
  <si>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</si>
  <si>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</si>
  <si>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</si>
  <si>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</si>
  <si>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</si>
  <si>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</si>
  <si>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</si>
  <si>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</si>
  <si>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</si>
  <si>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</si>
  <si>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</si>
  <si>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</si>
  <si>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</si>
  <si>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</si>
  <si>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</si>
  <si>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</si>
  <si>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</si>
  <si>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</si>
  <si>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</si>
  <si>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</si>
  <si>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</si>
  <si>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</si>
  <si>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</si>
  <si>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</si>
  <si>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</si>
  <si>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</si>
  <si>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</si>
  <si>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</si>
  <si>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</si>
  <si>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</si>
  <si>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</si>
  <si>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</si>
  <si>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</si>
  <si>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</si>
  <si>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</si>
  <si>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</si>
  <si>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</si>
  <si>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</si>
  <si>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</si>
  <si>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</si>
  <si>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</si>
  <si>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</si>
  <si>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</si>
  <si>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</si>
  <si>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</si>
  <si>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</si>
  <si>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</si>
  <si>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</si>
  <si>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</si>
  <si>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</si>
  <si>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</si>
  <si>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</si>
  <si>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</si>
  <si>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</si>
  <si>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</si>
  <si>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</si>
  <si>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</si>
  <si>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</si>
  <si>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</si>
  <si>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</si>
  <si>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</si>
  <si>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</si>
  <si>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</si>
  <si>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</si>
  <si>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</si>
  <si>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</si>
  <si>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</si>
  <si>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</si>
  <si>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</si>
  <si>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</si>
  <si>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</si>
  <si>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</si>
  <si>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93567U</t>
  </si>
  <si>
    <t>ENGENHEIRO CIVIL DE OBRA PLENO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</si>
  <si>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</si>
  <si>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</si>
  <si>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</si>
  <si>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</si>
  <si>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</si>
  <si>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</si>
  <si>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</si>
  <si>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</si>
  <si>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</si>
  <si>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</si>
  <si>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</si>
  <si>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</si>
  <si>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</si>
  <si>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</si>
  <si>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</si>
  <si>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</si>
  <si>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</si>
  <si>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</si>
  <si>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</si>
  <si>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</si>
  <si>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</si>
  <si>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</si>
  <si>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</si>
  <si>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</si>
  <si>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</si>
  <si>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</si>
  <si>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</si>
  <si>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</si>
  <si>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</si>
  <si>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</si>
  <si>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</si>
  <si>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</si>
  <si>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</si>
  <si>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</si>
  <si>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</si>
  <si>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</si>
  <si>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</si>
  <si>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</si>
  <si>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</si>
  <si>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</si>
  <si>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</si>
  <si>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</si>
  <si>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</si>
  <si>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</si>
  <si>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</si>
  <si>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</si>
  <si>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</si>
  <si>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</si>
  <si>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</si>
  <si>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</si>
  <si>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</si>
  <si>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</si>
  <si>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</si>
  <si>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</si>
  <si>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</si>
  <si>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</si>
  <si>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</si>
  <si>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</si>
  <si>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</si>
  <si>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</si>
  <si>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</si>
  <si>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</si>
  <si>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</si>
  <si>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</si>
  <si>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</si>
  <si>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</si>
  <si>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</si>
  <si>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</si>
  <si>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</si>
  <si>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</si>
  <si>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</si>
  <si>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</si>
  <si>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</si>
  <si>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</si>
  <si>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</si>
  <si>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</si>
  <si>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</si>
  <si>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</si>
  <si>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</si>
  <si>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</si>
  <si>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</si>
  <si>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</si>
  <si>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</si>
  <si>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</si>
  <si>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</si>
  <si>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</si>
  <si>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</si>
  <si>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</si>
  <si>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</si>
  <si>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</si>
  <si>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</si>
  <si>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</si>
  <si>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</si>
  <si>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</si>
  <si>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</si>
  <si>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</si>
  <si>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</si>
  <si>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</si>
  <si>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</si>
  <si>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</si>
  <si>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</si>
  <si>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</si>
  <si>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</si>
  <si>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</si>
  <si>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</si>
  <si>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</si>
  <si>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</si>
  <si>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</si>
  <si>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</si>
  <si>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</si>
  <si>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</si>
  <si>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</si>
  <si>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</si>
  <si>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</si>
  <si>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</si>
  <si>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</si>
  <si>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</si>
  <si>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</si>
  <si>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</si>
  <si>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</si>
  <si>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</si>
  <si>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</si>
  <si>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</si>
  <si>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</si>
  <si>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</si>
  <si>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</si>
  <si>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</si>
  <si>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</si>
  <si>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</si>
  <si>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</si>
  <si>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</si>
  <si>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</si>
  <si>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</si>
  <si>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</si>
  <si>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</si>
  <si>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</si>
  <si>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</si>
  <si>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</si>
  <si>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</si>
  <si>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</si>
  <si>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</si>
  <si>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</si>
  <si>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</si>
  <si>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</si>
  <si>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</si>
  <si>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</si>
  <si>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</si>
  <si>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</si>
  <si>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</si>
  <si>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</si>
  <si>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</si>
  <si>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</si>
  <si>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</si>
  <si>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</si>
  <si>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</si>
  <si>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</si>
  <si>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</si>
  <si>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</si>
  <si>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</si>
  <si>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</si>
  <si>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</si>
  <si>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</si>
  <si>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</si>
  <si>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</si>
  <si>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</si>
  <si>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</si>
  <si>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</si>
  <si>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</si>
  <si>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</si>
  <si>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</si>
  <si>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</si>
  <si>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</si>
  <si>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</si>
  <si>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</si>
  <si>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</si>
  <si>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</si>
  <si>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</si>
  <si>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</si>
  <si>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</si>
  <si>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</si>
  <si>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</si>
  <si>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</si>
  <si>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</si>
  <si>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</si>
  <si>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</si>
  <si>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</si>
  <si>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</si>
  <si>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</si>
  <si>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</si>
  <si>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</si>
  <si>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</si>
  <si>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</si>
  <si>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</si>
  <si>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</si>
  <si>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</si>
  <si>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</si>
  <si>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</si>
  <si>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</si>
  <si>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</si>
  <si>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</si>
  <si>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</si>
  <si>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</si>
  <si>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</si>
  <si>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</si>
  <si>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</si>
  <si>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</si>
  <si>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</si>
  <si>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</si>
  <si>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</si>
  <si>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</si>
  <si>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</si>
  <si>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</si>
  <si>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</si>
  <si>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</si>
  <si>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</si>
  <si>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</si>
  <si>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</si>
  <si>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</si>
  <si>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</si>
  <si>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</si>
  <si>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</si>
  <si>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</si>
  <si>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</si>
  <si>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</si>
  <si>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</si>
  <si>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</si>
  <si>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</si>
  <si>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</si>
  <si>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</si>
  <si>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</si>
  <si>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</si>
  <si>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</si>
  <si>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</si>
  <si>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</si>
  <si>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</si>
  <si>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</si>
  <si>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</si>
  <si>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</si>
  <si>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</si>
  <si>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</si>
  <si>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</si>
  <si>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</si>
  <si>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</si>
  <si>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</si>
  <si>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</si>
  <si>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</si>
  <si>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</si>
  <si>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</si>
  <si>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</si>
  <si>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</si>
  <si>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</si>
  <si>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</si>
  <si>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</si>
  <si>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</si>
  <si>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</si>
  <si>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</si>
  <si>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</si>
  <si>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</si>
  <si>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</si>
  <si>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</si>
  <si>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</si>
  <si>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</si>
  <si>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</si>
  <si>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</si>
  <si>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</si>
  <si>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</si>
  <si>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</si>
  <si>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</si>
  <si>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</si>
  <si>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</si>
  <si>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</si>
  <si>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</si>
  <si>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</si>
  <si>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</si>
  <si>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</si>
  <si>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</si>
  <si>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</si>
  <si>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</si>
  <si>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</si>
  <si>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</si>
  <si>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</si>
  <si>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</si>
  <si>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</si>
  <si>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</si>
  <si>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</si>
  <si>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</si>
  <si>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</si>
  <si>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</si>
  <si>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</si>
  <si>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</si>
  <si>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</si>
  <si>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</si>
  <si>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</si>
  <si>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</si>
  <si>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</si>
  <si>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</si>
  <si>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</si>
  <si>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</si>
  <si>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</si>
  <si>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</si>
  <si>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</si>
  <si>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</si>
  <si>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</si>
  <si>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</si>
  <si>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</si>
  <si>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</si>
  <si>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</si>
  <si>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</si>
  <si>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</si>
  <si>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</si>
  <si>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</si>
  <si>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</si>
  <si>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</si>
  <si>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</si>
  <si>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</si>
  <si>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</si>
  <si>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</si>
  <si>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</si>
  <si>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</si>
  <si>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</si>
  <si>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</si>
  <si>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</si>
  <si>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</si>
  <si>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</si>
  <si>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</si>
  <si>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</si>
  <si>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</si>
  <si>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</si>
  <si>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</si>
  <si>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</si>
  <si>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</si>
  <si>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</si>
  <si>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</si>
  <si>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</si>
  <si>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</si>
  <si>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</si>
  <si>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</si>
  <si>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</si>
  <si>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</si>
  <si>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</si>
  <si>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</si>
  <si>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</si>
  <si>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</si>
  <si>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</si>
  <si>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</si>
  <si>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</si>
  <si>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</si>
  <si>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</si>
  <si>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</si>
  <si>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</si>
  <si>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</si>
  <si>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</si>
  <si>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</si>
  <si>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</si>
  <si>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</si>
  <si>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</si>
  <si>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</si>
  <si>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</si>
  <si>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</si>
  <si>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</si>
  <si>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</si>
  <si>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</si>
  <si>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</si>
  <si>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</si>
  <si>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</si>
  <si>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</si>
  <si>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</si>
  <si>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</si>
  <si>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</si>
  <si>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</si>
  <si>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</si>
  <si>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</si>
  <si>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</si>
  <si>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</si>
  <si>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</si>
  <si>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</si>
  <si>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</si>
  <si>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</si>
  <si>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</si>
  <si>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</si>
  <si>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</si>
  <si>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</si>
  <si>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</si>
  <si>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</si>
  <si>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</si>
  <si>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</si>
  <si>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</si>
  <si>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</si>
  <si>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</si>
  <si>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</si>
  <si>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</si>
  <si>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</si>
  <si>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</si>
  <si>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</si>
  <si>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</si>
  <si>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</si>
  <si>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</si>
  <si>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</si>
  <si>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</si>
  <si>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</si>
  <si>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</si>
  <si>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</si>
  <si>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</si>
  <si>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</si>
  <si>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</si>
  <si>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</si>
  <si>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</si>
  <si>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</si>
  <si>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</si>
  <si>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</si>
  <si>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</si>
  <si>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</si>
  <si>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</si>
  <si>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</si>
  <si>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</si>
  <si>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</si>
  <si>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</si>
  <si>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</si>
  <si>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</si>
  <si>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</si>
  <si>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</si>
  <si>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</si>
  <si>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</si>
  <si>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</si>
  <si>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</si>
  <si>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</si>
  <si>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</si>
  <si>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</si>
  <si>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</si>
  <si>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</si>
  <si>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</si>
  <si>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</si>
  <si>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</si>
  <si>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</si>
  <si>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</si>
  <si>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</si>
  <si>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</si>
  <si>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</si>
  <si>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</si>
  <si>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</si>
  <si>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</si>
  <si>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</si>
  <si>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</si>
  <si>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</si>
  <si>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</si>
  <si>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</si>
  <si>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</si>
  <si>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</si>
  <si>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</si>
  <si>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</si>
  <si>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</si>
  <si>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</si>
  <si>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</si>
  <si>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</si>
  <si>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</si>
  <si>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</si>
  <si>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</si>
  <si>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</si>
  <si>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</si>
  <si>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</si>
  <si>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</si>
  <si>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</si>
  <si>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</si>
  <si>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</si>
  <si>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</si>
  <si>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</si>
  <si>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</si>
  <si>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</si>
  <si>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</si>
  <si>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</si>
  <si>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</si>
  <si>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</si>
  <si>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</si>
  <si>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</si>
  <si>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</si>
  <si>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</si>
  <si>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</si>
  <si>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</si>
  <si>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</si>
  <si>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</si>
  <si>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</si>
  <si>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</si>
  <si>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</si>
  <si>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</si>
  <si>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</si>
  <si>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</si>
  <si>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</si>
  <si>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</si>
  <si>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</si>
  <si>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</si>
  <si>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</si>
  <si>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</si>
  <si>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</si>
  <si>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</si>
  <si>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</si>
  <si>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</si>
  <si>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</si>
  <si>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</si>
  <si>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</si>
  <si>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</si>
  <si>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</si>
  <si>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</si>
  <si>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</si>
  <si>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</si>
  <si>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</si>
  <si>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</si>
  <si>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</si>
  <si>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</si>
  <si>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</si>
  <si>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</si>
  <si>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</si>
  <si>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</si>
  <si>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</si>
  <si>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</si>
  <si>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</si>
  <si>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</si>
  <si>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</si>
  <si>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</si>
  <si>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</si>
  <si>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</si>
  <si>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</si>
  <si>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</si>
  <si>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</si>
  <si>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</si>
  <si>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</si>
  <si>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</si>
  <si>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</si>
  <si>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</si>
  <si>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</si>
  <si>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</si>
  <si>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</si>
  <si>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</si>
  <si>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</si>
  <si>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</si>
  <si>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</si>
  <si>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</si>
  <si>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</si>
  <si>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</si>
  <si>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</si>
  <si>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</si>
  <si>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</si>
  <si>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</si>
  <si>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</si>
  <si>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</si>
  <si>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</si>
  <si>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</si>
  <si>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</si>
  <si>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</si>
  <si>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</si>
  <si>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</si>
  <si>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</si>
  <si>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</si>
  <si>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</si>
  <si>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</si>
  <si>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</si>
  <si>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</si>
  <si>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</si>
  <si>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</si>
  <si>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</si>
  <si>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</si>
  <si>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</si>
  <si>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</si>
  <si>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</si>
  <si>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</si>
  <si>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</si>
  <si>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</si>
  <si>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</si>
  <si>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</si>
  <si>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</si>
  <si>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</si>
  <si>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</si>
  <si>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</si>
  <si>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</si>
  <si>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</si>
  <si>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</si>
  <si>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</si>
  <si>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</si>
  <si>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</si>
  <si>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</si>
  <si>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</si>
  <si>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</si>
  <si>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</si>
  <si>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</si>
  <si>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</si>
  <si>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</si>
  <si>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</si>
  <si>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</si>
  <si>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</si>
  <si>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</si>
  <si>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</si>
  <si>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</si>
  <si>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</si>
  <si>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</si>
  <si>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</si>
  <si>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</si>
  <si>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</si>
  <si>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</si>
  <si>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</si>
  <si>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</si>
  <si>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</si>
  <si>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</si>
  <si>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</si>
  <si>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</si>
  <si>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</si>
  <si>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</si>
  <si>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</si>
  <si>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</si>
  <si>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</si>
  <si>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</si>
  <si>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</si>
  <si>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</si>
  <si>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</si>
  <si>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</si>
  <si>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</si>
  <si>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</si>
  <si>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</si>
  <si>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</si>
  <si>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</si>
  <si>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</si>
  <si>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</si>
  <si>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</si>
  <si>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</si>
  <si>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</si>
  <si>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</si>
  <si>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</si>
  <si>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</si>
  <si>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</si>
  <si>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</si>
  <si>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</si>
  <si>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</si>
  <si>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</si>
  <si>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</si>
  <si>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</si>
  <si>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</si>
  <si>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</si>
  <si>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</si>
  <si>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</si>
  <si>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</si>
  <si>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</si>
  <si>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</si>
  <si>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</si>
  <si>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</si>
  <si>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</si>
  <si>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</si>
  <si>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</si>
  <si>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</si>
  <si>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</si>
  <si>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</si>
  <si>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</si>
  <si>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</si>
  <si>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</si>
  <si>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</si>
  <si>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</si>
  <si>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</si>
  <si>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</si>
  <si>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</si>
  <si>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</si>
  <si>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</si>
  <si>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</si>
  <si>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</si>
  <si>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</si>
  <si>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</si>
  <si>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</si>
  <si>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</si>
  <si>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</si>
  <si>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</si>
  <si>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</si>
  <si>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</si>
  <si>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</si>
  <si>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</si>
  <si>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</si>
  <si>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</si>
  <si>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</si>
  <si>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</si>
  <si>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</si>
  <si>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</si>
  <si>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</si>
  <si>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</si>
  <si>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</si>
  <si>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</si>
  <si>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</si>
  <si>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</si>
  <si>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</si>
  <si>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</si>
  <si>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</si>
  <si>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</si>
  <si>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</si>
  <si>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</si>
  <si>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</si>
  <si>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</si>
  <si>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</si>
  <si>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</si>
  <si>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</si>
  <si>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</si>
  <si>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</si>
  <si>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</si>
  <si>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</si>
  <si>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</si>
  <si>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</si>
  <si>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</si>
  <si>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</si>
  <si>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</si>
  <si>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</si>
  <si>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</si>
  <si>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</si>
  <si>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</si>
  <si>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</si>
  <si>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</si>
  <si>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</si>
  <si>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</si>
  <si>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</si>
  <si>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</si>
  <si>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</si>
  <si>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</si>
  <si>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</si>
  <si>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</si>
  <si>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</si>
  <si>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</si>
  <si>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</si>
  <si>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</si>
  <si>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</si>
  <si>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</si>
  <si>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</si>
  <si>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</si>
  <si>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</si>
  <si>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</si>
  <si>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</si>
  <si>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</si>
  <si>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</si>
  <si>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</si>
  <si>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</si>
  <si>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</si>
  <si>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</si>
  <si>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</si>
  <si>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</si>
  <si>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</si>
  <si>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</si>
  <si>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</si>
  <si>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</si>
  <si>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</si>
  <si>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</si>
  <si>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</si>
  <si>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</si>
  <si>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</si>
  <si>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</si>
  <si>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</si>
  <si>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</si>
  <si>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</si>
  <si>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</si>
  <si>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</si>
  <si>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</si>
  <si>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</si>
  <si>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</si>
  <si>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</si>
  <si>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</si>
  <si>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</si>
  <si>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</si>
  <si>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</si>
  <si>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</si>
  <si>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</si>
  <si>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</si>
  <si>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</si>
  <si>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</si>
  <si>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</si>
  <si>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</si>
  <si>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</si>
  <si>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</si>
  <si>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</si>
  <si>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</si>
  <si>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</si>
  <si>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</si>
  <si>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</si>
  <si>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</si>
  <si>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</si>
  <si>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</si>
  <si>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</si>
  <si>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</si>
  <si>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</si>
  <si>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</si>
  <si>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</si>
  <si>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</si>
  <si>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</si>
  <si>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</si>
  <si>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</si>
  <si>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</si>
  <si>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</si>
  <si>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</si>
  <si>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</si>
  <si>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</si>
  <si>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</si>
  <si>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</si>
  <si>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</si>
  <si>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</si>
  <si>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</si>
  <si>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</si>
  <si>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</si>
  <si>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</si>
  <si>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</si>
  <si>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</si>
  <si>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</si>
  <si>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</si>
  <si>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</si>
  <si>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</si>
  <si>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</si>
  <si>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</si>
  <si>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</si>
  <si>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</si>
  <si>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</si>
  <si>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</si>
  <si>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</si>
  <si>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</si>
  <si>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</si>
  <si>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</si>
  <si>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</si>
  <si>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</si>
  <si>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</si>
  <si>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</si>
  <si>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</si>
  <si>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</si>
  <si>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</si>
  <si>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</si>
  <si>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</si>
  <si>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</si>
  <si>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</si>
  <si>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</si>
  <si>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</si>
  <si>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</si>
  <si>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</si>
  <si>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</si>
  <si>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</si>
  <si>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</si>
  <si>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</si>
  <si>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</si>
  <si>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</si>
  <si>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</si>
  <si>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</si>
  <si>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</si>
  <si>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</si>
  <si>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</si>
  <si>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</si>
  <si>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</si>
  <si>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</si>
  <si>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</si>
  <si>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</si>
  <si>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</si>
  <si>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</si>
  <si>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</si>
  <si>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</si>
  <si>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</si>
  <si>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</si>
  <si>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</si>
  <si>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</si>
  <si>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</si>
  <si>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</si>
  <si>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</si>
  <si>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</si>
  <si>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</si>
  <si>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</si>
  <si>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</si>
  <si>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</si>
  <si>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</si>
  <si>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</si>
  <si>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</si>
  <si>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</si>
  <si>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</si>
  <si>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</si>
  <si>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</si>
  <si>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</si>
  <si>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</si>
  <si>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</si>
  <si>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</si>
  <si>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</si>
  <si>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</si>
  <si>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</si>
  <si>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</si>
  <si>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</si>
  <si>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</si>
  <si>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</si>
  <si>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</si>
  <si>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</si>
  <si>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</si>
  <si>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</si>
  <si>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</si>
  <si>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</si>
  <si>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</si>
  <si>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</si>
  <si>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</si>
  <si>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</si>
  <si>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</si>
  <si>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</si>
  <si>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</si>
  <si>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</si>
  <si>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</si>
  <si>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</si>
  <si>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</si>
  <si>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</si>
  <si>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</si>
  <si>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</si>
  <si>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</si>
  <si>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</si>
  <si>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</si>
  <si>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</si>
  <si>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</si>
  <si>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</si>
  <si>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</si>
  <si>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</si>
  <si>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</si>
  <si>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</si>
  <si>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</si>
  <si>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</si>
  <si>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</si>
  <si>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</si>
  <si>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</si>
  <si>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</si>
  <si>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</si>
  <si>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</si>
  <si>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</si>
  <si>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</si>
  <si>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</si>
  <si>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</si>
  <si>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</si>
  <si>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</si>
  <si>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</si>
  <si>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</si>
  <si>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</si>
  <si>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</si>
  <si>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</si>
  <si>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</si>
  <si>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</si>
  <si>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</si>
  <si>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</si>
  <si>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</si>
  <si>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</si>
  <si>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</si>
  <si>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</si>
  <si>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</si>
  <si>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</si>
  <si>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</si>
  <si>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</si>
  <si>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</si>
  <si>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</si>
  <si>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</si>
  <si>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</si>
  <si>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</si>
  <si>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</si>
  <si>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</si>
  <si>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</si>
  <si>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</si>
  <si>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</si>
  <si>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</si>
  <si>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</si>
  <si>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</si>
  <si>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</si>
  <si>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</si>
  <si>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</si>
  <si>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</si>
  <si>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</si>
  <si>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</si>
  <si>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</si>
  <si>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</si>
  <si>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</si>
  <si>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</si>
  <si>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</si>
  <si>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</si>
  <si>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</si>
  <si>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</si>
  <si>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</si>
  <si>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</si>
  <si>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</si>
  <si>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</si>
  <si>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</si>
  <si>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</si>
  <si>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</si>
  <si>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</si>
  <si>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</si>
  <si>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</si>
  <si>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</si>
  <si>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</si>
  <si>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</si>
  <si>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</si>
  <si>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</si>
  <si>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</si>
  <si>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</si>
  <si>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</si>
  <si>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</si>
  <si>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</si>
  <si>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</si>
  <si>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</si>
  <si>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</si>
  <si>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</si>
  <si>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</si>
  <si>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</si>
  <si>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</si>
  <si>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</si>
  <si>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</si>
  <si>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</si>
  <si>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</si>
  <si>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</si>
  <si>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</si>
  <si>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</si>
  <si>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</si>
  <si>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</si>
  <si>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</si>
  <si>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</si>
  <si>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</si>
  <si>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</si>
  <si>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</si>
  <si>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</si>
  <si>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</si>
  <si>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</si>
  <si>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</si>
  <si>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</si>
  <si>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</si>
  <si>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</si>
  <si>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</si>
  <si>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</si>
  <si>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</si>
  <si>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</si>
  <si>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</si>
  <si>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</si>
  <si>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</si>
  <si>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</si>
  <si>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</si>
  <si>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</si>
  <si>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</si>
  <si>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</si>
  <si>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</si>
  <si>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</si>
  <si>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</si>
  <si>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</si>
  <si>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</si>
  <si>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</si>
  <si>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</si>
  <si>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</si>
  <si>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</si>
  <si>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</si>
  <si>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</si>
  <si>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</si>
  <si>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</si>
  <si>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</si>
  <si>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</si>
  <si>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</si>
  <si>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</si>
  <si>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</si>
  <si>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</si>
  <si>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</si>
  <si>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</si>
  <si>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</si>
  <si>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</si>
  <si>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</si>
  <si>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</si>
  <si>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</si>
  <si>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</si>
  <si>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</si>
  <si>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</si>
  <si>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</si>
  <si>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</si>
  <si>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</si>
  <si>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</si>
  <si>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</si>
  <si>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</si>
  <si>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</si>
  <si>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</si>
  <si>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</si>
  <si>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</si>
  <si>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</si>
  <si>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</si>
  <si>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</si>
  <si>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</si>
  <si>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</si>
  <si>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</si>
  <si>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</si>
  <si>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</si>
  <si>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</si>
  <si>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</si>
  <si>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</si>
  <si>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</si>
  <si>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</si>
  <si>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</si>
  <si>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</si>
  <si>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</si>
  <si>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</si>
  <si>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</si>
  <si>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</si>
  <si>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</si>
  <si>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</si>
  <si>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</si>
  <si>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</si>
  <si>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</si>
  <si>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</si>
  <si>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</si>
  <si>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</si>
  <si>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</si>
  <si>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</si>
  <si>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</si>
  <si>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</si>
  <si>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</si>
  <si>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</si>
  <si>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</si>
  <si>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</si>
  <si>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</si>
  <si>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</si>
  <si>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</si>
  <si>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</si>
  <si>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</si>
  <si>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</si>
  <si>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</si>
  <si>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</si>
  <si>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</si>
  <si>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</si>
  <si>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</si>
  <si>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</si>
  <si>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</si>
  <si>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</si>
  <si>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</si>
  <si>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</si>
  <si>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</si>
  <si>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</si>
  <si>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</si>
  <si>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</si>
  <si>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</si>
  <si>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</si>
  <si>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</si>
  <si>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</si>
  <si>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</si>
  <si>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</si>
  <si>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</si>
  <si>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</si>
  <si>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</si>
  <si>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</si>
  <si>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</si>
  <si>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</si>
  <si>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</si>
  <si>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</si>
  <si>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</si>
  <si>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</si>
  <si>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</si>
  <si>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</si>
  <si>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</si>
  <si>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</si>
  <si>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</si>
  <si>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</si>
  <si>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</si>
  <si>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</si>
  <si>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</si>
  <si>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</si>
  <si>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</si>
  <si>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</si>
  <si>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</si>
  <si>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</si>
  <si>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</si>
  <si>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</si>
  <si>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</si>
  <si>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</si>
  <si>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</si>
  <si>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</si>
  <si>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</si>
  <si>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</si>
  <si>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</si>
  <si>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</si>
  <si>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</si>
  <si>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</si>
  <si>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</si>
  <si>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</si>
  <si>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</si>
  <si>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</si>
  <si>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</si>
  <si>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</si>
  <si>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</si>
  <si>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</si>
  <si>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</si>
  <si>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</si>
  <si>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</si>
  <si>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</si>
  <si>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</si>
  <si>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</si>
  <si>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</si>
  <si>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EDIFÍCIO PRINCIPAL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</si>
  <si>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</si>
  <si>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</si>
  <si>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</si>
  <si>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</si>
  <si>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</si>
  <si>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</si>
  <si>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</si>
  <si>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</si>
  <si>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</si>
  <si>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</si>
  <si>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</si>
  <si>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</si>
  <si>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</si>
  <si>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</si>
  <si>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</si>
  <si>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</si>
  <si>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</si>
  <si>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</si>
  <si>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</si>
  <si>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</si>
  <si>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</si>
  <si>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</si>
  <si>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</si>
  <si>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</si>
  <si>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</si>
  <si>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</si>
  <si>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</si>
  <si>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</si>
  <si>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</si>
  <si>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</si>
  <si>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</si>
  <si>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</si>
  <si>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</si>
  <si>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</si>
  <si>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</si>
  <si>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</si>
  <si>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</si>
  <si>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</si>
  <si>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</si>
  <si>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</si>
  <si>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</si>
  <si>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</si>
  <si>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</si>
  <si>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</si>
  <si>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</si>
  <si>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</si>
  <si>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</si>
  <si>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</si>
  <si>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</si>
  <si>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</si>
  <si>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</si>
  <si>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</si>
  <si>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</si>
  <si>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</si>
  <si>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</si>
  <si>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</si>
  <si>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</si>
  <si>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</si>
  <si>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</si>
  <si>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</si>
  <si>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</si>
  <si>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</si>
  <si>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</si>
  <si>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</si>
  <si>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</si>
  <si>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</si>
  <si>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</si>
  <si>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</si>
  <si>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</si>
  <si>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</si>
  <si>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</si>
  <si>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</si>
  <si>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</si>
  <si>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</si>
  <si>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</si>
  <si>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</si>
  <si>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</si>
  <si>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</si>
  <si>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</si>
  <si>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</si>
  <si>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</si>
  <si>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</si>
  <si>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</si>
  <si>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</si>
  <si>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</si>
  <si>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</si>
  <si>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</si>
  <si>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</si>
  <si>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</si>
  <si>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</si>
  <si>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</si>
  <si>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</si>
  <si>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</si>
  <si>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</si>
  <si>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</si>
  <si>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</si>
  <si>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</si>
  <si>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</si>
  <si>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</si>
  <si>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</si>
  <si>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</si>
  <si>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</si>
  <si>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</si>
  <si>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</si>
  <si>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</si>
  <si>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</si>
  <si>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</si>
  <si>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</si>
  <si>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</si>
  <si>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</si>
  <si>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</si>
  <si>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</si>
  <si>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</si>
  <si>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</si>
  <si>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</si>
  <si>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</si>
  <si>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</si>
  <si>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</si>
  <si>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</si>
  <si>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</si>
  <si>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</si>
  <si>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</si>
  <si>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</si>
  <si>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</si>
  <si>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</si>
  <si>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</si>
  <si>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</si>
  <si>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</si>
  <si>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</si>
  <si>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</si>
  <si>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</si>
  <si>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</si>
  <si>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</si>
  <si>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</si>
  <si>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</si>
  <si>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</si>
  <si>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</si>
  <si>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</si>
  <si>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</si>
  <si>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</si>
  <si>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</si>
  <si>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</si>
  <si>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</si>
  <si>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</si>
  <si>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</si>
  <si>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</si>
  <si>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</si>
  <si>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</si>
  <si>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</si>
  <si>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</si>
  <si>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</si>
  <si>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</si>
  <si>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</si>
  <si>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</si>
  <si>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</si>
  <si>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</si>
  <si>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</si>
  <si>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</si>
  <si>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</si>
  <si>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</si>
  <si>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</si>
  <si>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</si>
  <si>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</si>
  <si>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</si>
  <si>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</si>
  <si>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</si>
  <si>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</si>
  <si>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</si>
  <si>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</si>
  <si>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</si>
  <si>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</si>
  <si>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</si>
  <si>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</si>
  <si>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</si>
  <si>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</si>
  <si>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</si>
  <si>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</si>
  <si>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</si>
  <si>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</si>
  <si>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</si>
  <si>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</si>
  <si>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</si>
  <si>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</si>
  <si>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</si>
  <si>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</si>
  <si>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</si>
  <si>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</si>
  <si>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</si>
  <si>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</si>
  <si>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</si>
  <si>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</si>
  <si>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</si>
  <si>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</si>
  <si>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</si>
  <si>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</si>
  <si>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</si>
  <si>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</si>
  <si>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</si>
  <si>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</si>
  <si>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</si>
  <si>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</si>
  <si>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</si>
  <si>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</si>
  <si>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</si>
  <si>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</si>
  <si>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</si>
  <si>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</si>
  <si>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</si>
  <si>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</si>
  <si>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</si>
  <si>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</si>
  <si>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</si>
  <si>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</si>
  <si>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</si>
  <si>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</si>
  <si>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</si>
  <si>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</si>
  <si>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</si>
  <si>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</si>
  <si>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</si>
  <si>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</si>
  <si>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</si>
  <si>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</si>
  <si>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</si>
  <si>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</si>
  <si>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</si>
  <si>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</si>
  <si>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</si>
  <si>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</si>
  <si>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</si>
  <si>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</si>
  <si>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</si>
  <si>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</si>
  <si>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</si>
  <si>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</si>
  <si>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</si>
  <si>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</si>
  <si>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</si>
  <si>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</si>
  <si>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</si>
  <si>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</si>
  <si>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</si>
  <si>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</si>
  <si>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</si>
  <si>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</si>
  <si>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</si>
  <si>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</si>
  <si>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</si>
  <si>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</si>
  <si>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</si>
  <si>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</si>
  <si>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</si>
  <si>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</si>
  <si>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</si>
  <si>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</si>
  <si>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</si>
  <si>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</si>
  <si>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</si>
  <si>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</si>
  <si>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</si>
  <si>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</si>
  <si>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VIGAS BALDRAME</t>
  </si>
  <si>
    <t>FORNECIMENTO</t>
  </si>
  <si>
    <t>INSTALAÇÃO</t>
  </si>
  <si>
    <t>CENTRO DE PLANEJAMENTO OSCAR NIEMEYER</t>
  </si>
  <si>
    <t>ENDEREÇO:</t>
  </si>
  <si>
    <t>DATA:</t>
  </si>
  <si>
    <t>ETAPA</t>
  </si>
  <si>
    <t>DESCRIÇÃO DA ETAPA</t>
  </si>
  <si>
    <t>PERCENTUAL DA ETAPA</t>
  </si>
  <si>
    <t>PREÇO DA ETAPA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</si>
  <si>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</si>
  <si>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</si>
  <si>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</si>
  <si>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</si>
  <si>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</si>
  <si>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</si>
  <si>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</si>
  <si>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</si>
  <si>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</si>
  <si>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</si>
  <si>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</si>
  <si>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</si>
  <si>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</si>
  <si>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</si>
  <si>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A</t>
  </si>
  <si>
    <t>PREÇO MENSAL</t>
  </si>
  <si>
    <t>B</t>
  </si>
  <si>
    <t>% MENSAL</t>
  </si>
  <si>
    <t>MÊS 15</t>
  </si>
  <si>
    <t>MÊS 16</t>
  </si>
  <si>
    <t>MÊS 17</t>
  </si>
  <si>
    <t>MÊS 18</t>
  </si>
  <si>
    <t>EDIFÍCIO PRINCIPAL (BLOCO 4)</t>
  </si>
  <si>
    <t/>
  </si>
  <si>
    <t>ADMINISTRAÇÃO LOCAL + GESTÃO DE RESÍDUOS</t>
  </si>
  <si>
    <t>-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</si>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</sst>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10" applyNumberFormat="0" applyAlignment="0" applyProtection="0"/>
    <xf numFmtId="0" fontId="4" fillId="23" borderId="11" applyNumberFormat="0" applyAlignment="0" applyProtection="0"/>
    <xf numFmtId="0" fontId="5" fillId="0" borderId="12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0" applyNumberFormat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9" fillId="33" borderId="0" applyNumberFormat="0" applyBorder="0" applyAlignment="0" applyProtection="0"/>
    <xf numFmtId="0" fontId="10" fillId="22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132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Border="1" applyAlignment="1">
      <alignment vertical="center" wrapText="1"/>
    </xf>
    <xf numFmtId="164" fontId="20" fillId="0" borderId="9" xfId="0" applyNumberFormat="1" applyFont="1" applyBorder="1" applyAlignment="1">
      <alignment vertical="center" wrapText="1"/>
    </xf>
    <xf numFmtId="164" fontId="20" fillId="2" borderId="9" xfId="0" applyNumberFormat="1" applyFont="1" applyFill="1" applyBorder="1" applyAlignment="1">
      <alignment vertical="center" wrapText="1"/>
    </xf>
    <xf numFmtId="0" fontId="0" fillId="35" borderId="0" xfId="0" applyFill="1"/>
    <xf numFmtId="164" fontId="0" fillId="0" borderId="7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35" borderId="0" xfId="0" applyNumberFormat="1" applyFill="1"/>
    <xf numFmtId="164" fontId="0" fillId="0" borderId="0" xfId="0" applyNumberFormat="1" applyAlignment="1">
      <alignment vertical="center" wrapText="1"/>
    </xf>
    <xf numFmtId="164" fontId="23" fillId="34" borderId="9" xfId="0" applyNumberFormat="1" applyFont="1" applyFill="1" applyBorder="1" applyAlignment="1">
      <alignment vertical="center" wrapText="1"/>
    </xf>
    <xf numFmtId="164" fontId="24" fillId="36" borderId="9" xfId="0" applyNumberFormat="1" applyFont="1" applyFill="1" applyBorder="1" applyAlignment="1">
      <alignment vertical="center" wrapText="1"/>
    </xf>
    <xf numFmtId="10" fontId="24" fillId="36" borderId="9" xfId="0" applyNumberFormat="1" applyFont="1" applyFill="1" applyBorder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164" fontId="17" fillId="0" borderId="8" xfId="0" applyNumberFormat="1" applyFont="1" applyBorder="1" applyAlignment="1">
      <alignment vertical="center" wrapText="1"/>
    </xf>
    <xf numFmtId="164" fontId="17" fillId="35" borderId="0" xfId="0" applyNumberFormat="1" applyFont="1" applyFill="1"/>
    <xf numFmtId="164" fontId="17" fillId="0" borderId="0" xfId="0" applyNumberFormat="1" applyFont="1" applyAlignment="1">
      <alignment vertical="center" wrapText="1"/>
    </xf>
    <xf numFmtId="1" fontId="25" fillId="35" borderId="0" xfId="43" applyNumberFormat="1" applyFont="1" applyFill="1" applyAlignment="1">
      <alignment horizontal="center" vertical="center"/>
    </xf>
    <xf numFmtId="44" fontId="26" fillId="34" borderId="0" xfId="43" applyFont="1" applyFill="1"/>
    <xf numFmtId="44" fontId="25" fillId="35" borderId="22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vertical="center"/>
    </xf>
    <xf numFmtId="4" fontId="21" fillId="37" borderId="0" xfId="0" applyNumberFormat="1" applyFont="1" applyFill="1" applyAlignment="1">
      <alignment vertical="center" wrapText="1"/>
    </xf>
    <xf numFmtId="44" fontId="25" fillId="35" borderId="22" xfId="0" applyNumberFormat="1" applyFont="1" applyFill="1" applyBorder="1" applyAlignment="1">
      <alignment horizontal="right" vertical="top" wrapText="1"/>
    </xf>
    <xf numFmtId="44" fontId="25" fillId="35" borderId="0" xfId="42" applyNumberFormat="1" applyFont="1" applyFill="1" applyAlignment="1">
      <alignment vertical="center"/>
    </xf>
    <xf numFmtId="10" fontId="21" fillId="0" borderId="0" xfId="42" applyNumberFormat="1" applyFont="1" applyAlignment="1">
      <alignment vertical="center" wrapText="1"/>
    </xf>
    <xf numFmtId="9" fontId="0" fillId="0" borderId="0" xfId="42" applyFont="1"/>
    <xf numFmtId="4" fontId="21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quotePrefix="1" applyNumberFormat="1" applyAlignment="1">
      <alignment vertical="center" wrapText="1"/>
    </xf>
    <xf numFmtId="164" fontId="30" fillId="0" borderId="0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164" fontId="32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2" fillId="35" borderId="0" xfId="0" applyFont="1" applyFill="1"/>
    <xf numFmtId="0" fontId="30" fillId="35" borderId="0" xfId="0" applyFont="1" applyFill="1"/>
    <xf numFmtId="164" fontId="30" fillId="35" borderId="0" xfId="0" applyNumberFormat="1" applyFont="1" applyFill="1"/>
    <xf numFmtId="4" fontId="32" fillId="35" borderId="0" xfId="0" applyNumberFormat="1" applyFont="1" applyFill="1" applyAlignment="1">
      <alignment horizontal="left" vertical="center" wrapText="1"/>
    </xf>
    <xf numFmtId="4" fontId="30" fillId="35" borderId="0" xfId="0" applyNumberFormat="1" applyFont="1" applyFill="1" applyAlignment="1">
      <alignment vertical="center" wrapText="1"/>
    </xf>
    <xf numFmtId="164" fontId="32" fillId="35" borderId="0" xfId="0" applyNumberFormat="1" applyFont="1" applyFill="1"/>
    <xf numFmtId="10" fontId="30" fillId="35" borderId="0" xfId="0" applyNumberFormat="1" applyFont="1" applyFill="1" applyAlignment="1">
      <alignment horizontal="left"/>
    </xf>
    <xf numFmtId="0" fontId="30" fillId="35" borderId="0" xfId="0" applyFont="1" applyFill="1" applyAlignment="1">
      <alignment horizontal="left"/>
    </xf>
    <xf numFmtId="0" fontId="34" fillId="0" borderId="0" xfId="44" applyFont="1"/>
    <xf numFmtId="0" fontId="33" fillId="38" borderId="30" xfId="44" applyFont="1" applyFill="1" applyBorder="1" applyAlignment="1">
      <alignment vertical="center"/>
    </xf>
    <xf numFmtId="0" fontId="33" fillId="38" borderId="0" xfId="44" applyFont="1" applyFill="1" applyAlignment="1">
      <alignment vertical="center"/>
    </xf>
    <xf numFmtId="165" fontId="34" fillId="0" borderId="34" xfId="44" applyNumberFormat="1" applyFont="1" applyBorder="1" applyAlignment="1">
      <alignment horizontal="center" vertical="center"/>
    </xf>
    <xf numFmtId="10" fontId="34" fillId="0" borderId="34" xfId="44" applyNumberFormat="1" applyFont="1" applyBorder="1" applyAlignment="1">
      <alignment horizontal="center" vertical="center"/>
    </xf>
    <xf numFmtId="10" fontId="34" fillId="0" borderId="0" xfId="42" applyNumberFormat="1" applyFont="1"/>
    <xf numFmtId="10" fontId="30" fillId="0" borderId="34" xfId="44" applyNumberFormat="1" applyFont="1" applyBorder="1" applyAlignment="1">
      <alignment horizontal="center" vertical="center"/>
    </xf>
    <xf numFmtId="0" fontId="30" fillId="0" borderId="36" xfId="44" applyFont="1" applyBorder="1" applyAlignment="1">
      <alignment horizontal="center" vertical="center"/>
    </xf>
    <xf numFmtId="0" fontId="30" fillId="0" borderId="23" xfId="44" applyFont="1" applyBorder="1" applyAlignment="1">
      <alignment horizontal="center" vertical="center"/>
    </xf>
    <xf numFmtId="165" fontId="32" fillId="39" borderId="37" xfId="44" applyNumberFormat="1" applyFont="1" applyFill="1" applyBorder="1" applyAlignment="1">
      <alignment horizontal="center" vertical="center"/>
    </xf>
    <xf numFmtId="0" fontId="30" fillId="0" borderId="38" xfId="44" applyFont="1" applyBorder="1" applyAlignment="1">
      <alignment horizontal="center" vertical="center"/>
    </xf>
    <xf numFmtId="0" fontId="30" fillId="0" borderId="27" xfId="44" applyFont="1" applyBorder="1" applyAlignment="1">
      <alignment horizontal="center" vertical="center"/>
    </xf>
    <xf numFmtId="10" fontId="32" fillId="0" borderId="39" xfId="44" applyNumberFormat="1" applyFont="1" applyBorder="1" applyAlignment="1">
      <alignment horizontal="center" vertical="center"/>
    </xf>
    <xf numFmtId="44" fontId="34" fillId="0" borderId="0" xfId="43" applyFont="1"/>
    <xf numFmtId="10" fontId="34" fillId="0" borderId="0" xfId="44" applyNumberFormat="1" applyFont="1"/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35" borderId="0" xfId="0" applyFill="1"/>
    <xf numFmtId="49" fontId="20" fillId="0" borderId="9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0" fillId="2" borderId="19" xfId="0" applyNumberFormat="1" applyFont="1" applyFill="1" applyBorder="1" applyAlignment="1">
      <alignment horizontal="right" vertical="center" wrapText="1"/>
    </xf>
    <xf numFmtId="49" fontId="20" fillId="2" borderId="20" xfId="0" applyNumberFormat="1" applyFont="1" applyFill="1" applyBorder="1" applyAlignment="1">
      <alignment horizontal="right" vertical="center" wrapText="1"/>
    </xf>
    <xf numFmtId="49" fontId="20" fillId="2" borderId="21" xfId="0" applyNumberFormat="1" applyFont="1" applyFill="1" applyBorder="1" applyAlignment="1">
      <alignment horizontal="righ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49" fontId="24" fillId="36" borderId="19" xfId="0" applyNumberFormat="1" applyFont="1" applyFill="1" applyBorder="1" applyAlignment="1">
      <alignment horizontal="right" vertical="center" wrapText="1"/>
    </xf>
    <xf numFmtId="49" fontId="24" fillId="36" borderId="20" xfId="0" applyNumberFormat="1" applyFont="1" applyFill="1" applyBorder="1" applyAlignment="1">
      <alignment horizontal="right" vertical="center" wrapText="1"/>
    </xf>
    <xf numFmtId="49" fontId="24" fillId="36" borderId="21" xfId="0" applyNumberFormat="1" applyFont="1" applyFill="1" applyBorder="1" applyAlignment="1">
      <alignment horizontal="right" vertical="center" wrapText="1"/>
    </xf>
    <xf numFmtId="49" fontId="23" fillId="34" borderId="19" xfId="0" applyNumberFormat="1" applyFont="1" applyFill="1" applyBorder="1" applyAlignment="1">
      <alignment horizontal="right" vertical="center" wrapText="1"/>
    </xf>
    <xf numFmtId="49" fontId="23" fillId="34" borderId="20" xfId="0" applyNumberFormat="1" applyFont="1" applyFill="1" applyBorder="1" applyAlignment="1">
      <alignment horizontal="right" vertical="center" wrapText="1"/>
    </xf>
    <xf numFmtId="49" fontId="23" fillId="34" borderId="21" xfId="0" applyNumberFormat="1" applyFont="1" applyFill="1" applyBorder="1" applyAlignment="1">
      <alignment horizontal="right" vertical="center" wrapText="1"/>
    </xf>
    <xf numFmtId="0" fontId="32" fillId="0" borderId="26" xfId="44" applyFont="1" applyBorder="1" applyAlignment="1">
      <alignment horizontal="center" vertical="center" textRotation="90"/>
    </xf>
    <xf numFmtId="0" fontId="33" fillId="34" borderId="23" xfId="44" applyFont="1" applyFill="1" applyBorder="1" applyAlignment="1">
      <alignment horizontal="center" vertical="center"/>
    </xf>
    <xf numFmtId="0" fontId="33" fillId="34" borderId="27" xfId="44" applyFont="1" applyFill="1" applyBorder="1" applyAlignment="1">
      <alignment horizontal="center" vertical="center"/>
    </xf>
    <xf numFmtId="0" fontId="33" fillId="34" borderId="24" xfId="44" applyFont="1" applyFill="1" applyBorder="1" applyAlignment="1">
      <alignment horizontal="center" vertical="center"/>
    </xf>
    <xf numFmtId="0" fontId="33" fillId="34" borderId="28" xfId="44" applyFont="1" applyFill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 wrapText="1"/>
    </xf>
    <xf numFmtId="0" fontId="33" fillId="34" borderId="27" xfId="44" applyFont="1" applyFill="1" applyBorder="1" applyAlignment="1">
      <alignment horizontal="center" vertical="center" wrapText="1"/>
    </xf>
    <xf numFmtId="0" fontId="33" fillId="34" borderId="25" xfId="44" applyFont="1" applyFill="1" applyBorder="1" applyAlignment="1">
      <alignment horizontal="center" vertical="center" wrapText="1"/>
    </xf>
    <xf numFmtId="0" fontId="33" fillId="34" borderId="29" xfId="44" applyFont="1" applyFill="1" applyBorder="1" applyAlignment="1">
      <alignment horizontal="center" vertical="center" wrapText="1"/>
    </xf>
    <xf numFmtId="0" fontId="30" fillId="0" borderId="31" xfId="44" applyFont="1" applyBorder="1" applyAlignment="1">
      <alignment horizontal="center" vertical="center"/>
    </xf>
    <xf numFmtId="0" fontId="30" fillId="0" borderId="35" xfId="44" applyFont="1" applyBorder="1" applyAlignment="1">
      <alignment horizontal="center" vertical="center"/>
    </xf>
    <xf numFmtId="0" fontId="30" fillId="0" borderId="32" xfId="44" applyFont="1" applyBorder="1" applyAlignment="1">
      <alignment horizontal="left" vertical="center" wrapText="1"/>
    </xf>
    <xf numFmtId="10" fontId="30" fillId="0" borderId="33" xfId="44" applyNumberFormat="1" applyFont="1" applyBorder="1" applyAlignment="1">
      <alignment horizontal="center" vertical="center"/>
    </xf>
    <xf numFmtId="0" fontId="30" fillId="0" borderId="31" xfId="44" applyFont="1" applyBorder="1" applyAlignment="1">
      <alignment horizontal="left" vertical="center" wrapText="1"/>
    </xf>
    <xf numFmtId="0" fontId="30" fillId="0" borderId="35" xfId="44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30" fillId="35" borderId="0" xfId="0" applyFont="1" applyFill="1"/>
    <xf numFmtId="49" fontId="32" fillId="0" borderId="0" xfId="0" applyNumberFormat="1" applyFont="1" applyBorder="1" applyAlignment="1">
      <alignment horizontal="center" vertical="center" wrapText="1"/>
    </xf>
    <xf numFmtId="10" fontId="30" fillId="0" borderId="40" xfId="44" applyNumberFormat="1" applyFont="1" applyBorder="1" applyAlignment="1">
      <alignment horizontal="center" vertical="center"/>
    </xf>
    <xf numFmtId="10" fontId="30" fillId="0" borderId="32" xfId="44" applyNumberFormat="1" applyFont="1" applyBorder="1" applyAlignment="1">
      <alignment horizontal="center" vertical="center"/>
    </xf>
    <xf numFmtId="10" fontId="30" fillId="0" borderId="41" xfId="44" applyNumberFormat="1" applyFont="1" applyBorder="1" applyAlignment="1">
      <alignment horizontal="center" vertical="center"/>
    </xf>
    <xf numFmtId="165" fontId="30" fillId="0" borderId="40" xfId="44" applyNumberFormat="1" applyFont="1" applyBorder="1" applyAlignment="1">
      <alignment horizontal="center" vertical="center"/>
    </xf>
    <xf numFmtId="165" fontId="30" fillId="0" borderId="41" xfId="44" applyNumberFormat="1" applyFont="1" applyBorder="1" applyAlignment="1">
      <alignment horizontal="center" vertical="center"/>
    </xf>
    <xf numFmtId="165" fontId="32" fillId="0" borderId="40" xfId="44" applyNumberFormat="1" applyFont="1" applyBorder="1" applyAlignment="1">
      <alignment horizontal="center" vertical="center"/>
    </xf>
    <xf numFmtId="10" fontId="32" fillId="0" borderId="41" xfId="44" applyNumberFormat="1" applyFont="1" applyBorder="1" applyAlignment="1">
      <alignment horizontal="center" vertical="center"/>
    </xf>
    <xf numFmtId="165" fontId="30" fillId="40" borderId="40" xfId="44" applyNumberFormat="1" applyFont="1" applyFill="1" applyBorder="1" applyAlignment="1">
      <alignment horizontal="center" vertical="center"/>
    </xf>
    <xf numFmtId="165" fontId="30" fillId="40" borderId="32" xfId="44" applyNumberFormat="1" applyFont="1" applyFill="1" applyBorder="1" applyAlignment="1">
      <alignment horizontal="center" vertical="center"/>
    </xf>
    <xf numFmtId="165" fontId="34" fillId="40" borderId="32" xfId="44" applyNumberFormat="1" applyFont="1" applyFill="1" applyBorder="1" applyAlignment="1">
      <alignment horizontal="center" vertical="center"/>
    </xf>
    <xf numFmtId="165" fontId="34" fillId="40" borderId="41" xfId="44" applyNumberFormat="1" applyFont="1" applyFill="1" applyBorder="1" applyAlignment="1">
      <alignment horizontal="center" vertical="center"/>
    </xf>
    <xf numFmtId="165" fontId="34" fillId="40" borderId="40" xfId="44" applyNumberFormat="1" applyFont="1" applyFill="1" applyBorder="1" applyAlignment="1">
      <alignment horizontal="center" vertical="center"/>
    </xf>
    <xf numFmtId="165" fontId="30" fillId="40" borderId="41" xfId="44" applyNumberFormat="1" applyFont="1" applyFill="1" applyBorder="1" applyAlignment="1">
      <alignment horizontal="center" vertical="center"/>
    </xf>
    <xf numFmtId="165" fontId="34" fillId="0" borderId="0" xfId="44" applyNumberFormat="1" applyFont="1"/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43" builtinId="4"/>
    <cellStyle name="Neutro" xfId="30" builtinId="28" customBuiltin="1"/>
    <cellStyle name="Normal" xfId="0" builtinId="0"/>
    <cellStyle name="Normal 2" xfId="44" xr:uid="{00000000-0005-0000-0000-000021000000}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76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156073</xdr:colOff>
      <xdr:row>2</xdr:row>
      <xdr:rowOff>350383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7FE21633-6328-4045-A400-88DD6AB0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73972" cy="706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952657</xdr:colOff>
      <xdr:row>1</xdr:row>
      <xdr:rowOff>40089</xdr:rowOff>
    </xdr:from>
    <xdr:to>
      <xdr:col>1</xdr:col>
      <xdr:colOff>2139701</xdr:colOff>
      <xdr:row>2</xdr:row>
      <xdr:rowOff>312965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9043D7C-A8F7-429D-A89D-7B5C8414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121" y="230589"/>
          <a:ext cx="1190755" cy="640269"/>
        </a:xfrm>
        <a:prstGeom prst="rect">
          <a:avLst/>
        </a:prstGeom>
      </xdr:spPr>
    </xdr:pic>
    <xdr:clientData/>
  </xdr:twoCellAnchor>
  <xdr:oneCellAnchor>
    <xdr:from>
      <xdr:col>19</xdr:col>
      <xdr:colOff>571499</xdr:colOff>
      <xdr:row>0</xdr:row>
      <xdr:rowOff>176893</xdr:rowOff>
    </xdr:from>
    <xdr:ext cx="2626179" cy="1020535"/>
    <xdr:pic>
      <xdr:nvPicPr>
        <xdr:cNvPr id="6" name="Imagem 5" descr="VERTICAL 1">
          <a:extLst>
            <a:ext uri="{FF2B5EF4-FFF2-40B4-BE49-F238E27FC236}">
              <a16:creationId xmlns:a16="http://schemas.microsoft.com/office/drawing/2014/main" id="{380A3F1E-E1D1-437A-B17F-66BEB131673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1035" y="176893"/>
          <a:ext cx="2626179" cy="1020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1"/>
  <sheetViews>
    <sheetView showGridLines="0" zoomScale="90" zoomScaleNormal="90" workbookViewId="0">
      <pane xSplit="10" ySplit="12" topLeftCell="K745" activePane="bottomRight" state="frozen"/>
      <selection pane="topRight" activeCell="K1" sqref="K1"/>
      <selection pane="bottomLeft" activeCell="A13" sqref="A13"/>
      <selection pane="bottomRight" activeCell="V719" sqref="V719"/>
    </sheetView>
  </sheetViews>
  <sheetFormatPr defaultRowHeight="15" x14ac:dyDescent="0.25"/>
  <cols>
    <col min="1" max="1" width="16.28515625" style="2" customWidth="1"/>
    <col min="2" max="2" width="41.5703125" style="2" customWidth="1"/>
    <col min="3" max="3" width="10.42578125" style="2" hidden="1" customWidth="1"/>
    <col min="4" max="4" width="12.85546875" style="2" customWidth="1"/>
    <col min="5" max="5" width="16.28515625" style="23" hidden="1" customWidth="1"/>
    <col min="6" max="9" width="18.5703125" style="23" hidden="1" customWidth="1"/>
    <col min="10" max="10" width="18.5703125" style="30" customWidth="1"/>
    <col min="11" max="11" width="15.42578125" style="2" bestFit="1" customWidth="1"/>
    <col min="12" max="12" width="15" style="2" bestFit="1" customWidth="1"/>
    <col min="13" max="13" width="15.42578125" style="2" bestFit="1" customWidth="1"/>
    <col min="14" max="14" width="14.28515625" style="2" bestFit="1" customWidth="1"/>
    <col min="15" max="16" width="15.5703125" style="2" bestFit="1" customWidth="1"/>
    <col min="17" max="17" width="16" style="2" bestFit="1" customWidth="1"/>
    <col min="18" max="18" width="15.42578125" style="2" bestFit="1" customWidth="1"/>
    <col min="19" max="20" width="13.7109375" style="2" bestFit="1" customWidth="1"/>
    <col min="21" max="27" width="13.140625" style="2" bestFit="1" customWidth="1"/>
    <col min="28" max="28" width="11.42578125" style="2" bestFit="1" customWidth="1"/>
    <col min="29" max="29" width="14.5703125" style="2" customWidth="1"/>
    <col min="30" max="16384" width="9.140625" style="2"/>
  </cols>
  <sheetData>
    <row r="1" spans="1:28" hidden="1" x14ac:dyDescent="0.25"/>
    <row r="2" spans="1:28" hidden="1" x14ac:dyDescent="0.25">
      <c r="A2" s="74"/>
      <c r="B2" s="75"/>
      <c r="C2" s="75"/>
      <c r="D2" s="75"/>
      <c r="E2" s="76"/>
      <c r="F2" s="76"/>
      <c r="G2" s="76"/>
      <c r="H2" s="76"/>
      <c r="I2" s="76"/>
      <c r="J2" s="77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hidden="1" x14ac:dyDescent="0.25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80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ht="18" hidden="1" x14ac:dyDescent="0.25">
      <c r="A4" s="78" t="s">
        <v>1</v>
      </c>
      <c r="B4" s="79"/>
      <c r="C4" s="79"/>
      <c r="D4" s="79"/>
      <c r="E4" s="79"/>
      <c r="F4" s="79"/>
      <c r="G4" s="79"/>
      <c r="H4" s="79"/>
      <c r="I4" s="79"/>
      <c r="J4" s="80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hidden="1" x14ac:dyDescent="0.25">
      <c r="A5" s="4"/>
      <c r="B5" s="5"/>
      <c r="C5" s="5"/>
      <c r="D5" s="5"/>
      <c r="E5" s="20"/>
      <c r="F5" s="21"/>
      <c r="G5" s="21"/>
      <c r="H5" s="21"/>
      <c r="I5" s="21"/>
      <c r="J5" s="28"/>
    </row>
    <row r="6" spans="1:28" hidden="1" x14ac:dyDescent="0.25"/>
    <row r="7" spans="1:28" hidden="1" x14ac:dyDescent="0.25">
      <c r="A7" s="19" t="s">
        <v>2</v>
      </c>
      <c r="B7" s="81" t="s">
        <v>3</v>
      </c>
      <c r="C7" s="81"/>
      <c r="D7" s="81"/>
      <c r="E7" s="22"/>
      <c r="F7" s="22"/>
      <c r="G7" s="22"/>
      <c r="H7" s="22"/>
      <c r="I7" s="22"/>
      <c r="J7" s="2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8" hidden="1" x14ac:dyDescent="0.25">
      <c r="A8" s="19"/>
      <c r="B8" s="81"/>
      <c r="C8" s="81"/>
      <c r="D8" s="81"/>
      <c r="E8" s="22"/>
      <c r="F8" s="22"/>
      <c r="G8" s="22"/>
      <c r="H8" s="22"/>
      <c r="I8" s="22"/>
      <c r="J8" s="2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8" hidden="1" x14ac:dyDescent="0.25">
      <c r="A9" s="19" t="s">
        <v>4</v>
      </c>
      <c r="B9" s="81" t="s">
        <v>5</v>
      </c>
      <c r="C9" s="81"/>
      <c r="D9" s="81"/>
      <c r="E9" s="22"/>
      <c r="F9" s="22"/>
      <c r="G9" s="22"/>
      <c r="H9" s="22"/>
      <c r="I9" s="22"/>
      <c r="J9" s="2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8" x14ac:dyDescent="0.25">
      <c r="K10" s="31">
        <v>1</v>
      </c>
      <c r="L10" s="31">
        <v>2</v>
      </c>
      <c r="M10" s="31">
        <v>3</v>
      </c>
      <c r="N10" s="31">
        <v>4</v>
      </c>
      <c r="O10" s="31">
        <v>5</v>
      </c>
      <c r="P10" s="31">
        <v>6</v>
      </c>
      <c r="Q10" s="31">
        <v>7</v>
      </c>
      <c r="R10" s="31">
        <v>8</v>
      </c>
      <c r="S10" s="31">
        <v>9</v>
      </c>
      <c r="T10" s="31">
        <v>10</v>
      </c>
      <c r="U10" s="31">
        <v>11</v>
      </c>
      <c r="V10" s="31">
        <v>12</v>
      </c>
      <c r="W10" s="31">
        <v>13</v>
      </c>
      <c r="X10" s="31">
        <v>14</v>
      </c>
      <c r="Y10" s="31">
        <v>15</v>
      </c>
      <c r="Z10" s="31">
        <v>16</v>
      </c>
      <c r="AA10" s="31">
        <v>17</v>
      </c>
      <c r="AB10" s="31">
        <v>18</v>
      </c>
    </row>
    <row r="11" spans="1:28" ht="15.75" x14ac:dyDescent="0.15">
      <c r="A11" s="90" t="s">
        <v>1616</v>
      </c>
      <c r="B11" s="90"/>
      <c r="C11" s="90"/>
      <c r="D11" s="90"/>
      <c r="E11" s="90"/>
      <c r="F11" s="90"/>
      <c r="G11" s="90"/>
      <c r="H11" s="90"/>
      <c r="I11" s="90"/>
      <c r="J11" s="90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3" spans="1:28" s="13" customFormat="1" ht="30" x14ac:dyDescent="0.25">
      <c r="A13" s="7" t="s">
        <v>6</v>
      </c>
      <c r="B13" s="7" t="s">
        <v>7</v>
      </c>
      <c r="C13" s="7" t="s">
        <v>8</v>
      </c>
      <c r="D13" s="7" t="s">
        <v>9</v>
      </c>
      <c r="E13" s="15" t="s">
        <v>200</v>
      </c>
      <c r="F13" s="15" t="s">
        <v>201</v>
      </c>
      <c r="G13" s="15" t="s">
        <v>202</v>
      </c>
      <c r="H13" s="15" t="s">
        <v>203</v>
      </c>
      <c r="I13" s="15" t="s">
        <v>204</v>
      </c>
      <c r="J13" s="15" t="s">
        <v>205</v>
      </c>
    </row>
    <row r="14" spans="1:28" x14ac:dyDescent="0.25">
      <c r="A14" s="14" t="s">
        <v>18</v>
      </c>
      <c r="B14" s="82" t="s">
        <v>19</v>
      </c>
      <c r="C14" s="83"/>
      <c r="D14" s="83"/>
      <c r="E14" s="83"/>
      <c r="F14" s="83"/>
      <c r="G14" s="83"/>
      <c r="H14" s="83"/>
      <c r="I14" s="83"/>
      <c r="J14" s="83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8" x14ac:dyDescent="0.25">
      <c r="A15" s="14" t="s">
        <v>20</v>
      </c>
      <c r="B15" s="82" t="s">
        <v>21</v>
      </c>
      <c r="C15" s="83"/>
      <c r="D15" s="83"/>
      <c r="E15" s="83"/>
      <c r="F15" s="83"/>
      <c r="G15" s="83"/>
      <c r="H15" s="83"/>
      <c r="I15" s="83"/>
      <c r="J15" s="83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8" x14ac:dyDescent="0.25">
      <c r="A16" s="14" t="s">
        <v>22</v>
      </c>
      <c r="B16" s="82" t="s">
        <v>23</v>
      </c>
      <c r="C16" s="83"/>
      <c r="D16" s="83"/>
      <c r="E16" s="83"/>
      <c r="F16" s="83"/>
      <c r="G16" s="83"/>
      <c r="H16" s="83"/>
      <c r="I16" s="83"/>
      <c r="J16" s="83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8" x14ac:dyDescent="0.25">
      <c r="A17" s="14" t="s">
        <v>24</v>
      </c>
      <c r="B17" s="82" t="s">
        <v>25</v>
      </c>
      <c r="C17" s="83"/>
      <c r="D17" s="83"/>
      <c r="E17" s="83"/>
      <c r="F17" s="83"/>
      <c r="G17" s="83"/>
      <c r="H17" s="83"/>
      <c r="I17" s="83"/>
      <c r="J17" s="83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8" ht="51" x14ac:dyDescent="0.25">
      <c r="A18" s="10" t="s">
        <v>26</v>
      </c>
      <c r="B18" s="10" t="s">
        <v>27</v>
      </c>
      <c r="C18" s="11" t="s">
        <v>28</v>
      </c>
      <c r="D18" s="12">
        <v>54</v>
      </c>
      <c r="E18" s="16">
        <v>522</v>
      </c>
      <c r="F18" s="16">
        <f>TRUNC(E18*D18,2)</f>
        <v>28188</v>
      </c>
      <c r="G18" s="16">
        <f>TRUNC(E18*0.2693,2)</f>
        <v>140.57</v>
      </c>
      <c r="H18" s="16"/>
      <c r="I18" s="16">
        <f>H18+G18+E18</f>
        <v>662.56999999999994</v>
      </c>
      <c r="J18" s="17">
        <f>TRUNC(I18*D18,2)</f>
        <v>35778.78</v>
      </c>
      <c r="K18" s="9">
        <f>1/18*$J$18</f>
        <v>1987.7099999999998</v>
      </c>
      <c r="L18" s="9">
        <f t="shared" ref="L18:AB18" si="0">1/18*$J$18</f>
        <v>1987.7099999999998</v>
      </c>
      <c r="M18" s="9">
        <f t="shared" si="0"/>
        <v>1987.7099999999998</v>
      </c>
      <c r="N18" s="9">
        <f t="shared" si="0"/>
        <v>1987.7099999999998</v>
      </c>
      <c r="O18" s="9">
        <f t="shared" si="0"/>
        <v>1987.7099999999998</v>
      </c>
      <c r="P18" s="9">
        <f t="shared" si="0"/>
        <v>1987.7099999999998</v>
      </c>
      <c r="Q18" s="9">
        <f t="shared" si="0"/>
        <v>1987.7099999999998</v>
      </c>
      <c r="R18" s="9">
        <f t="shared" si="0"/>
        <v>1987.7099999999998</v>
      </c>
      <c r="S18" s="9">
        <f t="shared" si="0"/>
        <v>1987.7099999999998</v>
      </c>
      <c r="T18" s="9">
        <f t="shared" si="0"/>
        <v>1987.7099999999998</v>
      </c>
      <c r="U18" s="9">
        <f t="shared" si="0"/>
        <v>1987.7099999999998</v>
      </c>
      <c r="V18" s="9">
        <f t="shared" si="0"/>
        <v>1987.7099999999998</v>
      </c>
      <c r="W18" s="9">
        <f t="shared" si="0"/>
        <v>1987.7099999999998</v>
      </c>
      <c r="X18" s="9">
        <f t="shared" si="0"/>
        <v>1987.7099999999998</v>
      </c>
      <c r="Y18" s="9">
        <f t="shared" si="0"/>
        <v>1987.7099999999998</v>
      </c>
      <c r="Z18" s="9">
        <f t="shared" si="0"/>
        <v>1987.7099999999998</v>
      </c>
      <c r="AA18" s="9">
        <f t="shared" si="0"/>
        <v>1987.7099999999998</v>
      </c>
      <c r="AB18" s="9">
        <f t="shared" si="0"/>
        <v>1987.7099999999998</v>
      </c>
    </row>
    <row r="19" spans="1:28" ht="25.5" x14ac:dyDescent="0.25">
      <c r="A19" s="10" t="s">
        <v>29</v>
      </c>
      <c r="B19" s="10" t="s">
        <v>30</v>
      </c>
      <c r="C19" s="11" t="s">
        <v>16</v>
      </c>
      <c r="D19" s="12">
        <v>3</v>
      </c>
      <c r="E19" s="16">
        <v>875</v>
      </c>
      <c r="F19" s="16">
        <f>TRUNC(E19*D19,2)</f>
        <v>2625</v>
      </c>
      <c r="G19" s="16">
        <f>TRUNC(E19*0.2693,2)</f>
        <v>235.63</v>
      </c>
      <c r="H19" s="16"/>
      <c r="I19" s="16">
        <f>H19+G19+E19</f>
        <v>1110.6300000000001</v>
      </c>
      <c r="J19" s="17">
        <f>TRUNC(I19*D19,2)</f>
        <v>3331.89</v>
      </c>
      <c r="K19" s="9">
        <f>0.5*J19</f>
        <v>1665.9449999999999</v>
      </c>
      <c r="L19" s="9"/>
      <c r="M19" s="9"/>
      <c r="N19" s="9"/>
      <c r="O19" s="9"/>
      <c r="P19" s="9"/>
      <c r="Q19" s="9"/>
      <c r="R19" s="9"/>
      <c r="S19" s="9"/>
      <c r="T19" s="9"/>
      <c r="AB19" s="2">
        <f>0.5*J19</f>
        <v>1665.9449999999999</v>
      </c>
    </row>
    <row r="20" spans="1:28" x14ac:dyDescent="0.25">
      <c r="A20" s="14" t="s">
        <v>31</v>
      </c>
      <c r="B20" s="82" t="s">
        <v>32</v>
      </c>
      <c r="C20" s="83"/>
      <c r="D20" s="83"/>
      <c r="E20" s="83"/>
      <c r="F20" s="83"/>
      <c r="G20" s="83"/>
      <c r="H20" s="83"/>
      <c r="I20" s="83"/>
      <c r="J20" s="83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8" ht="51" x14ac:dyDescent="0.25">
      <c r="A21" s="10" t="s">
        <v>33</v>
      </c>
      <c r="B21" s="10" t="s">
        <v>34</v>
      </c>
      <c r="C21" s="11" t="s">
        <v>35</v>
      </c>
      <c r="D21" s="12">
        <v>28.8</v>
      </c>
      <c r="E21" s="16">
        <v>608.95000000000005</v>
      </c>
      <c r="F21" s="16">
        <f>TRUNC(E21*D21,2)</f>
        <v>17537.759999999998</v>
      </c>
      <c r="G21" s="16">
        <f>TRUNC(E21*0.2693,2)</f>
        <v>163.99</v>
      </c>
      <c r="H21" s="16"/>
      <c r="I21" s="16">
        <f>H21+G21+E21</f>
        <v>772.94</v>
      </c>
      <c r="J21" s="17">
        <f>TRUNC(I21*D21,2)</f>
        <v>22260.67</v>
      </c>
      <c r="K21" s="9">
        <f>0.9*J21</f>
        <v>20034.602999999999</v>
      </c>
      <c r="L21" s="9">
        <f>0.1*J21</f>
        <v>2226.067</v>
      </c>
      <c r="M21" s="9"/>
      <c r="N21" s="9"/>
      <c r="O21" s="9"/>
      <c r="P21" s="9"/>
      <c r="Q21" s="9"/>
      <c r="R21" s="9"/>
      <c r="S21" s="9"/>
      <c r="T21" s="9"/>
    </row>
    <row r="22" spans="1:28" x14ac:dyDescent="0.25">
      <c r="A22" s="14" t="s">
        <v>36</v>
      </c>
      <c r="B22" s="82" t="s">
        <v>37</v>
      </c>
      <c r="C22" s="83"/>
      <c r="D22" s="83"/>
      <c r="E22" s="83"/>
      <c r="F22" s="83"/>
      <c r="G22" s="83"/>
      <c r="H22" s="83"/>
      <c r="I22" s="83"/>
      <c r="J22" s="83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8" ht="51" x14ac:dyDescent="0.25">
      <c r="A23" s="10" t="s">
        <v>38</v>
      </c>
      <c r="B23" s="10" t="s">
        <v>39</v>
      </c>
      <c r="C23" s="11" t="s">
        <v>35</v>
      </c>
      <c r="D23" s="12">
        <v>38.4</v>
      </c>
      <c r="E23" s="16">
        <v>396.37</v>
      </c>
      <c r="F23" s="16">
        <f>TRUNC(E23*D23,2)</f>
        <v>15220.6</v>
      </c>
      <c r="G23" s="16">
        <f>TRUNC(E23*0.2693,2)</f>
        <v>106.74</v>
      </c>
      <c r="H23" s="16"/>
      <c r="I23" s="16">
        <f>H23+G23+E23</f>
        <v>503.11</v>
      </c>
      <c r="J23" s="17">
        <f>TRUNC(I23*D23,2)</f>
        <v>19319.419999999998</v>
      </c>
      <c r="K23" s="9">
        <f>0.9*J23</f>
        <v>17387.477999999999</v>
      </c>
      <c r="L23" s="9">
        <f>0.1*J23</f>
        <v>1931.942</v>
      </c>
      <c r="M23" s="9"/>
      <c r="N23" s="9"/>
      <c r="O23" s="9"/>
      <c r="P23" s="9"/>
      <c r="Q23" s="9"/>
      <c r="R23" s="9"/>
      <c r="S23" s="9"/>
      <c r="T23" s="9"/>
    </row>
    <row r="24" spans="1:28" x14ac:dyDescent="0.25">
      <c r="A24" s="14" t="s">
        <v>40</v>
      </c>
      <c r="B24" s="82" t="s">
        <v>41</v>
      </c>
      <c r="C24" s="83"/>
      <c r="D24" s="83"/>
      <c r="E24" s="83"/>
      <c r="F24" s="83"/>
      <c r="G24" s="83"/>
      <c r="H24" s="83"/>
      <c r="I24" s="83"/>
      <c r="J24" s="83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8" ht="51" x14ac:dyDescent="0.25">
      <c r="A25" s="10" t="s">
        <v>42</v>
      </c>
      <c r="B25" s="10" t="s">
        <v>43</v>
      </c>
      <c r="C25" s="11" t="s">
        <v>35</v>
      </c>
      <c r="D25" s="12">
        <v>21.22</v>
      </c>
      <c r="E25" s="16">
        <v>683.99</v>
      </c>
      <c r="F25" s="16">
        <f>TRUNC(E25*D25,2)</f>
        <v>14514.26</v>
      </c>
      <c r="G25" s="16">
        <f>TRUNC(E25*0.2693,2)</f>
        <v>184.19</v>
      </c>
      <c r="H25" s="16"/>
      <c r="I25" s="16">
        <f>H25+G25+E25</f>
        <v>868.18000000000006</v>
      </c>
      <c r="J25" s="17">
        <f>TRUNC(I25*D25,2)</f>
        <v>18422.77</v>
      </c>
      <c r="K25" s="9">
        <f>0.9*J25</f>
        <v>16580.493000000002</v>
      </c>
      <c r="L25" s="9">
        <f>0.1*J25</f>
        <v>1842.277</v>
      </c>
      <c r="M25" s="9"/>
      <c r="N25" s="9"/>
      <c r="O25" s="9"/>
      <c r="P25" s="9"/>
      <c r="Q25" s="9"/>
      <c r="R25" s="9"/>
      <c r="S25" s="9"/>
      <c r="T25" s="9"/>
    </row>
    <row r="26" spans="1:28" x14ac:dyDescent="0.25">
      <c r="A26" s="14" t="s">
        <v>44</v>
      </c>
      <c r="B26" s="82" t="s">
        <v>45</v>
      </c>
      <c r="C26" s="83"/>
      <c r="D26" s="83"/>
      <c r="E26" s="83"/>
      <c r="F26" s="83"/>
      <c r="G26" s="83"/>
      <c r="H26" s="83"/>
      <c r="I26" s="83"/>
      <c r="J26" s="83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8" x14ac:dyDescent="0.25">
      <c r="A27" s="14" t="s">
        <v>46</v>
      </c>
      <c r="B27" s="82" t="s">
        <v>47</v>
      </c>
      <c r="C27" s="83"/>
      <c r="D27" s="83"/>
      <c r="E27" s="83"/>
      <c r="F27" s="83"/>
      <c r="G27" s="83"/>
      <c r="H27" s="83"/>
      <c r="I27" s="83"/>
      <c r="J27" s="83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8" ht="51" x14ac:dyDescent="0.25">
      <c r="A28" s="10" t="s">
        <v>48</v>
      </c>
      <c r="B28" s="10" t="s">
        <v>49</v>
      </c>
      <c r="C28" s="11" t="s">
        <v>50</v>
      </c>
      <c r="D28" s="12">
        <v>117.34</v>
      </c>
      <c r="E28" s="16">
        <v>22.4</v>
      </c>
      <c r="F28" s="16">
        <f>TRUNC(E28*D28,2)</f>
        <v>2628.41</v>
      </c>
      <c r="G28" s="16">
        <f>TRUNC(E28*0.2693,2)</f>
        <v>6.03</v>
      </c>
      <c r="H28" s="16"/>
      <c r="I28" s="16">
        <f>H28+G28+E28</f>
        <v>28.43</v>
      </c>
      <c r="J28" s="17">
        <f>TRUNC(I28*D28,2)</f>
        <v>3335.97</v>
      </c>
      <c r="K28" s="9">
        <f t="shared" ref="K28:K35" si="1">0.9*J28</f>
        <v>3002.373</v>
      </c>
      <c r="L28" s="9">
        <f t="shared" ref="L28:L29" si="2">0.1*J28</f>
        <v>333.59699999999998</v>
      </c>
      <c r="M28" s="9"/>
      <c r="N28" s="9"/>
      <c r="O28" s="9"/>
      <c r="P28" s="9"/>
      <c r="Q28" s="9"/>
      <c r="R28" s="9"/>
      <c r="S28" s="9"/>
      <c r="T28" s="9"/>
    </row>
    <row r="29" spans="1:28" ht="51" x14ac:dyDescent="0.25">
      <c r="A29" s="10" t="s">
        <v>51</v>
      </c>
      <c r="B29" s="10" t="s">
        <v>52</v>
      </c>
      <c r="C29" s="11" t="s">
        <v>16</v>
      </c>
      <c r="D29" s="12">
        <v>1</v>
      </c>
      <c r="E29" s="16">
        <v>4576.91</v>
      </c>
      <c r="F29" s="16">
        <f>TRUNC(E29*D29,2)</f>
        <v>4576.91</v>
      </c>
      <c r="G29" s="16">
        <f>TRUNC(E29*0.2693,2)</f>
        <v>1232.56</v>
      </c>
      <c r="H29" s="16"/>
      <c r="I29" s="16">
        <f>H29+G29+E29</f>
        <v>5809.4699999999993</v>
      </c>
      <c r="J29" s="17">
        <f>TRUNC(I29*D29,2)</f>
        <v>5809.47</v>
      </c>
      <c r="K29" s="9">
        <f t="shared" si="1"/>
        <v>5228.5230000000001</v>
      </c>
      <c r="L29" s="9">
        <f t="shared" si="2"/>
        <v>580.947</v>
      </c>
      <c r="M29" s="9"/>
      <c r="N29" s="9"/>
      <c r="O29" s="9"/>
      <c r="P29" s="9"/>
      <c r="Q29" s="9"/>
      <c r="R29" s="9"/>
      <c r="S29" s="9"/>
      <c r="T29" s="9"/>
    </row>
    <row r="30" spans="1:28" x14ac:dyDescent="0.25">
      <c r="A30" s="14" t="s">
        <v>53</v>
      </c>
      <c r="B30" s="82" t="s">
        <v>54</v>
      </c>
      <c r="C30" s="83"/>
      <c r="D30" s="83"/>
      <c r="E30" s="83"/>
      <c r="F30" s="83"/>
      <c r="G30" s="83"/>
      <c r="H30" s="83"/>
      <c r="I30" s="83"/>
      <c r="J30" s="83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8" ht="63.75" x14ac:dyDescent="0.25">
      <c r="A31" s="10" t="s">
        <v>55</v>
      </c>
      <c r="B31" s="10" t="s">
        <v>56</v>
      </c>
      <c r="C31" s="11" t="s">
        <v>50</v>
      </c>
      <c r="D31" s="12">
        <v>75.599999999999994</v>
      </c>
      <c r="E31" s="16">
        <v>6.99</v>
      </c>
      <c r="F31" s="16">
        <f>TRUNC(E31*D31,2)</f>
        <v>528.44000000000005</v>
      </c>
      <c r="G31" s="16">
        <f>TRUNC(E31*0.2693,2)</f>
        <v>1.88</v>
      </c>
      <c r="H31" s="16"/>
      <c r="I31" s="16">
        <f>H31+G31+E31</f>
        <v>8.870000000000001</v>
      </c>
      <c r="J31" s="17">
        <f>TRUNC(I31*D31,2)</f>
        <v>670.57</v>
      </c>
      <c r="K31" s="9">
        <f t="shared" si="1"/>
        <v>603.51300000000003</v>
      </c>
      <c r="L31" s="9">
        <f t="shared" ref="L31:L33" si="3">0.1*J31</f>
        <v>67.057000000000002</v>
      </c>
      <c r="M31" s="9"/>
      <c r="N31" s="9"/>
      <c r="O31" s="9"/>
      <c r="P31" s="9"/>
      <c r="Q31" s="9"/>
      <c r="R31" s="9"/>
      <c r="S31" s="9"/>
      <c r="T31" s="9"/>
    </row>
    <row r="32" spans="1:28" ht="38.25" x14ac:dyDescent="0.25">
      <c r="A32" s="10" t="s">
        <v>57</v>
      </c>
      <c r="B32" s="10" t="s">
        <v>58</v>
      </c>
      <c r="C32" s="11" t="s">
        <v>16</v>
      </c>
      <c r="D32" s="12">
        <v>1</v>
      </c>
      <c r="E32" s="16">
        <v>73.33</v>
      </c>
      <c r="F32" s="16">
        <f>TRUNC(E32*D32,2)</f>
        <v>73.33</v>
      </c>
      <c r="G32" s="16">
        <f>TRUNC(E32*0.2693,2)</f>
        <v>19.739999999999998</v>
      </c>
      <c r="H32" s="16"/>
      <c r="I32" s="16">
        <f>H32+G32+E32</f>
        <v>93.07</v>
      </c>
      <c r="J32" s="17">
        <f>TRUNC(I32*D32,2)</f>
        <v>93.07</v>
      </c>
      <c r="K32" s="9">
        <f t="shared" si="1"/>
        <v>83.762999999999991</v>
      </c>
      <c r="L32" s="9">
        <f t="shared" si="3"/>
        <v>9.3070000000000004</v>
      </c>
      <c r="M32" s="9"/>
      <c r="N32" s="9"/>
      <c r="O32" s="9"/>
      <c r="P32" s="9"/>
      <c r="Q32" s="9"/>
      <c r="R32" s="9"/>
      <c r="S32" s="9"/>
      <c r="T32" s="9"/>
    </row>
    <row r="33" spans="1:22" ht="25.5" x14ac:dyDescent="0.25">
      <c r="A33" s="10" t="s">
        <v>59</v>
      </c>
      <c r="B33" s="10" t="s">
        <v>60</v>
      </c>
      <c r="C33" s="11" t="s">
        <v>50</v>
      </c>
      <c r="D33" s="12">
        <v>75.599999999999994</v>
      </c>
      <c r="E33" s="16">
        <v>15.79</v>
      </c>
      <c r="F33" s="16">
        <f>TRUNC(E33*D33,2)</f>
        <v>1193.72</v>
      </c>
      <c r="G33" s="16">
        <f>TRUNC(E33*0.2693,2)</f>
        <v>4.25</v>
      </c>
      <c r="H33" s="16"/>
      <c r="I33" s="16">
        <f>H33+G33+E33</f>
        <v>20.04</v>
      </c>
      <c r="J33" s="17">
        <f>TRUNC(I33*D33,2)</f>
        <v>1515.02</v>
      </c>
      <c r="K33" s="9">
        <f t="shared" si="1"/>
        <v>1363.518</v>
      </c>
      <c r="L33" s="9">
        <f t="shared" si="3"/>
        <v>151.50200000000001</v>
      </c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14" t="s">
        <v>61</v>
      </c>
      <c r="B34" s="82" t="s">
        <v>62</v>
      </c>
      <c r="C34" s="83"/>
      <c r="D34" s="83"/>
      <c r="E34" s="83"/>
      <c r="F34" s="83"/>
      <c r="G34" s="83"/>
      <c r="H34" s="83"/>
      <c r="I34" s="83"/>
      <c r="J34" s="83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2" ht="51" x14ac:dyDescent="0.25">
      <c r="A35" s="10" t="s">
        <v>63</v>
      </c>
      <c r="B35" s="10" t="s">
        <v>64</v>
      </c>
      <c r="C35" s="11" t="s">
        <v>50</v>
      </c>
      <c r="D35" s="12">
        <v>32.9</v>
      </c>
      <c r="E35" s="16">
        <v>21.17</v>
      </c>
      <c r="F35" s="16">
        <f>TRUNC(E35*D35,2)</f>
        <v>696.49</v>
      </c>
      <c r="G35" s="16">
        <f>TRUNC(E35*0.2693,2)</f>
        <v>5.7</v>
      </c>
      <c r="H35" s="16"/>
      <c r="I35" s="16">
        <f>H35+G35+E35</f>
        <v>26.87</v>
      </c>
      <c r="J35" s="17">
        <f>TRUNC(I35*D35,2)</f>
        <v>884.02</v>
      </c>
      <c r="K35" s="9">
        <f t="shared" si="1"/>
        <v>795.61800000000005</v>
      </c>
      <c r="L35" s="9">
        <f t="shared" ref="L35" si="4">0.1*J35</f>
        <v>88.402000000000001</v>
      </c>
      <c r="M35" s="9"/>
      <c r="N35" s="9"/>
      <c r="O35" s="9"/>
      <c r="P35" s="9"/>
      <c r="Q35" s="9"/>
      <c r="R35" s="9"/>
      <c r="S35" s="9"/>
      <c r="T35" s="9"/>
    </row>
    <row r="36" spans="1:22" x14ac:dyDescent="0.25">
      <c r="A36" s="14" t="s">
        <v>65</v>
      </c>
      <c r="B36" s="82" t="s">
        <v>66</v>
      </c>
      <c r="C36" s="83"/>
      <c r="D36" s="83"/>
      <c r="E36" s="83"/>
      <c r="F36" s="83"/>
      <c r="G36" s="83"/>
      <c r="H36" s="83"/>
      <c r="I36" s="83"/>
      <c r="J36" s="83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2" x14ac:dyDescent="0.25">
      <c r="A37" s="14" t="s">
        <v>67</v>
      </c>
      <c r="B37" s="82" t="s">
        <v>68</v>
      </c>
      <c r="C37" s="83"/>
      <c r="D37" s="83"/>
      <c r="E37" s="83"/>
      <c r="F37" s="83"/>
      <c r="G37" s="83"/>
      <c r="H37" s="83"/>
      <c r="I37" s="83"/>
      <c r="J37" s="83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2" ht="38.25" x14ac:dyDescent="0.25">
      <c r="A38" s="10" t="s">
        <v>69</v>
      </c>
      <c r="B38" s="10" t="s">
        <v>70</v>
      </c>
      <c r="C38" s="11" t="s">
        <v>50</v>
      </c>
      <c r="D38" s="12">
        <v>260</v>
      </c>
      <c r="E38" s="16">
        <v>135.5</v>
      </c>
      <c r="F38" s="16">
        <f>TRUNC(E38*D38,2)</f>
        <v>35230</v>
      </c>
      <c r="G38" s="16">
        <f>TRUNC(E38*0.2693,2)</f>
        <v>36.49</v>
      </c>
      <c r="H38" s="16"/>
      <c r="I38" s="16">
        <f>H38+G38+E38</f>
        <v>171.99</v>
      </c>
      <c r="J38" s="17">
        <f>TRUNC(I38*D38,2)</f>
        <v>44717.4</v>
      </c>
      <c r="K38" s="9">
        <f>0.99*J38</f>
        <v>44270.226000000002</v>
      </c>
      <c r="L38" s="9"/>
      <c r="M38" s="9"/>
      <c r="N38" s="9"/>
      <c r="O38" s="9"/>
      <c r="P38" s="9"/>
      <c r="Q38" s="9"/>
      <c r="R38" s="9"/>
      <c r="S38" s="9"/>
      <c r="T38" s="9"/>
      <c r="V38" s="2">
        <f>0.01*J38</f>
        <v>447.17400000000004</v>
      </c>
    </row>
    <row r="39" spans="1:22" x14ac:dyDescent="0.25">
      <c r="A39" s="14" t="s">
        <v>71</v>
      </c>
      <c r="B39" s="82" t="s">
        <v>72</v>
      </c>
      <c r="C39" s="83"/>
      <c r="D39" s="83"/>
      <c r="E39" s="83"/>
      <c r="F39" s="83"/>
      <c r="G39" s="83"/>
      <c r="H39" s="83"/>
      <c r="I39" s="83"/>
      <c r="J39" s="83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25.5" x14ac:dyDescent="0.25">
      <c r="A40" s="10" t="s">
        <v>73</v>
      </c>
      <c r="B40" s="10" t="s">
        <v>74</v>
      </c>
      <c r="C40" s="11" t="s">
        <v>35</v>
      </c>
      <c r="D40" s="12">
        <v>18.649999999999999</v>
      </c>
      <c r="E40" s="16">
        <v>342.99</v>
      </c>
      <c r="F40" s="16">
        <f>TRUNC(E40*D40,2)</f>
        <v>6396.76</v>
      </c>
      <c r="G40" s="16">
        <f>TRUNC(E40*0.2693,2)</f>
        <v>92.36</v>
      </c>
      <c r="H40" s="16"/>
      <c r="I40" s="16">
        <f>H40+G40+E40</f>
        <v>435.35</v>
      </c>
      <c r="J40" s="17">
        <f>TRUNC(I40*D40,2)</f>
        <v>8119.27</v>
      </c>
      <c r="K40" s="9">
        <f>J40</f>
        <v>8119.27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14" t="s">
        <v>75</v>
      </c>
      <c r="B41" s="82" t="s">
        <v>76</v>
      </c>
      <c r="C41" s="83"/>
      <c r="D41" s="83"/>
      <c r="E41" s="83"/>
      <c r="F41" s="83"/>
      <c r="G41" s="83"/>
      <c r="H41" s="83"/>
      <c r="I41" s="83"/>
      <c r="J41" s="83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25.5" x14ac:dyDescent="0.25">
      <c r="A42" s="10" t="s">
        <v>77</v>
      </c>
      <c r="B42" s="10" t="s">
        <v>78</v>
      </c>
      <c r="C42" s="11" t="s">
        <v>16</v>
      </c>
      <c r="D42" s="12">
        <v>1</v>
      </c>
      <c r="E42" s="16">
        <v>3137.19</v>
      </c>
      <c r="F42" s="16">
        <f>TRUNC(E42*D42,2)</f>
        <v>3137.19</v>
      </c>
      <c r="G42" s="16">
        <f>TRUNC(E42*0.2693,2)</f>
        <v>844.84</v>
      </c>
      <c r="H42" s="16"/>
      <c r="I42" s="16">
        <f>H42+G42+E42</f>
        <v>3982.03</v>
      </c>
      <c r="J42" s="17">
        <f>TRUNC(I42*D42,2)</f>
        <v>3982.03</v>
      </c>
      <c r="K42" s="9">
        <f>J42</f>
        <v>3982.03</v>
      </c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14" t="s">
        <v>79</v>
      </c>
      <c r="B43" s="82" t="s">
        <v>80</v>
      </c>
      <c r="C43" s="83"/>
      <c r="D43" s="83"/>
      <c r="E43" s="83"/>
      <c r="F43" s="83"/>
      <c r="G43" s="83"/>
      <c r="H43" s="83"/>
      <c r="I43" s="83"/>
      <c r="J43" s="83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14" t="s">
        <v>81</v>
      </c>
      <c r="B44" s="82" t="s">
        <v>82</v>
      </c>
      <c r="C44" s="83"/>
      <c r="D44" s="83"/>
      <c r="E44" s="83"/>
      <c r="F44" s="83"/>
      <c r="G44" s="83"/>
      <c r="H44" s="83"/>
      <c r="I44" s="83"/>
      <c r="J44" s="83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14" t="s">
        <v>83</v>
      </c>
      <c r="B45" s="82" t="s">
        <v>84</v>
      </c>
      <c r="C45" s="83"/>
      <c r="D45" s="83"/>
      <c r="E45" s="83"/>
      <c r="F45" s="83"/>
      <c r="G45" s="83"/>
      <c r="H45" s="83"/>
      <c r="I45" s="83"/>
      <c r="J45" s="83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2" ht="38.25" x14ac:dyDescent="0.25">
      <c r="A46" s="10" t="s">
        <v>85</v>
      </c>
      <c r="B46" s="10" t="s">
        <v>86</v>
      </c>
      <c r="C46" s="11" t="s">
        <v>87</v>
      </c>
      <c r="D46" s="12">
        <v>0.51</v>
      </c>
      <c r="E46" s="16">
        <v>195.64</v>
      </c>
      <c r="F46" s="16">
        <f>TRUNC(E46*D46,2)</f>
        <v>99.77</v>
      </c>
      <c r="G46" s="16">
        <f>TRUNC(E46*0.2693,2)</f>
        <v>52.68</v>
      </c>
      <c r="H46" s="16"/>
      <c r="I46" s="16">
        <f>H46+G46+E46</f>
        <v>248.32</v>
      </c>
      <c r="J46" s="17">
        <f>TRUNC(I46*D46,2)</f>
        <v>126.64</v>
      </c>
      <c r="K46" s="9">
        <f>J46</f>
        <v>126.64</v>
      </c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14" t="s">
        <v>88</v>
      </c>
      <c r="B47" s="82" t="s">
        <v>89</v>
      </c>
      <c r="C47" s="83"/>
      <c r="D47" s="83"/>
      <c r="E47" s="83"/>
      <c r="F47" s="83"/>
      <c r="G47" s="83"/>
      <c r="H47" s="83"/>
      <c r="I47" s="83"/>
      <c r="J47" s="83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ht="38.25" x14ac:dyDescent="0.25">
      <c r="A48" s="10" t="s">
        <v>90</v>
      </c>
      <c r="B48" s="10" t="s">
        <v>91</v>
      </c>
      <c r="C48" s="11" t="s">
        <v>87</v>
      </c>
      <c r="D48" s="12">
        <v>1.35</v>
      </c>
      <c r="E48" s="16">
        <v>39.58</v>
      </c>
      <c r="F48" s="16">
        <f>TRUNC(E48*D48,2)</f>
        <v>53.43</v>
      </c>
      <c r="G48" s="16">
        <f>TRUNC(E48*0.2693,2)</f>
        <v>10.65</v>
      </c>
      <c r="H48" s="16"/>
      <c r="I48" s="16">
        <f>H48+G48+E48</f>
        <v>50.23</v>
      </c>
      <c r="J48" s="17">
        <f>TRUNC(I48*D48,2)</f>
        <v>67.81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V48" s="2">
        <f>J48</f>
        <v>67.81</v>
      </c>
    </row>
    <row r="49" spans="1:22" ht="38.25" x14ac:dyDescent="0.25">
      <c r="A49" s="10" t="s">
        <v>92</v>
      </c>
      <c r="B49" s="10" t="s">
        <v>93</v>
      </c>
      <c r="C49" s="11" t="s">
        <v>87</v>
      </c>
      <c r="D49" s="12">
        <v>0.14000000000000001</v>
      </c>
      <c r="E49" s="16">
        <v>74.42</v>
      </c>
      <c r="F49" s="16">
        <f>TRUNC(E49*D49,2)</f>
        <v>10.41</v>
      </c>
      <c r="G49" s="16">
        <f>TRUNC(E49*0.2693,2)</f>
        <v>20.04</v>
      </c>
      <c r="H49" s="16"/>
      <c r="I49" s="16">
        <f>H49+G49+E49</f>
        <v>94.460000000000008</v>
      </c>
      <c r="J49" s="17">
        <f>TRUNC(I49*D49,2)</f>
        <v>13.22</v>
      </c>
      <c r="K49" s="9"/>
      <c r="L49" s="9"/>
      <c r="M49" s="9"/>
      <c r="N49" s="9"/>
      <c r="O49" s="9"/>
      <c r="P49" s="9"/>
      <c r="Q49" s="9"/>
      <c r="R49" s="9"/>
      <c r="S49" s="9"/>
      <c r="T49" s="9"/>
      <c r="V49" s="2">
        <f>J49</f>
        <v>13.22</v>
      </c>
    </row>
    <row r="50" spans="1:22" x14ac:dyDescent="0.25">
      <c r="A50" s="14" t="s">
        <v>94</v>
      </c>
      <c r="B50" s="82" t="s">
        <v>95</v>
      </c>
      <c r="C50" s="83"/>
      <c r="D50" s="83"/>
      <c r="E50" s="83"/>
      <c r="F50" s="83"/>
      <c r="G50" s="83"/>
      <c r="H50" s="83"/>
      <c r="I50" s="83"/>
      <c r="J50" s="83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2" x14ac:dyDescent="0.25">
      <c r="A51" s="10" t="s">
        <v>96</v>
      </c>
      <c r="B51" s="10" t="s">
        <v>97</v>
      </c>
      <c r="C51" s="11" t="s">
        <v>35</v>
      </c>
      <c r="D51" s="12">
        <v>273.49</v>
      </c>
      <c r="E51" s="16">
        <v>17.09</v>
      </c>
      <c r="F51" s="16">
        <f>TRUNC(E51*D51,2)</f>
        <v>4673.9399999999996</v>
      </c>
      <c r="G51" s="16">
        <f>TRUNC(E51*0.2693,2)</f>
        <v>4.5999999999999996</v>
      </c>
      <c r="H51" s="16"/>
      <c r="I51" s="16">
        <f>H51+G51+E51</f>
        <v>21.689999999999998</v>
      </c>
      <c r="J51" s="17">
        <f>TRUNC(I51*D51,2)</f>
        <v>5931.99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V51" s="2">
        <f>J51</f>
        <v>5931.99</v>
      </c>
    </row>
    <row r="52" spans="1:22" x14ac:dyDescent="0.25">
      <c r="A52" s="14" t="s">
        <v>98</v>
      </c>
      <c r="B52" s="82" t="s">
        <v>99</v>
      </c>
      <c r="C52" s="83"/>
      <c r="D52" s="83"/>
      <c r="E52" s="83"/>
      <c r="F52" s="83"/>
      <c r="G52" s="83"/>
      <c r="H52" s="83"/>
      <c r="I52" s="83"/>
      <c r="J52" s="83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2" ht="51" x14ac:dyDescent="0.25">
      <c r="A53" s="10" t="s">
        <v>100</v>
      </c>
      <c r="B53" s="10" t="s">
        <v>101</v>
      </c>
      <c r="C53" s="11" t="s">
        <v>35</v>
      </c>
      <c r="D53" s="12">
        <v>171</v>
      </c>
      <c r="E53" s="16">
        <v>1.83</v>
      </c>
      <c r="F53" s="16">
        <f>TRUNC(E53*D53,2)</f>
        <v>312.93</v>
      </c>
      <c r="G53" s="16">
        <f>TRUNC(E53*0.2693,2)</f>
        <v>0.49</v>
      </c>
      <c r="H53" s="16"/>
      <c r="I53" s="16">
        <f>H53+G53+E53</f>
        <v>2.3200000000000003</v>
      </c>
      <c r="J53" s="17">
        <f>TRUNC(I53*D53,2)</f>
        <v>396.72</v>
      </c>
      <c r="K53" s="9">
        <f>J53</f>
        <v>396.72</v>
      </c>
      <c r="L53" s="9"/>
      <c r="M53" s="9"/>
      <c r="N53" s="9"/>
      <c r="O53" s="9"/>
      <c r="P53" s="9"/>
      <c r="Q53" s="9"/>
      <c r="R53" s="9"/>
      <c r="S53" s="9"/>
      <c r="T53" s="9"/>
    </row>
    <row r="54" spans="1:22" ht="38.25" x14ac:dyDescent="0.25">
      <c r="A54" s="10" t="s">
        <v>102</v>
      </c>
      <c r="B54" s="10" t="s">
        <v>103</v>
      </c>
      <c r="C54" s="11" t="s">
        <v>35</v>
      </c>
      <c r="D54" s="12">
        <v>2.84</v>
      </c>
      <c r="E54" s="16">
        <v>6.53</v>
      </c>
      <c r="F54" s="16">
        <f>TRUNC(E54*D54,2)</f>
        <v>18.54</v>
      </c>
      <c r="G54" s="16">
        <f>TRUNC(E54*0.2693,2)</f>
        <v>1.75</v>
      </c>
      <c r="H54" s="16"/>
      <c r="I54" s="16">
        <f>H54+G54+E54</f>
        <v>8.2800000000000011</v>
      </c>
      <c r="J54" s="17">
        <f>TRUNC(I54*D54,2)</f>
        <v>23.51</v>
      </c>
      <c r="K54" s="9"/>
      <c r="L54" s="9"/>
      <c r="M54" s="9"/>
      <c r="N54" s="9"/>
      <c r="O54" s="9"/>
      <c r="P54" s="9"/>
      <c r="Q54" s="9"/>
      <c r="R54" s="9"/>
      <c r="S54" s="9"/>
      <c r="T54" s="9"/>
      <c r="V54" s="2">
        <f>J54</f>
        <v>23.51</v>
      </c>
    </row>
    <row r="55" spans="1:22" x14ac:dyDescent="0.25">
      <c r="A55" s="14" t="s">
        <v>104</v>
      </c>
      <c r="B55" s="82" t="s">
        <v>105</v>
      </c>
      <c r="C55" s="83"/>
      <c r="D55" s="83"/>
      <c r="E55" s="83"/>
      <c r="F55" s="83"/>
      <c r="G55" s="83"/>
      <c r="H55" s="83"/>
      <c r="I55" s="83"/>
      <c r="J55" s="83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2" x14ac:dyDescent="0.25">
      <c r="A56" s="10" t="s">
        <v>106</v>
      </c>
      <c r="B56" s="10" t="s">
        <v>107</v>
      </c>
      <c r="C56" s="11" t="s">
        <v>16</v>
      </c>
      <c r="D56" s="12">
        <v>4</v>
      </c>
      <c r="E56" s="16">
        <v>17.61</v>
      </c>
      <c r="F56" s="16">
        <f>TRUNC(E56*D56,2)</f>
        <v>70.44</v>
      </c>
      <c r="G56" s="16">
        <f>TRUNC(E56*0.2693,2)</f>
        <v>4.74</v>
      </c>
      <c r="H56" s="16"/>
      <c r="I56" s="16">
        <f>H56+G56+E56</f>
        <v>22.35</v>
      </c>
      <c r="J56" s="17">
        <f>TRUNC(I56*D56,2)</f>
        <v>89.4</v>
      </c>
      <c r="K56" s="9"/>
      <c r="L56" s="9"/>
      <c r="M56" s="9"/>
      <c r="N56" s="9"/>
      <c r="O56" s="9"/>
      <c r="P56" s="9"/>
      <c r="Q56" s="9"/>
      <c r="R56" s="9"/>
      <c r="S56" s="9"/>
      <c r="T56" s="9"/>
      <c r="V56" s="2">
        <f>J56</f>
        <v>89.4</v>
      </c>
    </row>
    <row r="57" spans="1:22" x14ac:dyDescent="0.25">
      <c r="A57" s="14" t="s">
        <v>108</v>
      </c>
      <c r="B57" s="82" t="s">
        <v>109</v>
      </c>
      <c r="C57" s="83"/>
      <c r="D57" s="83"/>
      <c r="E57" s="83"/>
      <c r="F57" s="83"/>
      <c r="G57" s="83"/>
      <c r="H57" s="83"/>
      <c r="I57" s="83"/>
      <c r="J57" s="83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2" ht="51" x14ac:dyDescent="0.25">
      <c r="A58" s="10" t="s">
        <v>110</v>
      </c>
      <c r="B58" s="10" t="s">
        <v>111</v>
      </c>
      <c r="C58" s="11" t="s">
        <v>87</v>
      </c>
      <c r="D58" s="12">
        <v>19.46</v>
      </c>
      <c r="E58" s="16">
        <v>58.06</v>
      </c>
      <c r="F58" s="16">
        <f>TRUNC(E58*D58,2)</f>
        <v>1129.8399999999999</v>
      </c>
      <c r="G58" s="16">
        <f>TRUNC(E58*0.2693,2)</f>
        <v>15.63</v>
      </c>
      <c r="H58" s="16"/>
      <c r="I58" s="16">
        <f>H58+G58+E58</f>
        <v>73.69</v>
      </c>
      <c r="J58" s="17">
        <f>TRUNC(I58*D58,2)</f>
        <v>1434</v>
      </c>
      <c r="K58" s="9">
        <f>0.8*J58</f>
        <v>1147.2</v>
      </c>
      <c r="L58" s="9">
        <f>0.19*J58</f>
        <v>272.45999999999998</v>
      </c>
      <c r="M58" s="9"/>
      <c r="N58" s="9"/>
      <c r="O58" s="9"/>
      <c r="P58" s="9"/>
      <c r="Q58" s="9"/>
      <c r="R58" s="9"/>
      <c r="S58" s="9"/>
      <c r="T58" s="9"/>
      <c r="V58" s="2">
        <f>0.01*J58</f>
        <v>14.34</v>
      </c>
    </row>
    <row r="59" spans="1:22" x14ac:dyDescent="0.25">
      <c r="A59" s="14" t="s">
        <v>112</v>
      </c>
      <c r="B59" s="82" t="s">
        <v>113</v>
      </c>
      <c r="C59" s="83"/>
      <c r="D59" s="83"/>
      <c r="E59" s="83"/>
      <c r="F59" s="83"/>
      <c r="G59" s="83"/>
      <c r="H59" s="83"/>
      <c r="I59" s="83"/>
      <c r="J59" s="83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2" x14ac:dyDescent="0.25">
      <c r="A60" s="14" t="s">
        <v>114</v>
      </c>
      <c r="B60" s="82" t="s">
        <v>115</v>
      </c>
      <c r="C60" s="83"/>
      <c r="D60" s="83"/>
      <c r="E60" s="83"/>
      <c r="F60" s="83"/>
      <c r="G60" s="83"/>
      <c r="H60" s="83"/>
      <c r="I60" s="83"/>
      <c r="J60" s="83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2" x14ac:dyDescent="0.25">
      <c r="A61" s="14" t="s">
        <v>116</v>
      </c>
      <c r="B61" s="82" t="s">
        <v>117</v>
      </c>
      <c r="C61" s="83"/>
      <c r="D61" s="83"/>
      <c r="E61" s="83"/>
      <c r="F61" s="83"/>
      <c r="G61" s="83"/>
      <c r="H61" s="83"/>
      <c r="I61" s="83"/>
      <c r="J61" s="83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" ht="25.5" x14ac:dyDescent="0.25">
      <c r="A62" s="10" t="s">
        <v>118</v>
      </c>
      <c r="B62" s="10" t="s">
        <v>119</v>
      </c>
      <c r="C62" s="11" t="s">
        <v>35</v>
      </c>
      <c r="D62" s="12">
        <v>1066.3499999999999</v>
      </c>
      <c r="E62" s="16">
        <v>2.48</v>
      </c>
      <c r="F62" s="16">
        <f>TRUNC(E62*D62,2)</f>
        <v>2644.54</v>
      </c>
      <c r="G62" s="16">
        <f>TRUNC(E62*0.2693,2)</f>
        <v>0.66</v>
      </c>
      <c r="H62" s="16"/>
      <c r="I62" s="16">
        <f>H62+G62+E62</f>
        <v>3.14</v>
      </c>
      <c r="J62" s="17">
        <f>TRUNC(I62*D62,2)</f>
        <v>3348.33</v>
      </c>
      <c r="K62" s="9">
        <f>0.9*J62</f>
        <v>3013.4969999999998</v>
      </c>
      <c r="L62" s="9">
        <f>0.1*J62</f>
        <v>334.83300000000003</v>
      </c>
      <c r="M62" s="9"/>
      <c r="N62" s="9"/>
      <c r="O62" s="9"/>
      <c r="P62" s="9"/>
      <c r="Q62" s="9"/>
      <c r="R62" s="9"/>
      <c r="S62" s="9"/>
      <c r="T62" s="9"/>
    </row>
    <row r="63" spans="1:22" ht="63.75" x14ac:dyDescent="0.25">
      <c r="A63" s="10" t="s">
        <v>120</v>
      </c>
      <c r="B63" s="10" t="s">
        <v>121</v>
      </c>
      <c r="C63" s="11" t="s">
        <v>35</v>
      </c>
      <c r="D63" s="12">
        <v>909.5</v>
      </c>
      <c r="E63" s="16">
        <v>0.24</v>
      </c>
      <c r="F63" s="16">
        <f>TRUNC(E63*D63,2)</f>
        <v>218.28</v>
      </c>
      <c r="G63" s="16">
        <f>TRUNC(E63*0.2693,2)</f>
        <v>0.06</v>
      </c>
      <c r="H63" s="16"/>
      <c r="I63" s="16">
        <f>H63+G63+E63</f>
        <v>0.3</v>
      </c>
      <c r="J63" s="17">
        <f>TRUNC(I63*D63,2)</f>
        <v>272.85000000000002</v>
      </c>
      <c r="K63" s="9">
        <f>0.9*J63</f>
        <v>245.56500000000003</v>
      </c>
      <c r="L63" s="9">
        <f>0.1*J63</f>
        <v>27.285000000000004</v>
      </c>
      <c r="M63" s="9"/>
      <c r="N63" s="9"/>
      <c r="O63" s="9"/>
      <c r="P63" s="9"/>
      <c r="Q63" s="9"/>
      <c r="R63" s="9"/>
      <c r="S63" s="9"/>
      <c r="T63" s="9"/>
    </row>
    <row r="64" spans="1:22" x14ac:dyDescent="0.25">
      <c r="A64" s="14" t="s">
        <v>122</v>
      </c>
      <c r="B64" s="82" t="s">
        <v>123</v>
      </c>
      <c r="C64" s="83"/>
      <c r="D64" s="83"/>
      <c r="E64" s="83"/>
      <c r="F64" s="83"/>
      <c r="G64" s="83"/>
      <c r="H64" s="83"/>
      <c r="I64" s="83"/>
      <c r="J64" s="83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8" ht="51" x14ac:dyDescent="0.25">
      <c r="A65" s="10" t="s">
        <v>124</v>
      </c>
      <c r="B65" s="10" t="s">
        <v>125</v>
      </c>
      <c r="C65" s="11" t="s">
        <v>16</v>
      </c>
      <c r="D65" s="12">
        <v>2</v>
      </c>
      <c r="E65" s="16">
        <v>53.18</v>
      </c>
      <c r="F65" s="16">
        <f>TRUNC(E65*D65,2)</f>
        <v>106.36</v>
      </c>
      <c r="G65" s="16">
        <f>TRUNC(E65*0.2693,2)</f>
        <v>14.32</v>
      </c>
      <c r="H65" s="16"/>
      <c r="I65" s="16">
        <f>H65+G65+E65</f>
        <v>67.5</v>
      </c>
      <c r="J65" s="17">
        <f>TRUNC(I65*D65,2)</f>
        <v>135</v>
      </c>
      <c r="K65" s="9">
        <f>J65</f>
        <v>135</v>
      </c>
      <c r="L65" s="9"/>
      <c r="M65" s="9"/>
      <c r="N65" s="9"/>
      <c r="O65" s="9"/>
      <c r="P65" s="9"/>
      <c r="Q65" s="9"/>
      <c r="R65" s="9"/>
      <c r="S65" s="9"/>
      <c r="T65" s="9"/>
    </row>
    <row r="66" spans="1:28" ht="51" x14ac:dyDescent="0.25">
      <c r="A66" s="10" t="s">
        <v>126</v>
      </c>
      <c r="B66" s="10" t="s">
        <v>127</v>
      </c>
      <c r="C66" s="11" t="s">
        <v>16</v>
      </c>
      <c r="D66" s="12">
        <v>2</v>
      </c>
      <c r="E66" s="16">
        <v>53.44</v>
      </c>
      <c r="F66" s="16">
        <f>TRUNC(E66*D66,2)</f>
        <v>106.88</v>
      </c>
      <c r="G66" s="16">
        <f>TRUNC(E66*0.2693,2)</f>
        <v>14.39</v>
      </c>
      <c r="H66" s="16"/>
      <c r="I66" s="16">
        <f>H66+G66+E66</f>
        <v>67.83</v>
      </c>
      <c r="J66" s="17">
        <f>TRUNC(I66*D66,2)</f>
        <v>135.66</v>
      </c>
      <c r="K66" s="9">
        <f>J66</f>
        <v>135.66</v>
      </c>
      <c r="L66" s="9"/>
      <c r="M66" s="9"/>
      <c r="N66" s="9"/>
      <c r="O66" s="9"/>
      <c r="P66" s="9"/>
      <c r="Q66" s="9"/>
      <c r="R66" s="9"/>
      <c r="S66" s="9"/>
      <c r="T66" s="9"/>
    </row>
    <row r="67" spans="1:28" x14ac:dyDescent="0.25">
      <c r="A67" s="14" t="s">
        <v>128</v>
      </c>
      <c r="B67" s="82" t="s">
        <v>129</v>
      </c>
      <c r="C67" s="83"/>
      <c r="D67" s="83"/>
      <c r="E67" s="83"/>
      <c r="F67" s="83"/>
      <c r="G67" s="83"/>
      <c r="H67" s="83"/>
      <c r="I67" s="83"/>
      <c r="J67" s="83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8" x14ac:dyDescent="0.25">
      <c r="A68" s="14" t="s">
        <v>130</v>
      </c>
      <c r="B68" s="82" t="s">
        <v>131</v>
      </c>
      <c r="C68" s="83"/>
      <c r="D68" s="83"/>
      <c r="E68" s="83"/>
      <c r="F68" s="83"/>
      <c r="G68" s="83"/>
      <c r="H68" s="83"/>
      <c r="I68" s="83"/>
      <c r="J68" s="83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8" ht="51" x14ac:dyDescent="0.25">
      <c r="A69" s="10" t="s">
        <v>132</v>
      </c>
      <c r="B69" s="10" t="s">
        <v>133</v>
      </c>
      <c r="C69" s="11" t="s">
        <v>87</v>
      </c>
      <c r="D69" s="12">
        <v>440.54</v>
      </c>
      <c r="E69" s="16">
        <v>3.78</v>
      </c>
      <c r="F69" s="16">
        <f>TRUNC(E69*D69,2)</f>
        <v>1665.24</v>
      </c>
      <c r="G69" s="16">
        <f>TRUNC(E69*0.2693,2)</f>
        <v>1.01</v>
      </c>
      <c r="H69" s="16"/>
      <c r="I69" s="16">
        <f>H69+G69+E69</f>
        <v>4.79</v>
      </c>
      <c r="J69" s="17">
        <f>TRUNC(I69*D69,2)</f>
        <v>2110.1799999999998</v>
      </c>
      <c r="K69" s="9">
        <f>0.8*J69</f>
        <v>1688.144</v>
      </c>
      <c r="L69" s="9">
        <f>0.2*J69</f>
        <v>422.036</v>
      </c>
      <c r="M69" s="9"/>
      <c r="N69" s="9"/>
      <c r="O69" s="9"/>
      <c r="P69" s="9"/>
      <c r="Q69" s="9"/>
      <c r="R69" s="9"/>
      <c r="S69" s="9"/>
      <c r="T69" s="9"/>
    </row>
    <row r="70" spans="1:28" x14ac:dyDescent="0.25">
      <c r="A70" s="14" t="s">
        <v>134</v>
      </c>
      <c r="B70" s="82" t="s">
        <v>135</v>
      </c>
      <c r="C70" s="83"/>
      <c r="D70" s="83"/>
      <c r="E70" s="83"/>
      <c r="F70" s="83"/>
      <c r="G70" s="83"/>
      <c r="H70" s="83"/>
      <c r="I70" s="83"/>
      <c r="J70" s="83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8" ht="89.25" x14ac:dyDescent="0.25">
      <c r="A71" s="10" t="s">
        <v>136</v>
      </c>
      <c r="B71" s="10" t="s">
        <v>137</v>
      </c>
      <c r="C71" s="11" t="s">
        <v>87</v>
      </c>
      <c r="D71" s="12">
        <v>847.05</v>
      </c>
      <c r="E71" s="16">
        <v>4.08</v>
      </c>
      <c r="F71" s="16">
        <f>TRUNC(E71*D71,2)</f>
        <v>3455.96</v>
      </c>
      <c r="G71" s="16">
        <f>TRUNC(E71*0.2693,2)</f>
        <v>1.0900000000000001</v>
      </c>
      <c r="H71" s="16"/>
      <c r="I71" s="16">
        <f>H71+G71+E71</f>
        <v>5.17</v>
      </c>
      <c r="J71" s="17">
        <f>TRUNC(I71*D71,2)</f>
        <v>4379.24</v>
      </c>
      <c r="K71" s="9">
        <f t="shared" ref="K71:K72" si="5">0.8*J71</f>
        <v>3503.3919999999998</v>
      </c>
      <c r="L71" s="9">
        <f t="shared" ref="L71:L72" si="6">0.2*J71</f>
        <v>875.84799999999996</v>
      </c>
      <c r="M71" s="9"/>
      <c r="N71" s="9"/>
      <c r="O71" s="9"/>
      <c r="P71" s="9"/>
      <c r="Q71" s="9"/>
      <c r="R71" s="9"/>
      <c r="S71" s="9"/>
      <c r="T71" s="9"/>
    </row>
    <row r="72" spans="1:28" ht="51" x14ac:dyDescent="0.25">
      <c r="A72" s="10" t="s">
        <v>138</v>
      </c>
      <c r="B72" s="10" t="s">
        <v>139</v>
      </c>
      <c r="C72" s="11" t="s">
        <v>140</v>
      </c>
      <c r="D72" s="12">
        <v>4235.25</v>
      </c>
      <c r="E72" s="16">
        <v>1.57</v>
      </c>
      <c r="F72" s="16">
        <f>TRUNC(E72*D72,2)</f>
        <v>6649.34</v>
      </c>
      <c r="G72" s="16">
        <f>TRUNC(E72*0.2693,2)</f>
        <v>0.42</v>
      </c>
      <c r="H72" s="16"/>
      <c r="I72" s="16">
        <f>H72+G72+E72</f>
        <v>1.99</v>
      </c>
      <c r="J72" s="17">
        <f>TRUNC(I72*D72,2)</f>
        <v>8428.14</v>
      </c>
      <c r="K72" s="9">
        <f t="shared" si="5"/>
        <v>6742.5119999999997</v>
      </c>
      <c r="L72" s="9">
        <f t="shared" si="6"/>
        <v>1685.6279999999999</v>
      </c>
      <c r="M72" s="9"/>
      <c r="N72" s="9"/>
      <c r="O72" s="9"/>
      <c r="P72" s="9"/>
      <c r="Q72" s="9"/>
      <c r="R72" s="9"/>
      <c r="S72" s="9"/>
      <c r="T72" s="9"/>
    </row>
    <row r="73" spans="1:28" x14ac:dyDescent="0.25">
      <c r="A73" s="84" t="s">
        <v>17</v>
      </c>
      <c r="B73" s="85"/>
      <c r="C73" s="85"/>
      <c r="D73" s="85"/>
      <c r="E73" s="85"/>
      <c r="F73" s="85"/>
      <c r="G73" s="85"/>
      <c r="H73" s="85"/>
      <c r="I73" s="86"/>
      <c r="J73" s="17">
        <f>SUM(J18:J72)</f>
        <v>195133.03999999998</v>
      </c>
      <c r="K73" s="36">
        <f>SUM(K18:K72)</f>
        <v>142239.39299999998</v>
      </c>
      <c r="L73" s="36">
        <f t="shared" ref="L73:AB73" si="7">SUM(L18:L72)</f>
        <v>12836.898000000003</v>
      </c>
      <c r="M73" s="36">
        <f t="shared" si="7"/>
        <v>1987.7099999999998</v>
      </c>
      <c r="N73" s="36">
        <f t="shared" si="7"/>
        <v>1987.7099999999998</v>
      </c>
      <c r="O73" s="36">
        <f t="shared" si="7"/>
        <v>1987.7099999999998</v>
      </c>
      <c r="P73" s="36">
        <f t="shared" si="7"/>
        <v>1987.7099999999998</v>
      </c>
      <c r="Q73" s="36">
        <f t="shared" si="7"/>
        <v>1987.7099999999998</v>
      </c>
      <c r="R73" s="36">
        <f t="shared" si="7"/>
        <v>1987.7099999999998</v>
      </c>
      <c r="S73" s="36">
        <f t="shared" si="7"/>
        <v>1987.7099999999998</v>
      </c>
      <c r="T73" s="36">
        <f t="shared" si="7"/>
        <v>1987.7099999999998</v>
      </c>
      <c r="U73" s="36">
        <f t="shared" si="7"/>
        <v>1987.7099999999998</v>
      </c>
      <c r="V73" s="36">
        <f t="shared" si="7"/>
        <v>8575.1539999999986</v>
      </c>
      <c r="W73" s="36">
        <f t="shared" si="7"/>
        <v>1987.7099999999998</v>
      </c>
      <c r="X73" s="36">
        <f t="shared" si="7"/>
        <v>1987.7099999999998</v>
      </c>
      <c r="Y73" s="36">
        <f t="shared" si="7"/>
        <v>1987.7099999999998</v>
      </c>
      <c r="Z73" s="36">
        <f t="shared" si="7"/>
        <v>1987.7099999999998</v>
      </c>
      <c r="AA73" s="36">
        <f t="shared" si="7"/>
        <v>1987.7099999999998</v>
      </c>
      <c r="AB73" s="36">
        <f t="shared" si="7"/>
        <v>3653.6549999999997</v>
      </c>
    </row>
    <row r="74" spans="1:28" x14ac:dyDescent="0.25">
      <c r="A74" s="14" t="s">
        <v>141</v>
      </c>
      <c r="B74" s="82" t="s">
        <v>142</v>
      </c>
      <c r="C74" s="83"/>
      <c r="D74" s="83"/>
      <c r="E74" s="83"/>
      <c r="F74" s="83"/>
      <c r="G74" s="83"/>
      <c r="H74" s="83"/>
      <c r="I74" s="83"/>
      <c r="J74" s="83"/>
      <c r="K74" s="38">
        <f>K73/$J73</f>
        <v>0.72893546372259665</v>
      </c>
      <c r="L74" s="38">
        <f t="shared" ref="L74:AB74" si="8">L73/$J73</f>
        <v>6.5785363667782787E-2</v>
      </c>
      <c r="M74" s="38">
        <f t="shared" si="8"/>
        <v>1.0186434854907197E-2</v>
      </c>
      <c r="N74" s="38">
        <f t="shared" si="8"/>
        <v>1.0186434854907197E-2</v>
      </c>
      <c r="O74" s="38">
        <f t="shared" si="8"/>
        <v>1.0186434854907197E-2</v>
      </c>
      <c r="P74" s="38">
        <f t="shared" si="8"/>
        <v>1.0186434854907197E-2</v>
      </c>
      <c r="Q74" s="38">
        <f t="shared" si="8"/>
        <v>1.0186434854907197E-2</v>
      </c>
      <c r="R74" s="38">
        <f t="shared" si="8"/>
        <v>1.0186434854907197E-2</v>
      </c>
      <c r="S74" s="38">
        <f t="shared" si="8"/>
        <v>1.0186434854907197E-2</v>
      </c>
      <c r="T74" s="38">
        <f t="shared" si="8"/>
        <v>1.0186434854907197E-2</v>
      </c>
      <c r="U74" s="38">
        <f t="shared" si="8"/>
        <v>1.0186434854907197E-2</v>
      </c>
      <c r="V74" s="38">
        <f t="shared" si="8"/>
        <v>4.3945166846168129E-2</v>
      </c>
      <c r="W74" s="38">
        <f t="shared" si="8"/>
        <v>1.0186434854907197E-2</v>
      </c>
      <c r="X74" s="38">
        <f t="shared" si="8"/>
        <v>1.0186434854907197E-2</v>
      </c>
      <c r="Y74" s="38">
        <f t="shared" si="8"/>
        <v>1.0186434854907197E-2</v>
      </c>
      <c r="Z74" s="38">
        <f t="shared" si="8"/>
        <v>1.0186434854907197E-2</v>
      </c>
      <c r="AA74" s="38">
        <f t="shared" si="8"/>
        <v>1.0186434854907197E-2</v>
      </c>
      <c r="AB74" s="38">
        <f t="shared" si="8"/>
        <v>1.8723917794751726E-2</v>
      </c>
    </row>
    <row r="75" spans="1:28" x14ac:dyDescent="0.25">
      <c r="A75" s="14" t="s">
        <v>143</v>
      </c>
      <c r="B75" s="82" t="s">
        <v>144</v>
      </c>
      <c r="C75" s="83"/>
      <c r="D75" s="83"/>
      <c r="E75" s="83"/>
      <c r="F75" s="83"/>
      <c r="G75" s="83"/>
      <c r="H75" s="83"/>
      <c r="I75" s="83"/>
      <c r="J75" s="83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8" x14ac:dyDescent="0.25">
      <c r="A76" s="10" t="s">
        <v>145</v>
      </c>
      <c r="B76" s="10" t="s">
        <v>146</v>
      </c>
      <c r="C76" s="11" t="s">
        <v>35</v>
      </c>
      <c r="D76" s="12">
        <v>1819</v>
      </c>
      <c r="E76" s="16">
        <v>1.92</v>
      </c>
      <c r="F76" s="16">
        <f>TRUNC(E76*D76,2)</f>
        <v>3492.48</v>
      </c>
      <c r="G76" s="16">
        <f>TRUNC(E76*0.2693,2)</f>
        <v>0.51</v>
      </c>
      <c r="H76" s="16"/>
      <c r="I76" s="16">
        <f>H76+G76+E76</f>
        <v>2.4299999999999997</v>
      </c>
      <c r="J76" s="17">
        <f>TRUNC(I76*D76,2)</f>
        <v>4420.17</v>
      </c>
      <c r="K76" s="9"/>
      <c r="L76" s="9"/>
      <c r="M76" s="9"/>
      <c r="N76" s="9"/>
      <c r="O76" s="9"/>
      <c r="P76" s="9"/>
      <c r="Q76" s="9"/>
      <c r="R76" s="9"/>
      <c r="S76" s="9"/>
      <c r="T76" s="9"/>
      <c r="AB76" s="2">
        <f>$J76</f>
        <v>4420.17</v>
      </c>
    </row>
    <row r="77" spans="1:28" x14ac:dyDescent="0.25">
      <c r="A77" s="14" t="s">
        <v>147</v>
      </c>
      <c r="B77" s="82" t="s">
        <v>148</v>
      </c>
      <c r="C77" s="83"/>
      <c r="D77" s="83"/>
      <c r="E77" s="83"/>
      <c r="F77" s="83"/>
      <c r="G77" s="83"/>
      <c r="H77" s="83"/>
      <c r="I77" s="83"/>
      <c r="J77" s="83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8" x14ac:dyDescent="0.25">
      <c r="A78" s="10" t="s">
        <v>149</v>
      </c>
      <c r="B78" s="10" t="s">
        <v>150</v>
      </c>
      <c r="C78" s="11" t="s">
        <v>16</v>
      </c>
      <c r="D78" s="12">
        <v>1</v>
      </c>
      <c r="E78" s="16">
        <v>1128.8499999999999</v>
      </c>
      <c r="F78" s="16">
        <f>TRUNC(E78*D78,2)</f>
        <v>1128.8499999999999</v>
      </c>
      <c r="G78" s="16">
        <f>TRUNC(E78*0.2693,2)</f>
        <v>303.99</v>
      </c>
      <c r="H78" s="16"/>
      <c r="I78" s="16">
        <f>H78+G78+E78</f>
        <v>1432.84</v>
      </c>
      <c r="J78" s="17">
        <f>TRUNC(I78*D78,2)</f>
        <v>1432.84</v>
      </c>
      <c r="K78" s="9"/>
      <c r="L78" s="9"/>
      <c r="M78" s="9"/>
      <c r="N78" s="9"/>
      <c r="O78" s="9"/>
      <c r="P78" s="9"/>
      <c r="Q78" s="9"/>
      <c r="R78" s="9"/>
      <c r="S78" s="9"/>
      <c r="T78" s="9"/>
      <c r="AB78" s="2">
        <f>$J78</f>
        <v>1432.84</v>
      </c>
    </row>
    <row r="79" spans="1:28" x14ac:dyDescent="0.25">
      <c r="A79" s="14" t="s">
        <v>151</v>
      </c>
      <c r="B79" s="82" t="s">
        <v>152</v>
      </c>
      <c r="C79" s="83"/>
      <c r="D79" s="83"/>
      <c r="E79" s="83"/>
      <c r="F79" s="83"/>
      <c r="G79" s="83"/>
      <c r="H79" s="83"/>
      <c r="I79" s="83"/>
      <c r="J79" s="83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 ht="25.5" x14ac:dyDescent="0.25">
      <c r="A80" s="10" t="s">
        <v>153</v>
      </c>
      <c r="B80" s="10" t="s">
        <v>154</v>
      </c>
      <c r="C80" s="11" t="s">
        <v>35</v>
      </c>
      <c r="D80" s="12">
        <v>1666</v>
      </c>
      <c r="E80" s="16">
        <v>0.67</v>
      </c>
      <c r="F80" s="16">
        <f t="shared" ref="F80:F92" si="9">TRUNC(E80*D80,2)</f>
        <v>1116.22</v>
      </c>
      <c r="G80" s="16">
        <f t="shared" ref="G80:G92" si="10">TRUNC(E80*0.2693,2)</f>
        <v>0.18</v>
      </c>
      <c r="H80" s="16"/>
      <c r="I80" s="16">
        <f t="shared" ref="I80:I92" si="11">H80+G80+E80</f>
        <v>0.85000000000000009</v>
      </c>
      <c r="J80" s="17">
        <f t="shared" ref="J80:J92" si="12">TRUNC(I80*D80,2)</f>
        <v>1416.1</v>
      </c>
      <c r="K80" s="9"/>
      <c r="L80" s="9"/>
      <c r="M80" s="9"/>
      <c r="N80" s="9"/>
      <c r="O80" s="9"/>
      <c r="P80" s="9"/>
      <c r="Q80" s="9"/>
      <c r="R80" s="9"/>
      <c r="S80" s="9"/>
      <c r="T80" s="9"/>
      <c r="AB80" s="2">
        <f>J80</f>
        <v>1416.1</v>
      </c>
    </row>
    <row r="81" spans="1:28" ht="25.5" x14ac:dyDescent="0.25">
      <c r="A81" s="10" t="s">
        <v>155</v>
      </c>
      <c r="B81" s="10" t="s">
        <v>156</v>
      </c>
      <c r="C81" s="11" t="s">
        <v>35</v>
      </c>
      <c r="D81" s="12">
        <v>1666</v>
      </c>
      <c r="E81" s="16">
        <v>0.67</v>
      </c>
      <c r="F81" s="16">
        <f t="shared" si="9"/>
        <v>1116.22</v>
      </c>
      <c r="G81" s="16">
        <f t="shared" si="10"/>
        <v>0.18</v>
      </c>
      <c r="H81" s="16"/>
      <c r="I81" s="16">
        <f t="shared" si="11"/>
        <v>0.85000000000000009</v>
      </c>
      <c r="J81" s="17">
        <f t="shared" si="12"/>
        <v>1416.1</v>
      </c>
      <c r="K81" s="9"/>
      <c r="L81" s="9"/>
      <c r="M81" s="9"/>
      <c r="N81" s="9"/>
      <c r="O81" s="9"/>
      <c r="P81" s="9"/>
      <c r="Q81" s="9"/>
      <c r="R81" s="9"/>
      <c r="S81" s="9"/>
      <c r="T81" s="9"/>
      <c r="AB81" s="2">
        <f t="shared" ref="AB81:AB92" si="13">J81</f>
        <v>1416.1</v>
      </c>
    </row>
    <row r="82" spans="1:28" ht="25.5" x14ac:dyDescent="0.25">
      <c r="A82" s="10" t="s">
        <v>157</v>
      </c>
      <c r="B82" s="10" t="s">
        <v>158</v>
      </c>
      <c r="C82" s="11" t="s">
        <v>35</v>
      </c>
      <c r="D82" s="12">
        <v>153</v>
      </c>
      <c r="E82" s="16">
        <v>0.67</v>
      </c>
      <c r="F82" s="16">
        <f t="shared" si="9"/>
        <v>102.51</v>
      </c>
      <c r="G82" s="16">
        <f t="shared" si="10"/>
        <v>0.18</v>
      </c>
      <c r="H82" s="16"/>
      <c r="I82" s="16">
        <f t="shared" si="11"/>
        <v>0.85000000000000009</v>
      </c>
      <c r="J82" s="17">
        <f t="shared" si="12"/>
        <v>130.05000000000001</v>
      </c>
      <c r="K82" s="9"/>
      <c r="L82" s="9"/>
      <c r="M82" s="9"/>
      <c r="N82" s="9"/>
      <c r="O82" s="9"/>
      <c r="P82" s="9"/>
      <c r="Q82" s="9"/>
      <c r="R82" s="9"/>
      <c r="S82" s="9"/>
      <c r="T82" s="9"/>
      <c r="AB82" s="2">
        <f t="shared" si="13"/>
        <v>130.05000000000001</v>
      </c>
    </row>
    <row r="83" spans="1:28" ht="25.5" x14ac:dyDescent="0.25">
      <c r="A83" s="10" t="s">
        <v>159</v>
      </c>
      <c r="B83" s="10" t="s">
        <v>160</v>
      </c>
      <c r="C83" s="11" t="s">
        <v>35</v>
      </c>
      <c r="D83" s="12">
        <v>153</v>
      </c>
      <c r="E83" s="16">
        <v>0.67</v>
      </c>
      <c r="F83" s="16">
        <f t="shared" si="9"/>
        <v>102.51</v>
      </c>
      <c r="G83" s="16">
        <f t="shared" si="10"/>
        <v>0.18</v>
      </c>
      <c r="H83" s="16"/>
      <c r="I83" s="16">
        <f t="shared" si="11"/>
        <v>0.85000000000000009</v>
      </c>
      <c r="J83" s="17">
        <f t="shared" si="12"/>
        <v>130.05000000000001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AB83" s="2">
        <f t="shared" si="13"/>
        <v>130.05000000000001</v>
      </c>
    </row>
    <row r="84" spans="1:28" ht="25.5" x14ac:dyDescent="0.25">
      <c r="A84" s="10" t="s">
        <v>161</v>
      </c>
      <c r="B84" s="10" t="s">
        <v>162</v>
      </c>
      <c r="C84" s="11" t="s">
        <v>35</v>
      </c>
      <c r="D84" s="12">
        <v>153</v>
      </c>
      <c r="E84" s="16">
        <v>0.67</v>
      </c>
      <c r="F84" s="16">
        <f t="shared" si="9"/>
        <v>102.51</v>
      </c>
      <c r="G84" s="16">
        <f t="shared" si="10"/>
        <v>0.18</v>
      </c>
      <c r="H84" s="16"/>
      <c r="I84" s="16">
        <f t="shared" si="11"/>
        <v>0.85000000000000009</v>
      </c>
      <c r="J84" s="17">
        <f t="shared" si="12"/>
        <v>130.05000000000001</v>
      </c>
      <c r="K84" s="9"/>
      <c r="L84" s="9"/>
      <c r="M84" s="9"/>
      <c r="N84" s="9"/>
      <c r="O84" s="9"/>
      <c r="P84" s="9"/>
      <c r="Q84" s="9"/>
      <c r="R84" s="9"/>
      <c r="S84" s="9"/>
      <c r="T84" s="9"/>
      <c r="AB84" s="2">
        <f t="shared" si="13"/>
        <v>130.05000000000001</v>
      </c>
    </row>
    <row r="85" spans="1:28" ht="25.5" x14ac:dyDescent="0.25">
      <c r="A85" s="10" t="s">
        <v>163</v>
      </c>
      <c r="B85" s="10" t="s">
        <v>164</v>
      </c>
      <c r="C85" s="11" t="s">
        <v>35</v>
      </c>
      <c r="D85" s="12">
        <v>1666</v>
      </c>
      <c r="E85" s="16">
        <v>0.67</v>
      </c>
      <c r="F85" s="16">
        <f t="shared" si="9"/>
        <v>1116.22</v>
      </c>
      <c r="G85" s="16">
        <f t="shared" si="10"/>
        <v>0.18</v>
      </c>
      <c r="H85" s="16"/>
      <c r="I85" s="16">
        <f t="shared" si="11"/>
        <v>0.85000000000000009</v>
      </c>
      <c r="J85" s="17">
        <f t="shared" si="12"/>
        <v>1416.1</v>
      </c>
      <c r="K85" s="9"/>
      <c r="L85" s="9"/>
      <c r="M85" s="9"/>
      <c r="N85" s="9"/>
      <c r="O85" s="9"/>
      <c r="P85" s="9"/>
      <c r="Q85" s="9"/>
      <c r="R85" s="9"/>
      <c r="S85" s="9"/>
      <c r="T85" s="9"/>
      <c r="AB85" s="2">
        <f t="shared" si="13"/>
        <v>1416.1</v>
      </c>
    </row>
    <row r="86" spans="1:28" ht="25.5" x14ac:dyDescent="0.25">
      <c r="A86" s="10" t="s">
        <v>165</v>
      </c>
      <c r="B86" s="10" t="s">
        <v>166</v>
      </c>
      <c r="C86" s="11" t="s">
        <v>35</v>
      </c>
      <c r="D86" s="12">
        <v>1666</v>
      </c>
      <c r="E86" s="16">
        <v>0.67</v>
      </c>
      <c r="F86" s="16">
        <f t="shared" si="9"/>
        <v>1116.22</v>
      </c>
      <c r="G86" s="16">
        <f t="shared" si="10"/>
        <v>0.18</v>
      </c>
      <c r="H86" s="16"/>
      <c r="I86" s="16">
        <f t="shared" si="11"/>
        <v>0.85000000000000009</v>
      </c>
      <c r="J86" s="17">
        <f t="shared" si="12"/>
        <v>1416.1</v>
      </c>
      <c r="K86" s="9"/>
      <c r="L86" s="9"/>
      <c r="M86" s="9"/>
      <c r="N86" s="9"/>
      <c r="O86" s="9"/>
      <c r="P86" s="9"/>
      <c r="Q86" s="9"/>
      <c r="R86" s="9"/>
      <c r="S86" s="9"/>
      <c r="T86" s="9"/>
      <c r="AB86" s="2">
        <f t="shared" si="13"/>
        <v>1416.1</v>
      </c>
    </row>
    <row r="87" spans="1:28" ht="25.5" x14ac:dyDescent="0.25">
      <c r="A87" s="10" t="s">
        <v>167</v>
      </c>
      <c r="B87" s="10" t="s">
        <v>168</v>
      </c>
      <c r="C87" s="11" t="s">
        <v>35</v>
      </c>
      <c r="D87" s="12">
        <v>1666</v>
      </c>
      <c r="E87" s="16">
        <v>0.67</v>
      </c>
      <c r="F87" s="16">
        <f t="shared" si="9"/>
        <v>1116.22</v>
      </c>
      <c r="G87" s="16">
        <f t="shared" si="10"/>
        <v>0.18</v>
      </c>
      <c r="H87" s="16"/>
      <c r="I87" s="16">
        <f t="shared" si="11"/>
        <v>0.85000000000000009</v>
      </c>
      <c r="J87" s="17">
        <f t="shared" si="12"/>
        <v>1416.1</v>
      </c>
      <c r="K87" s="9"/>
      <c r="L87" s="9"/>
      <c r="M87" s="9"/>
      <c r="N87" s="9"/>
      <c r="O87" s="9"/>
      <c r="P87" s="9"/>
      <c r="Q87" s="9"/>
      <c r="R87" s="9"/>
      <c r="S87" s="9"/>
      <c r="T87" s="9"/>
      <c r="AB87" s="2">
        <f t="shared" si="13"/>
        <v>1416.1</v>
      </c>
    </row>
    <row r="88" spans="1:28" ht="25.5" x14ac:dyDescent="0.25">
      <c r="A88" s="10" t="s">
        <v>169</v>
      </c>
      <c r="B88" s="10" t="s">
        <v>170</v>
      </c>
      <c r="C88" s="11" t="s">
        <v>35</v>
      </c>
      <c r="D88" s="12">
        <v>1666</v>
      </c>
      <c r="E88" s="16">
        <v>0.67</v>
      </c>
      <c r="F88" s="16">
        <f t="shared" si="9"/>
        <v>1116.22</v>
      </c>
      <c r="G88" s="16">
        <f t="shared" si="10"/>
        <v>0.18</v>
      </c>
      <c r="H88" s="16"/>
      <c r="I88" s="16">
        <f t="shared" si="11"/>
        <v>0.85000000000000009</v>
      </c>
      <c r="J88" s="17">
        <f t="shared" si="12"/>
        <v>1416.1</v>
      </c>
      <c r="K88" s="9"/>
      <c r="L88" s="9"/>
      <c r="M88" s="9"/>
      <c r="N88" s="9"/>
      <c r="O88" s="9"/>
      <c r="P88" s="9"/>
      <c r="Q88" s="9"/>
      <c r="R88" s="9"/>
      <c r="S88" s="9"/>
      <c r="T88" s="9"/>
      <c r="AB88" s="2">
        <f t="shared" si="13"/>
        <v>1416.1</v>
      </c>
    </row>
    <row r="89" spans="1:28" ht="25.5" x14ac:dyDescent="0.25">
      <c r="A89" s="10" t="s">
        <v>171</v>
      </c>
      <c r="B89" s="10" t="s">
        <v>172</v>
      </c>
      <c r="C89" s="11" t="s">
        <v>35</v>
      </c>
      <c r="D89" s="12">
        <v>1666</v>
      </c>
      <c r="E89" s="16">
        <v>0.67</v>
      </c>
      <c r="F89" s="16">
        <f t="shared" si="9"/>
        <v>1116.22</v>
      </c>
      <c r="G89" s="16">
        <f t="shared" si="10"/>
        <v>0.18</v>
      </c>
      <c r="H89" s="16"/>
      <c r="I89" s="16">
        <f t="shared" si="11"/>
        <v>0.85000000000000009</v>
      </c>
      <c r="J89" s="17">
        <f t="shared" si="12"/>
        <v>1416.1</v>
      </c>
      <c r="K89" s="9"/>
      <c r="L89" s="9"/>
      <c r="M89" s="9"/>
      <c r="N89" s="9"/>
      <c r="O89" s="9"/>
      <c r="P89" s="9"/>
      <c r="Q89" s="9"/>
      <c r="R89" s="9"/>
      <c r="S89" s="9"/>
      <c r="T89" s="9"/>
      <c r="AB89" s="2">
        <f t="shared" si="13"/>
        <v>1416.1</v>
      </c>
    </row>
    <row r="90" spans="1:28" ht="25.5" x14ac:dyDescent="0.25">
      <c r="A90" s="10" t="s">
        <v>173</v>
      </c>
      <c r="B90" s="10" t="s">
        <v>174</v>
      </c>
      <c r="C90" s="11" t="s">
        <v>35</v>
      </c>
      <c r="D90" s="12">
        <v>1666</v>
      </c>
      <c r="E90" s="16">
        <v>0.67</v>
      </c>
      <c r="F90" s="16">
        <f t="shared" si="9"/>
        <v>1116.22</v>
      </c>
      <c r="G90" s="16">
        <f t="shared" si="10"/>
        <v>0.18</v>
      </c>
      <c r="H90" s="16"/>
      <c r="I90" s="16">
        <f t="shared" si="11"/>
        <v>0.85000000000000009</v>
      </c>
      <c r="J90" s="17">
        <f t="shared" si="12"/>
        <v>1416.1</v>
      </c>
      <c r="K90" s="9"/>
      <c r="L90" s="9"/>
      <c r="M90" s="9"/>
      <c r="N90" s="9"/>
      <c r="O90" s="9"/>
      <c r="P90" s="9"/>
      <c r="Q90" s="9"/>
      <c r="R90" s="9"/>
      <c r="S90" s="9"/>
      <c r="T90" s="9"/>
      <c r="AB90" s="2">
        <f t="shared" si="13"/>
        <v>1416.1</v>
      </c>
    </row>
    <row r="91" spans="1:28" ht="25.5" x14ac:dyDescent="0.25">
      <c r="A91" s="10" t="s">
        <v>175</v>
      </c>
      <c r="B91" s="10" t="s">
        <v>176</v>
      </c>
      <c r="C91" s="11" t="s">
        <v>35</v>
      </c>
      <c r="D91" s="12">
        <v>1666</v>
      </c>
      <c r="E91" s="16">
        <v>0.67</v>
      </c>
      <c r="F91" s="16">
        <f t="shared" si="9"/>
        <v>1116.22</v>
      </c>
      <c r="G91" s="16">
        <f t="shared" si="10"/>
        <v>0.18</v>
      </c>
      <c r="H91" s="16"/>
      <c r="I91" s="16">
        <f t="shared" si="11"/>
        <v>0.85000000000000009</v>
      </c>
      <c r="J91" s="17">
        <f t="shared" si="12"/>
        <v>1416.1</v>
      </c>
      <c r="K91" s="9"/>
      <c r="L91" s="9"/>
      <c r="M91" s="9"/>
      <c r="N91" s="9"/>
      <c r="O91" s="9"/>
      <c r="P91" s="9"/>
      <c r="Q91" s="9"/>
      <c r="R91" s="9"/>
      <c r="S91" s="9"/>
      <c r="T91" s="9"/>
      <c r="AB91" s="2">
        <f t="shared" si="13"/>
        <v>1416.1</v>
      </c>
    </row>
    <row r="92" spans="1:28" ht="25.5" x14ac:dyDescent="0.25">
      <c r="A92" s="10" t="s">
        <v>177</v>
      </c>
      <c r="B92" s="10" t="s">
        <v>178</v>
      </c>
      <c r="C92" s="11" t="s">
        <v>35</v>
      </c>
      <c r="D92" s="12">
        <v>1666</v>
      </c>
      <c r="E92" s="16">
        <v>0.67</v>
      </c>
      <c r="F92" s="16">
        <f t="shared" si="9"/>
        <v>1116.22</v>
      </c>
      <c r="G92" s="16">
        <f t="shared" si="10"/>
        <v>0.18</v>
      </c>
      <c r="H92" s="16"/>
      <c r="I92" s="16">
        <f t="shared" si="11"/>
        <v>0.85000000000000009</v>
      </c>
      <c r="J92" s="17">
        <f t="shared" si="12"/>
        <v>1416.1</v>
      </c>
      <c r="K92" s="9"/>
      <c r="L92" s="9"/>
      <c r="M92" s="9"/>
      <c r="N92" s="9"/>
      <c r="O92" s="9"/>
      <c r="P92" s="9"/>
      <c r="Q92" s="9"/>
      <c r="R92" s="9"/>
      <c r="S92" s="9"/>
      <c r="T92" s="9"/>
      <c r="AB92" s="2">
        <f t="shared" si="13"/>
        <v>1416.1</v>
      </c>
    </row>
    <row r="93" spans="1:28" x14ac:dyDescent="0.25">
      <c r="A93" s="84" t="s">
        <v>17</v>
      </c>
      <c r="B93" s="85"/>
      <c r="C93" s="85"/>
      <c r="D93" s="85"/>
      <c r="E93" s="85"/>
      <c r="F93" s="85"/>
      <c r="G93" s="85"/>
      <c r="H93" s="85"/>
      <c r="I93" s="86"/>
      <c r="J93" s="17">
        <f>SUM(J75:J92)</f>
        <v>20404.159999999996</v>
      </c>
      <c r="K93" s="36">
        <f>SUM(K76:K92)</f>
        <v>0</v>
      </c>
      <c r="L93" s="36">
        <f t="shared" ref="L93:AB93" si="14">SUM(L76:L92)</f>
        <v>0</v>
      </c>
      <c r="M93" s="36">
        <f t="shared" si="14"/>
        <v>0</v>
      </c>
      <c r="N93" s="36">
        <f t="shared" si="14"/>
        <v>0</v>
      </c>
      <c r="O93" s="36">
        <f t="shared" si="14"/>
        <v>0</v>
      </c>
      <c r="P93" s="36">
        <f t="shared" si="14"/>
        <v>0</v>
      </c>
      <c r="Q93" s="36">
        <f t="shared" si="14"/>
        <v>0</v>
      </c>
      <c r="R93" s="36">
        <f t="shared" si="14"/>
        <v>0</v>
      </c>
      <c r="S93" s="36">
        <f t="shared" si="14"/>
        <v>0</v>
      </c>
      <c r="T93" s="36">
        <f t="shared" si="14"/>
        <v>0</v>
      </c>
      <c r="U93" s="36">
        <f t="shared" si="14"/>
        <v>0</v>
      </c>
      <c r="V93" s="36">
        <f t="shared" si="14"/>
        <v>0</v>
      </c>
      <c r="W93" s="36">
        <f t="shared" si="14"/>
        <v>0</v>
      </c>
      <c r="X93" s="36">
        <f t="shared" si="14"/>
        <v>0</v>
      </c>
      <c r="Y93" s="36">
        <f t="shared" si="14"/>
        <v>0</v>
      </c>
      <c r="Z93" s="36">
        <f t="shared" si="14"/>
        <v>0</v>
      </c>
      <c r="AA93" s="36">
        <f t="shared" si="14"/>
        <v>0</v>
      </c>
      <c r="AB93" s="36">
        <f t="shared" si="14"/>
        <v>20404.159999999996</v>
      </c>
    </row>
    <row r="94" spans="1:28" x14ac:dyDescent="0.25">
      <c r="A94" s="14" t="s">
        <v>192</v>
      </c>
      <c r="B94" s="82" t="s">
        <v>193</v>
      </c>
      <c r="C94" s="83"/>
      <c r="D94" s="83"/>
      <c r="E94" s="83"/>
      <c r="F94" s="83"/>
      <c r="G94" s="83"/>
      <c r="H94" s="83"/>
      <c r="I94" s="83"/>
      <c r="J94" s="83"/>
      <c r="K94" s="38">
        <f>ROUND(K93/$J93,4)</f>
        <v>0</v>
      </c>
      <c r="L94" s="38">
        <f t="shared" ref="L94" si="15">ROUND(L93/$J93,4)</f>
        <v>0</v>
      </c>
      <c r="M94" s="38">
        <f t="shared" ref="M94" si="16">ROUND(M93/$J93,4)</f>
        <v>0</v>
      </c>
      <c r="N94" s="38">
        <f t="shared" ref="N94" si="17">ROUND(N93/$J93,4)</f>
        <v>0</v>
      </c>
      <c r="O94" s="38">
        <f t="shared" ref="O94" si="18">ROUND(O93/$J93,4)</f>
        <v>0</v>
      </c>
      <c r="P94" s="38">
        <f t="shared" ref="P94" si="19">ROUND(P93/$J93,4)</f>
        <v>0</v>
      </c>
      <c r="Q94" s="38">
        <f t="shared" ref="Q94" si="20">ROUND(Q93/$J93,4)</f>
        <v>0</v>
      </c>
      <c r="R94" s="38">
        <f t="shared" ref="R94" si="21">ROUND(R93/$J93,4)</f>
        <v>0</v>
      </c>
      <c r="S94" s="38">
        <f t="shared" ref="S94" si="22">ROUND(S93/$J93,4)</f>
        <v>0</v>
      </c>
      <c r="T94" s="38">
        <f t="shared" ref="T94" si="23">ROUND(T93/$J93,4)</f>
        <v>0</v>
      </c>
      <c r="U94" s="38">
        <f t="shared" ref="U94" si="24">ROUND(U93/$J93,4)</f>
        <v>0</v>
      </c>
      <c r="V94" s="38">
        <f t="shared" ref="V94" si="25">ROUND(V93/$J93,4)</f>
        <v>0</v>
      </c>
      <c r="W94" s="38">
        <f t="shared" ref="W94" si="26">ROUND(W93/$J93,4)</f>
        <v>0</v>
      </c>
      <c r="X94" s="38">
        <f t="shared" ref="X94" si="27">ROUND(X93/$J93,4)</f>
        <v>0</v>
      </c>
      <c r="Y94" s="38">
        <f t="shared" ref="Y94" si="28">ROUND(Y93/$J93,4)</f>
        <v>0</v>
      </c>
      <c r="Z94" s="38">
        <f t="shared" ref="Z94" si="29">ROUND(Z93/$J93,4)</f>
        <v>0</v>
      </c>
      <c r="AA94" s="38">
        <f t="shared" ref="AA94" si="30">ROUND(AA93/$J93,4)</f>
        <v>0</v>
      </c>
      <c r="AB94" s="38">
        <f>ROUND(AB93/$J93,4)</f>
        <v>1</v>
      </c>
    </row>
    <row r="95" spans="1:28" ht="63.75" x14ac:dyDescent="0.25">
      <c r="A95" s="10" t="s">
        <v>194</v>
      </c>
      <c r="B95" s="10" t="s">
        <v>195</v>
      </c>
      <c r="C95" s="11" t="s">
        <v>196</v>
      </c>
      <c r="D95" s="12">
        <v>177.75</v>
      </c>
      <c r="E95" s="16">
        <v>3.99</v>
      </c>
      <c r="F95" s="16">
        <f>TRUNC(E95*D95,2)</f>
        <v>709.22</v>
      </c>
      <c r="G95" s="16">
        <f>TRUNC(E95*0.2693,2)</f>
        <v>1.07</v>
      </c>
      <c r="H95" s="16"/>
      <c r="I95" s="16">
        <f>H95+G95+E95</f>
        <v>5.0600000000000005</v>
      </c>
      <c r="J95" s="17">
        <f>TRUNC(I95*D95,2)</f>
        <v>899.41</v>
      </c>
      <c r="K95" s="9"/>
      <c r="L95" s="9"/>
      <c r="M95" s="9"/>
      <c r="N95" s="9"/>
      <c r="O95" s="9"/>
      <c r="P95" s="9"/>
      <c r="Q95" s="9"/>
      <c r="R95" s="9"/>
      <c r="S95" s="9"/>
      <c r="T95" s="9"/>
      <c r="Z95" s="2">
        <f t="shared" ref="Z95:AB96" si="31">0.33333*$J95</f>
        <v>299.80033530000003</v>
      </c>
      <c r="AA95" s="2">
        <f t="shared" si="31"/>
        <v>299.80033530000003</v>
      </c>
      <c r="AB95" s="2">
        <f t="shared" si="31"/>
        <v>299.80033530000003</v>
      </c>
    </row>
    <row r="96" spans="1:28" ht="25.5" x14ac:dyDescent="0.25">
      <c r="A96" s="10" t="s">
        <v>197</v>
      </c>
      <c r="B96" s="10" t="s">
        <v>198</v>
      </c>
      <c r="C96" s="11" t="s">
        <v>35</v>
      </c>
      <c r="D96" s="12">
        <v>59.25</v>
      </c>
      <c r="E96" s="16">
        <v>5.15</v>
      </c>
      <c r="F96" s="16">
        <f>TRUNC(E96*D96,2)</f>
        <v>305.13</v>
      </c>
      <c r="G96" s="16">
        <f>TRUNC(E96*0.2693,2)</f>
        <v>1.38</v>
      </c>
      <c r="H96" s="16"/>
      <c r="I96" s="16">
        <f>H96+G96+E96</f>
        <v>6.53</v>
      </c>
      <c r="J96" s="17">
        <f>TRUNC(I96*D96,2)</f>
        <v>386.9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Z96" s="2">
        <f t="shared" si="31"/>
        <v>128.96537699999999</v>
      </c>
      <c r="AA96" s="2">
        <f t="shared" si="31"/>
        <v>128.96537699999999</v>
      </c>
      <c r="AB96" s="2">
        <f t="shared" si="31"/>
        <v>128.96537699999999</v>
      </c>
    </row>
    <row r="97" spans="1:29" x14ac:dyDescent="0.25">
      <c r="A97" s="84" t="s">
        <v>17</v>
      </c>
      <c r="B97" s="85"/>
      <c r="C97" s="85"/>
      <c r="D97" s="85"/>
      <c r="E97" s="85"/>
      <c r="F97" s="85"/>
      <c r="G97" s="85"/>
      <c r="H97" s="85"/>
      <c r="I97" s="86"/>
      <c r="J97" s="17">
        <f>SUM(J95:J96)</f>
        <v>1286.31</v>
      </c>
      <c r="K97" s="36">
        <f>SUM(K95:K96)</f>
        <v>0</v>
      </c>
      <c r="L97" s="36">
        <f t="shared" ref="L97:AB97" si="32">SUM(L95:L96)</f>
        <v>0</v>
      </c>
      <c r="M97" s="36">
        <f t="shared" si="32"/>
        <v>0</v>
      </c>
      <c r="N97" s="36">
        <f t="shared" si="32"/>
        <v>0</v>
      </c>
      <c r="O97" s="36">
        <f t="shared" si="32"/>
        <v>0</v>
      </c>
      <c r="P97" s="36">
        <f t="shared" si="32"/>
        <v>0</v>
      </c>
      <c r="Q97" s="36">
        <f t="shared" si="32"/>
        <v>0</v>
      </c>
      <c r="R97" s="36">
        <f t="shared" si="32"/>
        <v>0</v>
      </c>
      <c r="S97" s="36">
        <f t="shared" si="32"/>
        <v>0</v>
      </c>
      <c r="T97" s="36">
        <f t="shared" si="32"/>
        <v>0</v>
      </c>
      <c r="U97" s="36">
        <f t="shared" si="32"/>
        <v>0</v>
      </c>
      <c r="V97" s="36">
        <f t="shared" si="32"/>
        <v>0</v>
      </c>
      <c r="W97" s="36">
        <f t="shared" si="32"/>
        <v>0</v>
      </c>
      <c r="X97" s="36">
        <f t="shared" si="32"/>
        <v>0</v>
      </c>
      <c r="Y97" s="36">
        <f t="shared" si="32"/>
        <v>0</v>
      </c>
      <c r="Z97" s="36">
        <f t="shared" si="32"/>
        <v>428.76571230000002</v>
      </c>
      <c r="AA97" s="36">
        <f t="shared" si="32"/>
        <v>428.76571230000002</v>
      </c>
      <c r="AB97" s="36">
        <f t="shared" si="32"/>
        <v>428.76571230000002</v>
      </c>
    </row>
    <row r="98" spans="1:29" x14ac:dyDescent="0.25">
      <c r="A98" s="87" t="s">
        <v>199</v>
      </c>
      <c r="B98" s="88"/>
      <c r="C98" s="88"/>
      <c r="D98" s="88"/>
      <c r="E98" s="88"/>
      <c r="F98" s="88"/>
      <c r="G98" s="88"/>
      <c r="H98" s="88"/>
      <c r="I98" s="89"/>
      <c r="J98" s="18">
        <f>J97+J93+J73</f>
        <v>216823.50999999998</v>
      </c>
      <c r="K98" s="38">
        <f>ROUND(K97/$J97,4)</f>
        <v>0</v>
      </c>
      <c r="L98" s="38">
        <f t="shared" ref="L98" si="33">ROUND(L97/$J97,4)</f>
        <v>0</v>
      </c>
      <c r="M98" s="38">
        <f t="shared" ref="M98" si="34">ROUND(M97/$J97,4)</f>
        <v>0</v>
      </c>
      <c r="N98" s="38">
        <f t="shared" ref="N98" si="35">ROUND(N97/$J97,4)</f>
        <v>0</v>
      </c>
      <c r="O98" s="38">
        <f t="shared" ref="O98" si="36">ROUND(O97/$J97,4)</f>
        <v>0</v>
      </c>
      <c r="P98" s="38">
        <f t="shared" ref="P98" si="37">ROUND(P97/$J97,4)</f>
        <v>0</v>
      </c>
      <c r="Q98" s="38">
        <f t="shared" ref="Q98" si="38">ROUND(Q97/$J97,4)</f>
        <v>0</v>
      </c>
      <c r="R98" s="38">
        <f t="shared" ref="R98" si="39">ROUND(R97/$J97,4)</f>
        <v>0</v>
      </c>
      <c r="S98" s="38">
        <f t="shared" ref="S98" si="40">ROUND(S97/$J97,4)</f>
        <v>0</v>
      </c>
      <c r="T98" s="38">
        <f t="shared" ref="T98" si="41">ROUND(T97/$J97,4)</f>
        <v>0</v>
      </c>
      <c r="U98" s="38">
        <f t="shared" ref="U98" si="42">ROUND(U97/$J97,4)</f>
        <v>0</v>
      </c>
      <c r="V98" s="38">
        <f t="shared" ref="V98" si="43">ROUND(V97/$J97,4)</f>
        <v>0</v>
      </c>
      <c r="W98" s="38">
        <f t="shared" ref="W98" si="44">ROUND(W97/$J97,4)</f>
        <v>0</v>
      </c>
      <c r="X98" s="38">
        <f t="shared" ref="X98" si="45">ROUND(X97/$J97,4)</f>
        <v>0</v>
      </c>
      <c r="Y98" s="38">
        <f t="shared" ref="Y98" si="46">ROUND(Y97/$J97,4)</f>
        <v>0</v>
      </c>
      <c r="Z98" s="38">
        <f t="shared" ref="Z98" si="47">ROUND(Z97/$J97,4)</f>
        <v>0.33329999999999999</v>
      </c>
      <c r="AA98" s="38">
        <f t="shared" ref="AA98" si="48">ROUND(AA97/$J97,4)</f>
        <v>0.33329999999999999</v>
      </c>
      <c r="AB98" s="38">
        <f>ROUND(AB97/$J97,4)</f>
        <v>0.33329999999999999</v>
      </c>
    </row>
    <row r="100" spans="1:29" ht="15.75" x14ac:dyDescent="0.25">
      <c r="A100" s="90" t="s">
        <v>1367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2" spans="1:29" s="13" customFormat="1" ht="30" x14ac:dyDescent="0.25">
      <c r="A102" s="7" t="s">
        <v>6</v>
      </c>
      <c r="B102" s="7" t="s">
        <v>7</v>
      </c>
      <c r="C102" s="7" t="s">
        <v>8</v>
      </c>
      <c r="D102" s="7" t="s">
        <v>9</v>
      </c>
      <c r="E102" s="15" t="s">
        <v>200</v>
      </c>
      <c r="F102" s="15" t="s">
        <v>201</v>
      </c>
      <c r="G102" s="15" t="s">
        <v>202</v>
      </c>
      <c r="H102" s="15" t="s">
        <v>203</v>
      </c>
      <c r="I102" s="15" t="s">
        <v>204</v>
      </c>
      <c r="J102" s="15" t="s">
        <v>205</v>
      </c>
    </row>
    <row r="103" spans="1:29" x14ac:dyDescent="0.25">
      <c r="A103" s="8" t="s">
        <v>10</v>
      </c>
      <c r="B103" s="82" t="s">
        <v>11</v>
      </c>
      <c r="C103" s="83"/>
      <c r="D103" s="83"/>
      <c r="E103" s="83"/>
      <c r="F103" s="83"/>
      <c r="G103" s="83"/>
      <c r="H103" s="83"/>
      <c r="I103" s="83"/>
      <c r="J103" s="83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9" x14ac:dyDescent="0.25">
      <c r="A104" s="8" t="s">
        <v>12</v>
      </c>
      <c r="B104" s="82" t="s">
        <v>13</v>
      </c>
      <c r="C104" s="83"/>
      <c r="D104" s="83"/>
      <c r="E104" s="83"/>
      <c r="F104" s="83"/>
      <c r="G104" s="83"/>
      <c r="H104" s="83"/>
      <c r="I104" s="83"/>
      <c r="J104" s="83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9" s="41" customFormat="1" ht="25.5" x14ac:dyDescent="0.25">
      <c r="A105" s="10" t="s">
        <v>206</v>
      </c>
      <c r="B105" s="10" t="s">
        <v>207</v>
      </c>
      <c r="C105" s="11" t="s">
        <v>16</v>
      </c>
      <c r="D105" s="12">
        <v>56</v>
      </c>
      <c r="E105" s="16">
        <v>14</v>
      </c>
      <c r="F105" s="17">
        <v>784</v>
      </c>
      <c r="G105" s="16">
        <f>TRUNC(E105*0.2693,2)</f>
        <v>3.77</v>
      </c>
      <c r="H105" s="17"/>
      <c r="I105" s="16">
        <f>H105+G105+E105</f>
        <v>17.77</v>
      </c>
      <c r="J105" s="17">
        <f>TRUNC(I105*D105,2)</f>
        <v>995.12</v>
      </c>
      <c r="K105" s="9"/>
      <c r="L105" s="9"/>
      <c r="M105" s="40"/>
      <c r="N105" s="40">
        <f>4*J105/56</f>
        <v>71.08</v>
      </c>
      <c r="O105" s="40"/>
      <c r="P105" s="40"/>
      <c r="Q105" s="40"/>
      <c r="R105" s="40"/>
      <c r="S105" s="40">
        <f>28*J105/56</f>
        <v>497.56</v>
      </c>
      <c r="T105" s="40">
        <f>24*J105/56</f>
        <v>426.48</v>
      </c>
    </row>
    <row r="106" spans="1:29" s="41" customFormat="1" ht="25.5" x14ac:dyDescent="0.25">
      <c r="A106" s="10" t="s">
        <v>208</v>
      </c>
      <c r="B106" s="10" t="s">
        <v>209</v>
      </c>
      <c r="C106" s="11" t="s">
        <v>16</v>
      </c>
      <c r="D106" s="12">
        <v>14</v>
      </c>
      <c r="E106" s="16">
        <v>76.739999999999995</v>
      </c>
      <c r="F106" s="17">
        <v>1074.3599999999999</v>
      </c>
      <c r="G106" s="16">
        <f t="shared" ref="G106" si="49">TRUNC(E106*0.2693,2)</f>
        <v>20.66</v>
      </c>
      <c r="H106" s="17"/>
      <c r="I106" s="16">
        <f t="shared" ref="I106" si="50">H106+G106+E106</f>
        <v>97.399999999999991</v>
      </c>
      <c r="J106" s="17">
        <f t="shared" ref="J106" si="51">TRUNC(I106*D106,2)</f>
        <v>1363.6</v>
      </c>
      <c r="K106" s="9"/>
      <c r="L106" s="9"/>
      <c r="M106" s="40"/>
      <c r="N106" s="40">
        <f>J106/14</f>
        <v>97.399999999999991</v>
      </c>
      <c r="O106" s="40"/>
      <c r="P106" s="40"/>
      <c r="Q106" s="40"/>
      <c r="R106" s="40"/>
      <c r="S106" s="40">
        <f>7*J106/14</f>
        <v>681.8</v>
      </c>
      <c r="T106" s="40">
        <f>6*J106/14</f>
        <v>584.4</v>
      </c>
    </row>
    <row r="107" spans="1:29" x14ac:dyDescent="0.25">
      <c r="A107" s="84" t="s">
        <v>17</v>
      </c>
      <c r="B107" s="85"/>
      <c r="C107" s="85"/>
      <c r="D107" s="85"/>
      <c r="E107" s="85"/>
      <c r="F107" s="85"/>
      <c r="G107" s="85"/>
      <c r="H107" s="85"/>
      <c r="I107" s="86"/>
      <c r="J107" s="17">
        <f>SUM(J105:J106)</f>
        <v>2358.7199999999998</v>
      </c>
      <c r="K107" s="37">
        <f>SUM(K105:K106)</f>
        <v>0</v>
      </c>
      <c r="L107" s="37">
        <f t="shared" ref="L107:AB107" si="52">SUM(L105:L106)</f>
        <v>0</v>
      </c>
      <c r="M107" s="37">
        <f t="shared" si="52"/>
        <v>0</v>
      </c>
      <c r="N107" s="37">
        <f t="shared" si="52"/>
        <v>168.48</v>
      </c>
      <c r="O107" s="37">
        <f t="shared" si="52"/>
        <v>0</v>
      </c>
      <c r="P107" s="37">
        <f t="shared" si="52"/>
        <v>0</v>
      </c>
      <c r="Q107" s="37">
        <f t="shared" si="52"/>
        <v>0</v>
      </c>
      <c r="R107" s="37">
        <f t="shared" si="52"/>
        <v>0</v>
      </c>
      <c r="S107" s="37">
        <f t="shared" si="52"/>
        <v>1179.3599999999999</v>
      </c>
      <c r="T107" s="37">
        <f t="shared" si="52"/>
        <v>1010.88</v>
      </c>
      <c r="U107" s="37">
        <f t="shared" si="52"/>
        <v>0</v>
      </c>
      <c r="V107" s="37">
        <f t="shared" si="52"/>
        <v>0</v>
      </c>
      <c r="W107" s="37">
        <f t="shared" si="52"/>
        <v>0</v>
      </c>
      <c r="X107" s="37">
        <f t="shared" si="52"/>
        <v>0</v>
      </c>
      <c r="Y107" s="37">
        <f t="shared" si="52"/>
        <v>0</v>
      </c>
      <c r="Z107" s="37">
        <f t="shared" si="52"/>
        <v>0</v>
      </c>
      <c r="AA107" s="37">
        <f t="shared" si="52"/>
        <v>0</v>
      </c>
      <c r="AB107" s="37">
        <f t="shared" si="52"/>
        <v>0</v>
      </c>
    </row>
    <row r="108" spans="1:29" x14ac:dyDescent="0.25">
      <c r="A108" s="8" t="s">
        <v>210</v>
      </c>
      <c r="B108" s="82" t="s">
        <v>211</v>
      </c>
      <c r="C108" s="83"/>
      <c r="D108" s="83"/>
      <c r="E108" s="83"/>
      <c r="F108" s="83"/>
      <c r="G108" s="83"/>
      <c r="H108" s="83"/>
      <c r="I108" s="83"/>
      <c r="J108" s="83"/>
      <c r="K108" s="38">
        <f>ROUND(K107/$J107,4)</f>
        <v>0</v>
      </c>
      <c r="L108" s="38">
        <f t="shared" ref="L108" si="53">ROUND(L107/$J107,4)</f>
        <v>0</v>
      </c>
      <c r="M108" s="38">
        <f t="shared" ref="M108" si="54">ROUND(M107/$J107,4)</f>
        <v>0</v>
      </c>
      <c r="N108" s="38">
        <f t="shared" ref="N108" si="55">ROUND(N107/$J107,4)</f>
        <v>7.1400000000000005E-2</v>
      </c>
      <c r="O108" s="38">
        <f t="shared" ref="O108" si="56">ROUND(O107/$J107,4)</f>
        <v>0</v>
      </c>
      <c r="P108" s="38">
        <f t="shared" ref="P108" si="57">ROUND(P107/$J107,4)</f>
        <v>0</v>
      </c>
      <c r="Q108" s="38">
        <f t="shared" ref="Q108" si="58">ROUND(Q107/$J107,4)</f>
        <v>0</v>
      </c>
      <c r="R108" s="38">
        <f t="shared" ref="R108" si="59">ROUND(R107/$J107,4)</f>
        <v>0</v>
      </c>
      <c r="S108" s="38">
        <f t="shared" ref="S108" si="60">ROUND(S107/$J107,4)</f>
        <v>0.5</v>
      </c>
      <c r="T108" s="38">
        <f t="shared" ref="T108" si="61">ROUND(T107/$J107,4)</f>
        <v>0.42859999999999998</v>
      </c>
      <c r="U108" s="38">
        <f t="shared" ref="U108" si="62">ROUND(U107/$J107,4)</f>
        <v>0</v>
      </c>
      <c r="V108" s="38">
        <f t="shared" ref="V108" si="63">ROUND(V107/$J107,4)</f>
        <v>0</v>
      </c>
      <c r="W108" s="38">
        <f t="shared" ref="W108" si="64">ROUND(W107/$J107,4)</f>
        <v>0</v>
      </c>
      <c r="X108" s="38">
        <f t="shared" ref="X108" si="65">ROUND(X107/$J107,4)</f>
        <v>0</v>
      </c>
      <c r="Y108" s="38">
        <f t="shared" ref="Y108" si="66">ROUND(Y107/$J107,4)</f>
        <v>0</v>
      </c>
      <c r="Z108" s="38">
        <f t="shared" ref="Z108" si="67">ROUND(Z107/$J107,4)</f>
        <v>0</v>
      </c>
      <c r="AA108" s="38">
        <f t="shared" ref="AA108" si="68">ROUND(AA107/$J107,4)</f>
        <v>0</v>
      </c>
      <c r="AB108" s="38">
        <f>ROUND(AB107/$J107,4)</f>
        <v>0</v>
      </c>
    </row>
    <row r="109" spans="1:29" x14ac:dyDescent="0.25">
      <c r="A109" s="8" t="s">
        <v>212</v>
      </c>
      <c r="B109" s="82" t="s">
        <v>213</v>
      </c>
      <c r="C109" s="83"/>
      <c r="D109" s="83"/>
      <c r="E109" s="83"/>
      <c r="F109" s="83"/>
      <c r="G109" s="83"/>
      <c r="H109" s="83"/>
      <c r="I109" s="83"/>
      <c r="J109" s="83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9" x14ac:dyDescent="0.25">
      <c r="A110" s="8" t="s">
        <v>214</v>
      </c>
      <c r="B110" s="82" t="s">
        <v>215</v>
      </c>
      <c r="C110" s="83"/>
      <c r="D110" s="83"/>
      <c r="E110" s="83"/>
      <c r="F110" s="83"/>
      <c r="G110" s="83"/>
      <c r="H110" s="83"/>
      <c r="I110" s="83"/>
      <c r="J110" s="83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9" x14ac:dyDescent="0.25">
      <c r="A111" s="8" t="s">
        <v>216</v>
      </c>
      <c r="B111" s="82" t="s">
        <v>217</v>
      </c>
      <c r="C111" s="83"/>
      <c r="D111" s="83"/>
      <c r="E111" s="83"/>
      <c r="F111" s="83"/>
      <c r="G111" s="83"/>
      <c r="H111" s="83"/>
      <c r="I111" s="83"/>
      <c r="J111" s="83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9" ht="38.25" x14ac:dyDescent="0.25">
      <c r="A112" s="10" t="s">
        <v>218</v>
      </c>
      <c r="B112" s="10" t="s">
        <v>219</v>
      </c>
      <c r="C112" s="11" t="s">
        <v>87</v>
      </c>
      <c r="D112" s="12">
        <v>31.87</v>
      </c>
      <c r="E112" s="16">
        <v>91.79</v>
      </c>
      <c r="F112" s="17">
        <v>2925.34</v>
      </c>
      <c r="G112" s="16">
        <f t="shared" ref="G112" si="69">TRUNC(E112*0.2693,2)</f>
        <v>24.71</v>
      </c>
      <c r="H112" s="17"/>
      <c r="I112" s="16">
        <f t="shared" ref="I112" si="70">H112+G112+E112</f>
        <v>116.5</v>
      </c>
      <c r="J112" s="17">
        <f t="shared" ref="J112" si="71">TRUNC(I112*D112,2)</f>
        <v>3712.85</v>
      </c>
      <c r="K112" s="9"/>
      <c r="L112" s="9">
        <f>0.8*J112</f>
        <v>2970.28</v>
      </c>
      <c r="M112" s="9">
        <f>0.2*J112</f>
        <v>742.57</v>
      </c>
      <c r="N112" s="9"/>
      <c r="O112" s="9"/>
      <c r="P112" s="9"/>
      <c r="Q112" s="9"/>
      <c r="R112" s="9"/>
      <c r="S112" s="9"/>
      <c r="T112" s="9"/>
      <c r="AC112" s="2">
        <f>SUM(K112:AB112)</f>
        <v>3712.8500000000004</v>
      </c>
    </row>
    <row r="113" spans="1:29" x14ac:dyDescent="0.25">
      <c r="A113" s="8" t="s">
        <v>220</v>
      </c>
      <c r="B113" s="82" t="s">
        <v>221</v>
      </c>
      <c r="C113" s="83"/>
      <c r="D113" s="83"/>
      <c r="E113" s="83"/>
      <c r="F113" s="83"/>
      <c r="G113" s="83"/>
      <c r="H113" s="83"/>
      <c r="I113" s="83"/>
      <c r="J113" s="83"/>
      <c r="K113" s="9"/>
      <c r="L113" s="9"/>
      <c r="M113" s="9"/>
      <c r="N113" s="9"/>
      <c r="O113" s="9"/>
      <c r="P113" s="9"/>
      <c r="Q113" s="9"/>
      <c r="R113" s="9"/>
      <c r="S113" s="9"/>
      <c r="T113" s="9"/>
      <c r="AC113" s="2">
        <f t="shared" ref="AC113:AC124" si="72">SUM(K113:AB113)</f>
        <v>0</v>
      </c>
    </row>
    <row r="114" spans="1:29" x14ac:dyDescent="0.25">
      <c r="A114" s="8" t="s">
        <v>222</v>
      </c>
      <c r="B114" s="82" t="s">
        <v>223</v>
      </c>
      <c r="C114" s="83"/>
      <c r="D114" s="83"/>
      <c r="E114" s="83"/>
      <c r="F114" s="83"/>
      <c r="G114" s="83"/>
      <c r="H114" s="83"/>
      <c r="I114" s="83"/>
      <c r="J114" s="83"/>
      <c r="K114" s="9"/>
      <c r="L114" s="9"/>
      <c r="M114" s="9"/>
      <c r="N114" s="9"/>
      <c r="O114" s="9"/>
      <c r="P114" s="9"/>
      <c r="Q114" s="9"/>
      <c r="R114" s="9"/>
      <c r="S114" s="9"/>
      <c r="T114" s="9"/>
      <c r="AC114" s="2">
        <f t="shared" si="72"/>
        <v>0</v>
      </c>
    </row>
    <row r="115" spans="1:29" ht="25.5" x14ac:dyDescent="0.25">
      <c r="A115" s="10" t="s">
        <v>224</v>
      </c>
      <c r="B115" s="10" t="s">
        <v>225</v>
      </c>
      <c r="C115" s="11" t="s">
        <v>35</v>
      </c>
      <c r="D115" s="12">
        <v>442.75</v>
      </c>
      <c r="E115" s="16">
        <v>48.37</v>
      </c>
      <c r="F115" s="17">
        <v>21415.81</v>
      </c>
      <c r="G115" s="16">
        <f t="shared" ref="G115" si="73">TRUNC(E115*0.2693,2)</f>
        <v>13.02</v>
      </c>
      <c r="H115" s="17"/>
      <c r="I115" s="16">
        <f t="shared" ref="I115" si="74">H115+G115+E115</f>
        <v>61.39</v>
      </c>
      <c r="J115" s="17">
        <f t="shared" ref="J115" si="75">TRUNC(I115*D115,2)</f>
        <v>27180.42</v>
      </c>
      <c r="K115" s="9"/>
      <c r="L115" s="9"/>
      <c r="M115" s="9">
        <f>38.4/442.75*J115</f>
        <v>2357.3757831733483</v>
      </c>
      <c r="N115" s="9">
        <f>((442.75-38.4)/442.75)*0.8*J115</f>
        <v>19858.435373461321</v>
      </c>
      <c r="O115" s="9">
        <f>((442.75-38.4)/442.75)*0.2*J115</f>
        <v>4964.6088433653304</v>
      </c>
      <c r="P115" s="9"/>
      <c r="Q115" s="9"/>
      <c r="R115" s="9"/>
      <c r="S115" s="9"/>
      <c r="T115" s="9"/>
      <c r="AC115" s="2">
        <f t="shared" si="72"/>
        <v>27180.420000000002</v>
      </c>
    </row>
    <row r="116" spans="1:29" x14ac:dyDescent="0.25">
      <c r="A116" s="8" t="s">
        <v>226</v>
      </c>
      <c r="B116" s="82" t="s">
        <v>227</v>
      </c>
      <c r="C116" s="83"/>
      <c r="D116" s="83"/>
      <c r="E116" s="83"/>
      <c r="F116" s="83"/>
      <c r="G116" s="83"/>
      <c r="H116" s="83"/>
      <c r="I116" s="83"/>
      <c r="J116" s="83"/>
      <c r="K116" s="9"/>
      <c r="L116" s="9"/>
      <c r="M116" s="9"/>
      <c r="N116" s="9"/>
      <c r="O116" s="9"/>
      <c r="P116" s="9"/>
      <c r="Q116" s="9"/>
      <c r="R116" s="9"/>
      <c r="S116" s="9"/>
      <c r="T116" s="9"/>
      <c r="AC116" s="2">
        <f t="shared" si="72"/>
        <v>0</v>
      </c>
    </row>
    <row r="117" spans="1:29" x14ac:dyDescent="0.25">
      <c r="A117" s="10" t="s">
        <v>228</v>
      </c>
      <c r="B117" s="10" t="s">
        <v>229</v>
      </c>
      <c r="C117" s="11" t="s">
        <v>35</v>
      </c>
      <c r="D117" s="12">
        <v>7.6</v>
      </c>
      <c r="E117" s="16">
        <v>6.06</v>
      </c>
      <c r="F117" s="17">
        <v>46.05</v>
      </c>
      <c r="G117" s="16">
        <f t="shared" ref="G117" si="76">TRUNC(E117*0.2693,2)</f>
        <v>1.63</v>
      </c>
      <c r="H117" s="17"/>
      <c r="I117" s="16">
        <f t="shared" ref="I117" si="77">H117+G117+E117</f>
        <v>7.6899999999999995</v>
      </c>
      <c r="J117" s="17">
        <f t="shared" ref="J117" si="78">TRUNC(I117*D117,2)</f>
        <v>58.44</v>
      </c>
      <c r="K117" s="9"/>
      <c r="L117" s="9">
        <f>J117</f>
        <v>58.44</v>
      </c>
      <c r="M117" s="9"/>
      <c r="N117" s="9"/>
      <c r="O117" s="9"/>
      <c r="P117" s="9"/>
      <c r="Q117" s="9"/>
      <c r="R117" s="9"/>
      <c r="S117" s="9"/>
      <c r="T117" s="9"/>
      <c r="AC117" s="2">
        <f t="shared" si="72"/>
        <v>58.44</v>
      </c>
    </row>
    <row r="118" spans="1:29" x14ac:dyDescent="0.25">
      <c r="A118" s="8" t="s">
        <v>230</v>
      </c>
      <c r="B118" s="82" t="s">
        <v>231</v>
      </c>
      <c r="C118" s="83"/>
      <c r="D118" s="83"/>
      <c r="E118" s="83"/>
      <c r="F118" s="83"/>
      <c r="G118" s="83"/>
      <c r="H118" s="83"/>
      <c r="I118" s="83"/>
      <c r="J118" s="83"/>
      <c r="K118" s="9"/>
      <c r="L118" s="9"/>
      <c r="M118" s="9"/>
      <c r="N118" s="9"/>
      <c r="O118" s="9"/>
      <c r="P118" s="9"/>
      <c r="Q118" s="9"/>
      <c r="R118" s="9"/>
      <c r="S118" s="9"/>
      <c r="T118" s="9"/>
      <c r="AC118" s="2">
        <f t="shared" si="72"/>
        <v>0</v>
      </c>
    </row>
    <row r="119" spans="1:29" ht="89.25" x14ac:dyDescent="0.25">
      <c r="A119" s="10" t="s">
        <v>232</v>
      </c>
      <c r="B119" s="10" t="s">
        <v>233</v>
      </c>
      <c r="C119" s="11" t="s">
        <v>35</v>
      </c>
      <c r="D119" s="12">
        <v>5.13</v>
      </c>
      <c r="E119" s="16">
        <v>40.479999999999997</v>
      </c>
      <c r="F119" s="17">
        <v>207.66</v>
      </c>
      <c r="G119" s="16">
        <f t="shared" ref="G119:G123" si="79">TRUNC(E119*0.2693,2)</f>
        <v>10.9</v>
      </c>
      <c r="H119" s="17"/>
      <c r="I119" s="16">
        <f t="shared" ref="I119:I123" si="80">H119+G119+E119</f>
        <v>51.379999999999995</v>
      </c>
      <c r="J119" s="17">
        <f t="shared" ref="J119:J123" si="81">TRUNC(I119*D119,2)</f>
        <v>263.57</v>
      </c>
      <c r="K119" s="9"/>
      <c r="L119" s="9"/>
      <c r="M119" s="9"/>
      <c r="N119" s="9">
        <f>J119</f>
        <v>263.57</v>
      </c>
      <c r="O119" s="9"/>
      <c r="P119" s="9"/>
      <c r="Q119" s="9"/>
      <c r="R119" s="9"/>
      <c r="S119" s="9"/>
      <c r="T119" s="9"/>
      <c r="AC119" s="2">
        <f t="shared" si="72"/>
        <v>263.57</v>
      </c>
    </row>
    <row r="120" spans="1:29" ht="76.5" x14ac:dyDescent="0.25">
      <c r="A120" s="10" t="s">
        <v>234</v>
      </c>
      <c r="B120" s="10" t="s">
        <v>235</v>
      </c>
      <c r="C120" s="11" t="s">
        <v>87</v>
      </c>
      <c r="D120" s="12">
        <v>0.24</v>
      </c>
      <c r="E120" s="16">
        <v>374.12</v>
      </c>
      <c r="F120" s="17">
        <v>89.78</v>
      </c>
      <c r="G120" s="16">
        <f t="shared" si="79"/>
        <v>100.75</v>
      </c>
      <c r="H120" s="17"/>
      <c r="I120" s="16">
        <f t="shared" si="80"/>
        <v>474.87</v>
      </c>
      <c r="J120" s="17">
        <f t="shared" si="81"/>
        <v>113.96</v>
      </c>
      <c r="K120" s="9"/>
      <c r="L120" s="9"/>
      <c r="M120" s="9"/>
      <c r="N120" s="9">
        <f t="shared" ref="N120:N123" si="82">J120</f>
        <v>113.96</v>
      </c>
      <c r="O120" s="9"/>
      <c r="P120" s="9"/>
      <c r="Q120" s="9"/>
      <c r="R120" s="9"/>
      <c r="S120" s="9"/>
      <c r="T120" s="9"/>
      <c r="AC120" s="2">
        <f t="shared" si="72"/>
        <v>113.96</v>
      </c>
    </row>
    <row r="121" spans="1:29" ht="63.75" x14ac:dyDescent="0.25">
      <c r="A121" s="10" t="s">
        <v>236</v>
      </c>
      <c r="B121" s="10" t="s">
        <v>237</v>
      </c>
      <c r="C121" s="11" t="s">
        <v>238</v>
      </c>
      <c r="D121" s="12">
        <v>8</v>
      </c>
      <c r="E121" s="16">
        <v>10.86</v>
      </c>
      <c r="F121" s="17">
        <v>86.88</v>
      </c>
      <c r="G121" s="16">
        <f t="shared" si="79"/>
        <v>2.92</v>
      </c>
      <c r="H121" s="17"/>
      <c r="I121" s="16">
        <f t="shared" si="80"/>
        <v>13.78</v>
      </c>
      <c r="J121" s="17">
        <f t="shared" si="81"/>
        <v>110.24</v>
      </c>
      <c r="K121" s="9"/>
      <c r="L121" s="9"/>
      <c r="M121" s="9"/>
      <c r="N121" s="9">
        <f t="shared" si="82"/>
        <v>110.24</v>
      </c>
      <c r="O121" s="9"/>
      <c r="P121" s="9"/>
      <c r="Q121" s="9"/>
      <c r="R121" s="9"/>
      <c r="S121" s="9"/>
      <c r="T121" s="9"/>
      <c r="AC121" s="2">
        <f t="shared" si="72"/>
        <v>110.24</v>
      </c>
    </row>
    <row r="122" spans="1:29" ht="76.5" x14ac:dyDescent="0.25">
      <c r="A122" s="10" t="s">
        <v>239</v>
      </c>
      <c r="B122" s="10" t="s">
        <v>240</v>
      </c>
      <c r="C122" s="11" t="s">
        <v>238</v>
      </c>
      <c r="D122" s="12">
        <v>8</v>
      </c>
      <c r="E122" s="16">
        <v>8.33</v>
      </c>
      <c r="F122" s="17">
        <v>66.64</v>
      </c>
      <c r="G122" s="16">
        <f t="shared" si="79"/>
        <v>2.2400000000000002</v>
      </c>
      <c r="H122" s="17"/>
      <c r="I122" s="16">
        <f t="shared" si="80"/>
        <v>10.57</v>
      </c>
      <c r="J122" s="17">
        <f t="shared" si="81"/>
        <v>84.56</v>
      </c>
      <c r="K122" s="9"/>
      <c r="L122" s="9"/>
      <c r="M122" s="9"/>
      <c r="N122" s="9">
        <f t="shared" si="82"/>
        <v>84.56</v>
      </c>
      <c r="O122" s="9"/>
      <c r="P122" s="9"/>
      <c r="Q122" s="9"/>
      <c r="R122" s="9"/>
      <c r="S122" s="9"/>
      <c r="T122" s="9"/>
      <c r="AC122" s="2">
        <f t="shared" si="72"/>
        <v>84.56</v>
      </c>
    </row>
    <row r="123" spans="1:29" ht="76.5" x14ac:dyDescent="0.25">
      <c r="A123" s="10" t="s">
        <v>241</v>
      </c>
      <c r="B123" s="10" t="s">
        <v>242</v>
      </c>
      <c r="C123" s="11" t="s">
        <v>238</v>
      </c>
      <c r="D123" s="12">
        <v>26</v>
      </c>
      <c r="E123" s="16">
        <v>6.98</v>
      </c>
      <c r="F123" s="17">
        <v>181.48</v>
      </c>
      <c r="G123" s="16">
        <f t="shared" si="79"/>
        <v>1.87</v>
      </c>
      <c r="H123" s="17"/>
      <c r="I123" s="16">
        <f t="shared" si="80"/>
        <v>8.8500000000000014</v>
      </c>
      <c r="J123" s="17">
        <f t="shared" si="81"/>
        <v>230.1</v>
      </c>
      <c r="K123" s="9"/>
      <c r="L123" s="9"/>
      <c r="M123" s="9"/>
      <c r="N123" s="9">
        <f t="shared" si="82"/>
        <v>230.1</v>
      </c>
      <c r="O123" s="9"/>
      <c r="P123" s="9"/>
      <c r="Q123" s="9"/>
      <c r="R123" s="9"/>
      <c r="S123" s="9"/>
      <c r="T123" s="9"/>
      <c r="AC123" s="2">
        <f t="shared" si="72"/>
        <v>230.1</v>
      </c>
    </row>
    <row r="124" spans="1:29" x14ac:dyDescent="0.25">
      <c r="A124" s="8" t="s">
        <v>243</v>
      </c>
      <c r="B124" s="82" t="s">
        <v>244</v>
      </c>
      <c r="C124" s="83"/>
      <c r="D124" s="83"/>
      <c r="E124" s="83"/>
      <c r="F124" s="83"/>
      <c r="G124" s="83"/>
      <c r="H124" s="83"/>
      <c r="I124" s="83"/>
      <c r="J124" s="83"/>
      <c r="K124" s="9"/>
      <c r="L124" s="9"/>
      <c r="M124" s="9"/>
      <c r="N124" s="9"/>
      <c r="O124" s="9"/>
      <c r="P124" s="9"/>
      <c r="Q124" s="9"/>
      <c r="R124" s="9"/>
      <c r="S124" s="9"/>
      <c r="T124" s="9"/>
      <c r="AC124" s="2">
        <f t="shared" si="72"/>
        <v>0</v>
      </c>
    </row>
    <row r="125" spans="1:29" ht="63.75" x14ac:dyDescent="0.25">
      <c r="A125" s="10" t="s">
        <v>245</v>
      </c>
      <c r="B125" s="10" t="s">
        <v>246</v>
      </c>
      <c r="C125" s="11" t="s">
        <v>35</v>
      </c>
      <c r="D125" s="12">
        <v>404.35</v>
      </c>
      <c r="E125" s="16">
        <v>63.11</v>
      </c>
      <c r="F125" s="17">
        <v>25518.52</v>
      </c>
      <c r="G125" s="16">
        <f t="shared" ref="G125:G132" si="83">TRUNC(E125*0.2693,2)</f>
        <v>16.989999999999998</v>
      </c>
      <c r="H125" s="17"/>
      <c r="I125" s="16">
        <f t="shared" ref="I125:I132" si="84">H125+G125+E125</f>
        <v>80.099999999999994</v>
      </c>
      <c r="J125" s="17">
        <f t="shared" ref="J125:J132" si="85">TRUNC(I125*D125,2)</f>
        <v>32388.43</v>
      </c>
      <c r="K125" s="9"/>
      <c r="L125" s="9">
        <f>0.5*J125</f>
        <v>16194.215</v>
      </c>
      <c r="M125" s="9">
        <f>0.5*J125</f>
        <v>16194.215</v>
      </c>
      <c r="N125" s="9"/>
      <c r="O125" s="9"/>
      <c r="P125" s="9"/>
      <c r="Q125" s="9"/>
      <c r="R125" s="9"/>
      <c r="S125" s="9"/>
      <c r="T125" s="9"/>
      <c r="AC125" s="2">
        <f>SUM(K125:AB125)</f>
        <v>32388.43</v>
      </c>
    </row>
    <row r="126" spans="1:29" ht="38.25" x14ac:dyDescent="0.25">
      <c r="A126" s="10" t="s">
        <v>247</v>
      </c>
      <c r="B126" s="10" t="s">
        <v>248</v>
      </c>
      <c r="C126" s="11" t="s">
        <v>238</v>
      </c>
      <c r="D126" s="12">
        <v>294</v>
      </c>
      <c r="E126" s="16">
        <v>13.06</v>
      </c>
      <c r="F126" s="17">
        <v>3839.64</v>
      </c>
      <c r="G126" s="16">
        <f t="shared" si="83"/>
        <v>3.51</v>
      </c>
      <c r="H126" s="17"/>
      <c r="I126" s="16">
        <f t="shared" si="84"/>
        <v>16.57</v>
      </c>
      <c r="J126" s="17">
        <f t="shared" si="85"/>
        <v>4871.58</v>
      </c>
      <c r="K126" s="9"/>
      <c r="L126" s="9">
        <f t="shared" ref="L126:L131" si="86">0.5*J126</f>
        <v>2435.79</v>
      </c>
      <c r="M126" s="9">
        <f t="shared" ref="M126:M131" si="87">0.5*J126</f>
        <v>2435.79</v>
      </c>
      <c r="N126" s="9"/>
      <c r="O126" s="9"/>
      <c r="P126" s="9"/>
      <c r="Q126" s="9"/>
      <c r="R126" s="9"/>
      <c r="S126" s="9"/>
      <c r="T126" s="9"/>
      <c r="AC126" s="2">
        <f t="shared" ref="AC126:AC147" si="88">SUM(K126:AB126)</f>
        <v>4871.58</v>
      </c>
    </row>
    <row r="127" spans="1:29" ht="38.25" x14ac:dyDescent="0.25">
      <c r="A127" s="10" t="s">
        <v>249</v>
      </c>
      <c r="B127" s="10" t="s">
        <v>250</v>
      </c>
      <c r="C127" s="11" t="s">
        <v>238</v>
      </c>
      <c r="D127" s="12">
        <v>458</v>
      </c>
      <c r="E127" s="16">
        <v>11.78</v>
      </c>
      <c r="F127" s="17">
        <v>5395.24</v>
      </c>
      <c r="G127" s="16">
        <f t="shared" si="83"/>
        <v>3.17</v>
      </c>
      <c r="H127" s="17"/>
      <c r="I127" s="16">
        <f t="shared" si="84"/>
        <v>14.95</v>
      </c>
      <c r="J127" s="17">
        <f t="shared" si="85"/>
        <v>6847.1</v>
      </c>
      <c r="K127" s="9"/>
      <c r="L127" s="9">
        <f t="shared" si="86"/>
        <v>3423.55</v>
      </c>
      <c r="M127" s="9">
        <f t="shared" si="87"/>
        <v>3423.55</v>
      </c>
      <c r="N127" s="9"/>
      <c r="O127" s="9"/>
      <c r="P127" s="9"/>
      <c r="Q127" s="9"/>
      <c r="R127" s="9"/>
      <c r="S127" s="9"/>
      <c r="T127" s="9"/>
      <c r="AC127" s="2">
        <f t="shared" si="88"/>
        <v>6847.1</v>
      </c>
    </row>
    <row r="128" spans="1:29" ht="38.25" x14ac:dyDescent="0.25">
      <c r="A128" s="10" t="s">
        <v>251</v>
      </c>
      <c r="B128" s="10" t="s">
        <v>252</v>
      </c>
      <c r="C128" s="11" t="s">
        <v>238</v>
      </c>
      <c r="D128" s="12">
        <v>233</v>
      </c>
      <c r="E128" s="16">
        <v>10.65</v>
      </c>
      <c r="F128" s="17">
        <v>2481.4499999999998</v>
      </c>
      <c r="G128" s="16">
        <f t="shared" si="83"/>
        <v>2.86</v>
      </c>
      <c r="H128" s="17"/>
      <c r="I128" s="16">
        <f t="shared" si="84"/>
        <v>13.51</v>
      </c>
      <c r="J128" s="17">
        <f t="shared" si="85"/>
        <v>3147.83</v>
      </c>
      <c r="K128" s="9"/>
      <c r="L128" s="9">
        <f t="shared" si="86"/>
        <v>1573.915</v>
      </c>
      <c r="M128" s="9">
        <f t="shared" si="87"/>
        <v>1573.915</v>
      </c>
      <c r="N128" s="9"/>
      <c r="O128" s="9"/>
      <c r="P128" s="9"/>
      <c r="Q128" s="9"/>
      <c r="R128" s="9"/>
      <c r="S128" s="9"/>
      <c r="T128" s="9"/>
      <c r="AC128" s="2">
        <f t="shared" si="88"/>
        <v>3147.83</v>
      </c>
    </row>
    <row r="129" spans="1:29" ht="38.25" x14ac:dyDescent="0.25">
      <c r="A129" s="10" t="s">
        <v>253</v>
      </c>
      <c r="B129" s="10" t="s">
        <v>254</v>
      </c>
      <c r="C129" s="11" t="s">
        <v>238</v>
      </c>
      <c r="D129" s="12">
        <v>651</v>
      </c>
      <c r="E129" s="16">
        <v>9.36</v>
      </c>
      <c r="F129" s="17">
        <v>6093.36</v>
      </c>
      <c r="G129" s="16">
        <f t="shared" si="83"/>
        <v>2.52</v>
      </c>
      <c r="H129" s="17"/>
      <c r="I129" s="16">
        <f t="shared" si="84"/>
        <v>11.879999999999999</v>
      </c>
      <c r="J129" s="17">
        <f t="shared" si="85"/>
        <v>7733.88</v>
      </c>
      <c r="K129" s="9"/>
      <c r="L129" s="9">
        <f t="shared" si="86"/>
        <v>3866.94</v>
      </c>
      <c r="M129" s="9">
        <f t="shared" si="87"/>
        <v>3866.94</v>
      </c>
      <c r="N129" s="9"/>
      <c r="O129" s="9"/>
      <c r="P129" s="9"/>
      <c r="Q129" s="9"/>
      <c r="R129" s="9"/>
      <c r="S129" s="9"/>
      <c r="T129" s="9"/>
      <c r="AC129" s="2">
        <f t="shared" si="88"/>
        <v>7733.88</v>
      </c>
    </row>
    <row r="130" spans="1:29" ht="38.25" x14ac:dyDescent="0.25">
      <c r="A130" s="10" t="s">
        <v>255</v>
      </c>
      <c r="B130" s="10" t="s">
        <v>256</v>
      </c>
      <c r="C130" s="11" t="s">
        <v>238</v>
      </c>
      <c r="D130" s="12">
        <v>137</v>
      </c>
      <c r="E130" s="16">
        <v>7.81</v>
      </c>
      <c r="F130" s="17">
        <v>1069.97</v>
      </c>
      <c r="G130" s="16">
        <f t="shared" si="83"/>
        <v>2.1</v>
      </c>
      <c r="H130" s="17"/>
      <c r="I130" s="16">
        <f t="shared" si="84"/>
        <v>9.91</v>
      </c>
      <c r="J130" s="17">
        <f t="shared" si="85"/>
        <v>1357.67</v>
      </c>
      <c r="K130" s="9"/>
      <c r="L130" s="9">
        <f t="shared" si="86"/>
        <v>678.83500000000004</v>
      </c>
      <c r="M130" s="9">
        <f t="shared" si="87"/>
        <v>678.83500000000004</v>
      </c>
      <c r="N130" s="9"/>
      <c r="O130" s="9"/>
      <c r="P130" s="9"/>
      <c r="Q130" s="9"/>
      <c r="R130" s="9"/>
      <c r="S130" s="9"/>
      <c r="T130" s="9"/>
      <c r="AC130" s="2">
        <f t="shared" si="88"/>
        <v>1357.67</v>
      </c>
    </row>
    <row r="131" spans="1:29" ht="38.25" x14ac:dyDescent="0.25">
      <c r="A131" s="10" t="s">
        <v>257</v>
      </c>
      <c r="B131" s="10" t="s">
        <v>258</v>
      </c>
      <c r="C131" s="11" t="s">
        <v>238</v>
      </c>
      <c r="D131" s="12">
        <v>176</v>
      </c>
      <c r="E131" s="16">
        <v>7.26</v>
      </c>
      <c r="F131" s="17">
        <v>1277.76</v>
      </c>
      <c r="G131" s="16">
        <f t="shared" si="83"/>
        <v>1.95</v>
      </c>
      <c r="H131" s="17"/>
      <c r="I131" s="16">
        <f t="shared" si="84"/>
        <v>9.2099999999999991</v>
      </c>
      <c r="J131" s="17">
        <f t="shared" si="85"/>
        <v>1620.96</v>
      </c>
      <c r="K131" s="9"/>
      <c r="L131" s="9">
        <f t="shared" si="86"/>
        <v>810.48</v>
      </c>
      <c r="M131" s="9">
        <f t="shared" si="87"/>
        <v>810.48</v>
      </c>
      <c r="N131" s="9"/>
      <c r="O131" s="9"/>
      <c r="P131" s="9"/>
      <c r="Q131" s="9"/>
      <c r="R131" s="9"/>
      <c r="S131" s="9"/>
      <c r="T131" s="9"/>
      <c r="AC131" s="2">
        <f t="shared" si="88"/>
        <v>1620.96</v>
      </c>
    </row>
    <row r="132" spans="1:29" ht="63.75" x14ac:dyDescent="0.25">
      <c r="A132" s="10" t="s">
        <v>259</v>
      </c>
      <c r="B132" s="10" t="s">
        <v>260</v>
      </c>
      <c r="C132" s="11" t="s">
        <v>87</v>
      </c>
      <c r="D132" s="12">
        <v>26.56</v>
      </c>
      <c r="E132" s="16">
        <v>378.53</v>
      </c>
      <c r="F132" s="17">
        <v>10053.75</v>
      </c>
      <c r="G132" s="16">
        <f t="shared" si="83"/>
        <v>101.93</v>
      </c>
      <c r="H132" s="17"/>
      <c r="I132" s="16">
        <f t="shared" si="84"/>
        <v>480.46</v>
      </c>
      <c r="J132" s="17">
        <f t="shared" si="85"/>
        <v>12761.01</v>
      </c>
      <c r="K132" s="9"/>
      <c r="L132" s="9"/>
      <c r="M132" s="9">
        <f>J132</f>
        <v>12761.01</v>
      </c>
      <c r="N132" s="9"/>
      <c r="O132" s="9"/>
      <c r="P132" s="9"/>
      <c r="Q132" s="9"/>
      <c r="R132" s="9"/>
      <c r="S132" s="9"/>
      <c r="T132" s="9"/>
      <c r="AC132" s="2">
        <f t="shared" si="88"/>
        <v>12761.01</v>
      </c>
    </row>
    <row r="133" spans="1:29" x14ac:dyDescent="0.25">
      <c r="A133" s="8" t="s">
        <v>261</v>
      </c>
      <c r="B133" s="82" t="s">
        <v>262</v>
      </c>
      <c r="C133" s="83"/>
      <c r="D133" s="83"/>
      <c r="E133" s="83"/>
      <c r="F133" s="83"/>
      <c r="G133" s="83"/>
      <c r="H133" s="83"/>
      <c r="I133" s="83"/>
      <c r="J133" s="83"/>
      <c r="K133" s="9"/>
      <c r="L133" s="9"/>
      <c r="M133" s="9"/>
      <c r="N133" s="9"/>
      <c r="O133" s="9"/>
      <c r="P133" s="9"/>
      <c r="Q133" s="9"/>
      <c r="R133" s="9"/>
      <c r="S133" s="9"/>
      <c r="T133" s="9"/>
      <c r="AC133" s="2">
        <f t="shared" si="88"/>
        <v>0</v>
      </c>
    </row>
    <row r="134" spans="1:29" ht="76.5" x14ac:dyDescent="0.25">
      <c r="A134" s="10" t="s">
        <v>263</v>
      </c>
      <c r="B134" s="10" t="s">
        <v>264</v>
      </c>
      <c r="C134" s="11" t="s">
        <v>35</v>
      </c>
      <c r="D134" s="12">
        <v>24.71</v>
      </c>
      <c r="E134" s="16">
        <v>21.09</v>
      </c>
      <c r="F134" s="17">
        <v>521.13</v>
      </c>
      <c r="G134" s="16">
        <f t="shared" ref="G134:G137" si="89">TRUNC(E134*0.2693,2)</f>
        <v>5.67</v>
      </c>
      <c r="H134" s="17"/>
      <c r="I134" s="16">
        <f t="shared" ref="I134:I137" si="90">H134+G134+E134</f>
        <v>26.759999999999998</v>
      </c>
      <c r="J134" s="17">
        <f t="shared" ref="J134:J137" si="91">TRUNC(I134*D134,2)</f>
        <v>661.23</v>
      </c>
      <c r="K134" s="9"/>
      <c r="L134" s="9"/>
      <c r="M134" s="9"/>
      <c r="N134" s="9">
        <f>0.2*J134</f>
        <v>132.24600000000001</v>
      </c>
      <c r="O134" s="9">
        <f>0.8*J134</f>
        <v>528.98400000000004</v>
      </c>
      <c r="P134" s="9"/>
      <c r="Q134" s="9"/>
      <c r="R134" s="9"/>
      <c r="S134" s="9"/>
      <c r="T134" s="9"/>
      <c r="AC134" s="2">
        <f t="shared" si="88"/>
        <v>661.23</v>
      </c>
    </row>
    <row r="135" spans="1:29" ht="63.75" x14ac:dyDescent="0.25">
      <c r="A135" s="10" t="s">
        <v>265</v>
      </c>
      <c r="B135" s="10" t="s">
        <v>266</v>
      </c>
      <c r="C135" s="11" t="s">
        <v>238</v>
      </c>
      <c r="D135" s="12">
        <v>54</v>
      </c>
      <c r="E135" s="16">
        <v>9.2100000000000009</v>
      </c>
      <c r="F135" s="17">
        <v>497.34</v>
      </c>
      <c r="G135" s="16">
        <f t="shared" si="89"/>
        <v>2.48</v>
      </c>
      <c r="H135" s="17"/>
      <c r="I135" s="16">
        <f t="shared" si="90"/>
        <v>11.690000000000001</v>
      </c>
      <c r="J135" s="17">
        <f t="shared" si="91"/>
        <v>631.26</v>
      </c>
      <c r="K135" s="9"/>
      <c r="L135" s="9"/>
      <c r="M135" s="9"/>
      <c r="N135" s="9">
        <f t="shared" ref="N135:N137" si="92">0.2*J135</f>
        <v>126.25200000000001</v>
      </c>
      <c r="O135" s="9">
        <f t="shared" ref="O135:O137" si="93">0.8*J135</f>
        <v>505.00800000000004</v>
      </c>
      <c r="P135" s="9"/>
      <c r="Q135" s="9"/>
      <c r="R135" s="9"/>
      <c r="S135" s="9"/>
      <c r="T135" s="9"/>
      <c r="AC135" s="2">
        <f t="shared" si="88"/>
        <v>631.26</v>
      </c>
    </row>
    <row r="136" spans="1:29" ht="63.75" x14ac:dyDescent="0.25">
      <c r="A136" s="10" t="s">
        <v>267</v>
      </c>
      <c r="B136" s="10" t="s">
        <v>268</v>
      </c>
      <c r="C136" s="11" t="s">
        <v>238</v>
      </c>
      <c r="D136" s="12">
        <v>17</v>
      </c>
      <c r="E136" s="16">
        <v>8.69</v>
      </c>
      <c r="F136" s="17">
        <v>147.72999999999999</v>
      </c>
      <c r="G136" s="16">
        <f t="shared" si="89"/>
        <v>2.34</v>
      </c>
      <c r="H136" s="17"/>
      <c r="I136" s="16">
        <f t="shared" si="90"/>
        <v>11.03</v>
      </c>
      <c r="J136" s="17">
        <f t="shared" si="91"/>
        <v>187.51</v>
      </c>
      <c r="K136" s="9"/>
      <c r="L136" s="9"/>
      <c r="M136" s="9"/>
      <c r="N136" s="9">
        <f t="shared" si="92"/>
        <v>37.502000000000002</v>
      </c>
      <c r="O136" s="9">
        <f t="shared" si="93"/>
        <v>150.00800000000001</v>
      </c>
      <c r="P136" s="9"/>
      <c r="Q136" s="9"/>
      <c r="R136" s="9"/>
      <c r="S136" s="9"/>
      <c r="T136" s="9"/>
      <c r="AC136" s="2">
        <f t="shared" si="88"/>
        <v>187.51000000000002</v>
      </c>
    </row>
    <row r="137" spans="1:29" ht="51" x14ac:dyDescent="0.25">
      <c r="A137" s="10" t="s">
        <v>269</v>
      </c>
      <c r="B137" s="10" t="s">
        <v>270</v>
      </c>
      <c r="C137" s="11" t="s">
        <v>87</v>
      </c>
      <c r="D137" s="12">
        <v>2.62</v>
      </c>
      <c r="E137" s="16">
        <v>384.83</v>
      </c>
      <c r="F137" s="17">
        <v>1008.25</v>
      </c>
      <c r="G137" s="16">
        <f t="shared" si="89"/>
        <v>103.63</v>
      </c>
      <c r="H137" s="17"/>
      <c r="I137" s="16">
        <f t="shared" si="90"/>
        <v>488.46</v>
      </c>
      <c r="J137" s="17">
        <f t="shared" si="91"/>
        <v>1279.76</v>
      </c>
      <c r="K137" s="9"/>
      <c r="L137" s="9"/>
      <c r="M137" s="9"/>
      <c r="N137" s="9">
        <f t="shared" si="92"/>
        <v>255.952</v>
      </c>
      <c r="O137" s="9">
        <f t="shared" si="93"/>
        <v>1023.808</v>
      </c>
      <c r="P137" s="9"/>
      <c r="Q137" s="9"/>
      <c r="R137" s="9"/>
      <c r="S137" s="9"/>
      <c r="T137" s="9"/>
      <c r="AC137" s="2">
        <f t="shared" si="88"/>
        <v>1279.76</v>
      </c>
    </row>
    <row r="138" spans="1:29" x14ac:dyDescent="0.25">
      <c r="A138" s="8" t="s">
        <v>271</v>
      </c>
      <c r="B138" s="82" t="s">
        <v>272</v>
      </c>
      <c r="C138" s="83"/>
      <c r="D138" s="83"/>
      <c r="E138" s="83"/>
      <c r="F138" s="83"/>
      <c r="G138" s="83"/>
      <c r="H138" s="83"/>
      <c r="I138" s="83"/>
      <c r="J138" s="83"/>
      <c r="K138" s="9"/>
      <c r="L138" s="9"/>
      <c r="M138" s="9"/>
      <c r="N138" s="9"/>
      <c r="O138" s="9"/>
      <c r="P138" s="9"/>
      <c r="Q138" s="9"/>
      <c r="R138" s="9"/>
      <c r="S138" s="9"/>
      <c r="T138" s="9"/>
      <c r="AC138" s="2">
        <f t="shared" si="88"/>
        <v>0</v>
      </c>
    </row>
    <row r="139" spans="1:29" ht="51" x14ac:dyDescent="0.25">
      <c r="A139" s="10" t="s">
        <v>273</v>
      </c>
      <c r="B139" s="10" t="s">
        <v>274</v>
      </c>
      <c r="C139" s="11" t="s">
        <v>35</v>
      </c>
      <c r="D139" s="12">
        <v>59.32</v>
      </c>
      <c r="E139" s="16">
        <v>20.09</v>
      </c>
      <c r="F139" s="17">
        <v>1191.73</v>
      </c>
      <c r="G139" s="16">
        <f t="shared" ref="G139:G142" si="94">TRUNC(E139*0.2693,2)</f>
        <v>5.41</v>
      </c>
      <c r="H139" s="17"/>
      <c r="I139" s="16">
        <f t="shared" ref="I139:I142" si="95">H139+G139+E139</f>
        <v>25.5</v>
      </c>
      <c r="J139" s="17">
        <f t="shared" ref="J139:J142" si="96">TRUNC(I139*D139,2)</f>
        <v>1512.66</v>
      </c>
      <c r="K139" s="9"/>
      <c r="L139" s="9"/>
      <c r="M139" s="9"/>
      <c r="N139" s="9"/>
      <c r="O139" s="9"/>
      <c r="P139" s="9"/>
      <c r="Q139" s="9"/>
      <c r="R139" s="9">
        <f>J139</f>
        <v>1512.66</v>
      </c>
      <c r="S139" s="9"/>
      <c r="T139" s="9"/>
      <c r="AC139" s="2">
        <f t="shared" si="88"/>
        <v>1512.66</v>
      </c>
    </row>
    <row r="140" spans="1:29" ht="89.25" x14ac:dyDescent="0.25">
      <c r="A140" s="10" t="s">
        <v>275</v>
      </c>
      <c r="B140" s="10" t="s">
        <v>276</v>
      </c>
      <c r="C140" s="11" t="s">
        <v>35</v>
      </c>
      <c r="D140" s="12">
        <v>90.46</v>
      </c>
      <c r="E140" s="16">
        <v>60.85</v>
      </c>
      <c r="F140" s="17">
        <v>5504.49</v>
      </c>
      <c r="G140" s="16">
        <f t="shared" si="94"/>
        <v>16.38</v>
      </c>
      <c r="H140" s="17"/>
      <c r="I140" s="16">
        <f t="shared" si="95"/>
        <v>77.23</v>
      </c>
      <c r="J140" s="17">
        <f t="shared" si="96"/>
        <v>6986.22</v>
      </c>
      <c r="K140" s="9"/>
      <c r="L140" s="9"/>
      <c r="M140" s="9"/>
      <c r="N140" s="9"/>
      <c r="O140" s="9"/>
      <c r="P140" s="9"/>
      <c r="Q140" s="9"/>
      <c r="R140" s="9">
        <f t="shared" ref="R140:R142" si="97">J140</f>
        <v>6986.22</v>
      </c>
      <c r="S140" s="9"/>
      <c r="T140" s="9"/>
      <c r="AC140" s="2">
        <f t="shared" si="88"/>
        <v>6986.22</v>
      </c>
    </row>
    <row r="141" spans="1:29" ht="51" x14ac:dyDescent="0.25">
      <c r="A141" s="10" t="s">
        <v>277</v>
      </c>
      <c r="B141" s="10" t="s">
        <v>278</v>
      </c>
      <c r="C141" s="11" t="s">
        <v>87</v>
      </c>
      <c r="D141" s="12">
        <v>4.16</v>
      </c>
      <c r="E141" s="16">
        <v>373.94</v>
      </c>
      <c r="F141" s="17">
        <v>1555.59</v>
      </c>
      <c r="G141" s="16">
        <f t="shared" si="94"/>
        <v>100.7</v>
      </c>
      <c r="H141" s="17"/>
      <c r="I141" s="16">
        <f t="shared" si="95"/>
        <v>474.64</v>
      </c>
      <c r="J141" s="17">
        <f t="shared" si="96"/>
        <v>1974.5</v>
      </c>
      <c r="K141" s="9"/>
      <c r="L141" s="9"/>
      <c r="M141" s="9"/>
      <c r="N141" s="9"/>
      <c r="O141" s="9"/>
      <c r="P141" s="9"/>
      <c r="Q141" s="9"/>
      <c r="R141" s="9">
        <f t="shared" si="97"/>
        <v>1974.5</v>
      </c>
      <c r="S141" s="9"/>
      <c r="T141" s="9"/>
      <c r="AC141" s="2">
        <f t="shared" si="88"/>
        <v>1974.5</v>
      </c>
    </row>
    <row r="142" spans="1:29" ht="38.25" x14ac:dyDescent="0.25">
      <c r="A142" s="10" t="s">
        <v>279</v>
      </c>
      <c r="B142" s="10" t="s">
        <v>280</v>
      </c>
      <c r="C142" s="11" t="s">
        <v>50</v>
      </c>
      <c r="D142" s="12">
        <v>89.34</v>
      </c>
      <c r="E142" s="16">
        <v>88.2</v>
      </c>
      <c r="F142" s="17">
        <v>7879.78</v>
      </c>
      <c r="G142" s="16">
        <f t="shared" si="94"/>
        <v>23.75</v>
      </c>
      <c r="H142" s="17"/>
      <c r="I142" s="16">
        <f t="shared" si="95"/>
        <v>111.95</v>
      </c>
      <c r="J142" s="17">
        <f t="shared" si="96"/>
        <v>10001.61</v>
      </c>
      <c r="K142" s="9"/>
      <c r="L142" s="9"/>
      <c r="M142" s="9"/>
      <c r="N142" s="9"/>
      <c r="O142" s="9"/>
      <c r="P142" s="9"/>
      <c r="Q142" s="9"/>
      <c r="R142" s="9">
        <f t="shared" si="97"/>
        <v>10001.61</v>
      </c>
      <c r="S142" s="9"/>
      <c r="T142" s="9"/>
      <c r="AC142" s="2">
        <f t="shared" si="88"/>
        <v>10001.61</v>
      </c>
    </row>
    <row r="143" spans="1:29" x14ac:dyDescent="0.25">
      <c r="A143" s="8" t="s">
        <v>281</v>
      </c>
      <c r="B143" s="82" t="s">
        <v>282</v>
      </c>
      <c r="C143" s="83"/>
      <c r="D143" s="83"/>
      <c r="E143" s="83"/>
      <c r="F143" s="83"/>
      <c r="G143" s="83"/>
      <c r="H143" s="83"/>
      <c r="I143" s="83"/>
      <c r="J143" s="83"/>
      <c r="K143" s="9"/>
      <c r="L143" s="9"/>
      <c r="M143" s="9"/>
      <c r="N143" s="9"/>
      <c r="O143" s="9"/>
      <c r="P143" s="9"/>
      <c r="Q143" s="9"/>
      <c r="R143" s="9"/>
      <c r="S143" s="9"/>
      <c r="T143" s="9"/>
      <c r="AC143" s="2">
        <f t="shared" si="88"/>
        <v>0</v>
      </c>
    </row>
    <row r="144" spans="1:29" x14ac:dyDescent="0.25">
      <c r="A144" s="8" t="s">
        <v>283</v>
      </c>
      <c r="B144" s="82" t="s">
        <v>284</v>
      </c>
      <c r="C144" s="83"/>
      <c r="D144" s="83"/>
      <c r="E144" s="83"/>
      <c r="F144" s="83"/>
      <c r="G144" s="83"/>
      <c r="H144" s="83"/>
      <c r="I144" s="83"/>
      <c r="J144" s="83"/>
      <c r="K144" s="9"/>
      <c r="L144" s="9"/>
      <c r="M144" s="9"/>
      <c r="N144" s="9"/>
      <c r="O144" s="9"/>
      <c r="P144" s="9"/>
      <c r="Q144" s="9"/>
      <c r="R144" s="9"/>
      <c r="S144" s="9"/>
      <c r="T144" s="9"/>
      <c r="AC144" s="2">
        <f t="shared" si="88"/>
        <v>0</v>
      </c>
    </row>
    <row r="145" spans="1:29" ht="25.5" x14ac:dyDescent="0.25">
      <c r="A145" s="10" t="s">
        <v>285</v>
      </c>
      <c r="B145" s="10" t="s">
        <v>286</v>
      </c>
      <c r="C145" s="11" t="s">
        <v>87</v>
      </c>
      <c r="D145" s="12">
        <v>70.48</v>
      </c>
      <c r="E145" s="16">
        <v>2194.9899999999998</v>
      </c>
      <c r="F145" s="17">
        <v>154702.89000000001</v>
      </c>
      <c r="G145" s="16">
        <f t="shared" ref="G145" si="98">TRUNC(E145*0.2693,2)</f>
        <v>591.11</v>
      </c>
      <c r="H145" s="17"/>
      <c r="I145" s="16">
        <f t="shared" ref="I145" si="99">H145+G145+E145</f>
        <v>2786.1</v>
      </c>
      <c r="J145" s="17">
        <f t="shared" ref="J145" si="100">TRUNC(I145*D145,2)</f>
        <v>196364.32</v>
      </c>
      <c r="K145" s="9"/>
      <c r="L145" s="9"/>
      <c r="M145" s="9"/>
      <c r="N145" s="9"/>
      <c r="O145" s="9">
        <f>0.5*J145</f>
        <v>98182.16</v>
      </c>
      <c r="P145" s="9">
        <f>0.5*J145</f>
        <v>98182.16</v>
      </c>
      <c r="Q145" s="9"/>
      <c r="R145" s="9"/>
      <c r="S145" s="9"/>
      <c r="T145" s="9"/>
      <c r="AC145" s="2">
        <f t="shared" si="88"/>
        <v>196364.32</v>
      </c>
    </row>
    <row r="146" spans="1:29" x14ac:dyDescent="0.25">
      <c r="A146" s="8" t="s">
        <v>287</v>
      </c>
      <c r="B146" s="82" t="s">
        <v>262</v>
      </c>
      <c r="C146" s="83"/>
      <c r="D146" s="83"/>
      <c r="E146" s="83"/>
      <c r="F146" s="83"/>
      <c r="G146" s="83"/>
      <c r="H146" s="83"/>
      <c r="I146" s="83"/>
      <c r="J146" s="83"/>
      <c r="K146" s="9"/>
      <c r="L146" s="9"/>
      <c r="M146" s="9"/>
      <c r="N146" s="9"/>
      <c r="O146" s="9"/>
      <c r="P146" s="9"/>
      <c r="Q146" s="9"/>
      <c r="R146" s="9"/>
      <c r="S146" s="9"/>
      <c r="T146" s="9"/>
      <c r="AC146" s="2">
        <f t="shared" si="88"/>
        <v>0</v>
      </c>
    </row>
    <row r="147" spans="1:29" ht="25.5" x14ac:dyDescent="0.25">
      <c r="A147" s="10" t="s">
        <v>288</v>
      </c>
      <c r="B147" s="10" t="s">
        <v>289</v>
      </c>
      <c r="C147" s="11" t="s">
        <v>35</v>
      </c>
      <c r="D147" s="12">
        <v>1300.17</v>
      </c>
      <c r="E147" s="16">
        <v>210.51</v>
      </c>
      <c r="F147" s="17">
        <v>273698.78000000003</v>
      </c>
      <c r="G147" s="16">
        <f t="shared" ref="G147" si="101">TRUNC(E147*0.2693,2)</f>
        <v>56.69</v>
      </c>
      <c r="H147" s="17"/>
      <c r="I147" s="16">
        <f t="shared" ref="I147" si="102">H147+G147+E147</f>
        <v>267.2</v>
      </c>
      <c r="J147" s="17">
        <f t="shared" ref="J147" si="103">TRUNC(I147*D147,2)</f>
        <v>347405.42</v>
      </c>
      <c r="K147" s="9"/>
      <c r="L147" s="9"/>
      <c r="M147" s="9"/>
      <c r="N147" s="9"/>
      <c r="O147" s="9">
        <f>0.2*J147</f>
        <v>69481.084000000003</v>
      </c>
      <c r="P147" s="9">
        <f>0.4*J147</f>
        <v>138962.16800000001</v>
      </c>
      <c r="Q147" s="9">
        <f>0.4*J147</f>
        <v>138962.16800000001</v>
      </c>
      <c r="R147" s="9"/>
      <c r="S147" s="9"/>
      <c r="T147" s="9"/>
      <c r="AC147" s="2">
        <f t="shared" si="88"/>
        <v>347405.42000000004</v>
      </c>
    </row>
    <row r="148" spans="1:29" x14ac:dyDescent="0.25">
      <c r="A148" s="84" t="s">
        <v>17</v>
      </c>
      <c r="B148" s="85"/>
      <c r="C148" s="85"/>
      <c r="D148" s="85"/>
      <c r="E148" s="85"/>
      <c r="F148" s="85"/>
      <c r="G148" s="85"/>
      <c r="H148" s="85"/>
      <c r="I148" s="86"/>
      <c r="J148" s="17">
        <f>SUM(J112:J147)</f>
        <v>669487.09</v>
      </c>
      <c r="K148" s="37">
        <f>SUM(K112:K147)</f>
        <v>0</v>
      </c>
      <c r="L148" s="37">
        <f>SUM(L112:L147)</f>
        <v>32012.445</v>
      </c>
      <c r="M148" s="37">
        <f t="shared" ref="M148:AB148" si="104">SUM(M112:M147)</f>
        <v>44844.680783173346</v>
      </c>
      <c r="N148" s="37">
        <f t="shared" si="104"/>
        <v>21212.817373461323</v>
      </c>
      <c r="O148" s="37">
        <f t="shared" si="104"/>
        <v>174835.66084336533</v>
      </c>
      <c r="P148" s="37">
        <f t="shared" si="104"/>
        <v>237144.32800000001</v>
      </c>
      <c r="Q148" s="37">
        <f t="shared" si="104"/>
        <v>138962.16800000001</v>
      </c>
      <c r="R148" s="37">
        <f t="shared" si="104"/>
        <v>20474.990000000002</v>
      </c>
      <c r="S148" s="37">
        <f t="shared" si="104"/>
        <v>0</v>
      </c>
      <c r="T148" s="37">
        <f t="shared" si="104"/>
        <v>0</v>
      </c>
      <c r="U148" s="37">
        <f t="shared" si="104"/>
        <v>0</v>
      </c>
      <c r="V148" s="37">
        <f t="shared" si="104"/>
        <v>0</v>
      </c>
      <c r="W148" s="37">
        <f t="shared" si="104"/>
        <v>0</v>
      </c>
      <c r="X148" s="37">
        <f t="shared" si="104"/>
        <v>0</v>
      </c>
      <c r="Y148" s="37">
        <f t="shared" si="104"/>
        <v>0</v>
      </c>
      <c r="Z148" s="37">
        <f t="shared" si="104"/>
        <v>0</v>
      </c>
      <c r="AA148" s="37">
        <f t="shared" si="104"/>
        <v>0</v>
      </c>
      <c r="AB148" s="37">
        <f t="shared" si="104"/>
        <v>0</v>
      </c>
    </row>
    <row r="149" spans="1:29" x14ac:dyDescent="0.25">
      <c r="A149" s="8" t="s">
        <v>290</v>
      </c>
      <c r="B149" s="82" t="s">
        <v>291</v>
      </c>
      <c r="C149" s="83"/>
      <c r="D149" s="83"/>
      <c r="E149" s="83"/>
      <c r="F149" s="83"/>
      <c r="G149" s="83"/>
      <c r="H149" s="83"/>
      <c r="I149" s="83"/>
      <c r="J149" s="83"/>
      <c r="K149" s="38">
        <f>ROUND(K148/$J148,4)</f>
        <v>0</v>
      </c>
      <c r="L149" s="38">
        <f t="shared" ref="L149" si="105">ROUND(L148/$J148,4)</f>
        <v>4.7800000000000002E-2</v>
      </c>
      <c r="M149" s="38">
        <f t="shared" ref="M149" si="106">ROUND(M148/$J148,4)</f>
        <v>6.7000000000000004E-2</v>
      </c>
      <c r="N149" s="38">
        <f t="shared" ref="N149" si="107">ROUND(N148/$J148,4)</f>
        <v>3.1699999999999999E-2</v>
      </c>
      <c r="O149" s="38">
        <f t="shared" ref="O149" si="108">ROUND(O148/$J148,4)</f>
        <v>0.2611</v>
      </c>
      <c r="P149" s="38">
        <f t="shared" ref="P149" si="109">ROUND(P148/$J148,4)</f>
        <v>0.35420000000000001</v>
      </c>
      <c r="Q149" s="38">
        <f t="shared" ref="Q149" si="110">ROUND(Q148/$J148,4)</f>
        <v>0.20760000000000001</v>
      </c>
      <c r="R149" s="38">
        <f t="shared" ref="R149" si="111">ROUND(R148/$J148,4)</f>
        <v>3.0599999999999999E-2</v>
      </c>
      <c r="S149" s="38">
        <f t="shared" ref="S149" si="112">ROUND(S148/$J148,4)</f>
        <v>0</v>
      </c>
      <c r="T149" s="38">
        <f t="shared" ref="T149" si="113">ROUND(T148/$J148,4)</f>
        <v>0</v>
      </c>
      <c r="U149" s="38">
        <f t="shared" ref="U149" si="114">ROUND(U148/$J148,4)</f>
        <v>0</v>
      </c>
      <c r="V149" s="38">
        <f t="shared" ref="V149" si="115">ROUND(V148/$J148,4)</f>
        <v>0</v>
      </c>
      <c r="W149" s="38">
        <f t="shared" ref="W149" si="116">ROUND(W148/$J148,4)</f>
        <v>0</v>
      </c>
      <c r="X149" s="38">
        <f t="shared" ref="X149" si="117">ROUND(X148/$J148,4)</f>
        <v>0</v>
      </c>
      <c r="Y149" s="38">
        <f t="shared" ref="Y149" si="118">ROUND(Y148/$J148,4)</f>
        <v>0</v>
      </c>
      <c r="Z149" s="38">
        <f t="shared" ref="Z149" si="119">ROUND(Z148/$J148,4)</f>
        <v>0</v>
      </c>
      <c r="AA149" s="38">
        <f t="shared" ref="AA149" si="120">ROUND(AA148/$J148,4)</f>
        <v>0</v>
      </c>
      <c r="AB149" s="38">
        <f>ROUND(AB148/$J148,4)</f>
        <v>0</v>
      </c>
    </row>
    <row r="150" spans="1:29" x14ac:dyDescent="0.25">
      <c r="A150" s="8" t="s">
        <v>292</v>
      </c>
      <c r="B150" s="82" t="s">
        <v>293</v>
      </c>
      <c r="C150" s="83"/>
      <c r="D150" s="83"/>
      <c r="E150" s="83"/>
      <c r="F150" s="83"/>
      <c r="G150" s="83"/>
      <c r="H150" s="83"/>
      <c r="I150" s="83"/>
      <c r="J150" s="83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9" x14ac:dyDescent="0.25">
      <c r="A151" s="8" t="s">
        <v>294</v>
      </c>
      <c r="B151" s="82" t="s">
        <v>295</v>
      </c>
      <c r="C151" s="83"/>
      <c r="D151" s="83"/>
      <c r="E151" s="83"/>
      <c r="F151" s="83"/>
      <c r="G151" s="83"/>
      <c r="H151" s="83"/>
      <c r="I151" s="83"/>
      <c r="J151" s="83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9" ht="51" x14ac:dyDescent="0.25">
      <c r="A152" s="10" t="s">
        <v>296</v>
      </c>
      <c r="B152" s="10" t="s">
        <v>297</v>
      </c>
      <c r="C152" s="11" t="s">
        <v>35</v>
      </c>
      <c r="D152" s="12">
        <v>58.1</v>
      </c>
      <c r="E152" s="16">
        <v>76.34</v>
      </c>
      <c r="F152" s="17">
        <v>4435.3500000000004</v>
      </c>
      <c r="G152" s="16">
        <f t="shared" ref="G152" si="121">TRUNC(E152*0.2693,2)</f>
        <v>20.55</v>
      </c>
      <c r="H152" s="17"/>
      <c r="I152" s="16">
        <f t="shared" ref="I152" si="122">H152+G152+E152</f>
        <v>96.89</v>
      </c>
      <c r="J152" s="17">
        <f t="shared" ref="J152" si="123">TRUNC(I152*D152,2)</f>
        <v>5629.3</v>
      </c>
      <c r="K152" s="9"/>
      <c r="L152" s="9"/>
      <c r="M152" s="9"/>
      <c r="N152" s="9"/>
      <c r="O152" s="9"/>
      <c r="P152" s="9">
        <f>0.25*$J152</f>
        <v>1407.325</v>
      </c>
      <c r="Q152" s="9">
        <f>0.5*$J152</f>
        <v>2814.65</v>
      </c>
      <c r="R152" s="9">
        <f>0.25*$J152</f>
        <v>1407.325</v>
      </c>
      <c r="S152" s="9"/>
      <c r="T152" s="9"/>
      <c r="AC152" s="2">
        <f t="shared" ref="AC152:AC163" si="124">SUM(K152:AB152)</f>
        <v>5629.3</v>
      </c>
    </row>
    <row r="153" spans="1:29" x14ac:dyDescent="0.25">
      <c r="A153" s="8" t="s">
        <v>298</v>
      </c>
      <c r="B153" s="82" t="s">
        <v>299</v>
      </c>
      <c r="C153" s="83"/>
      <c r="D153" s="83"/>
      <c r="E153" s="83"/>
      <c r="F153" s="83"/>
      <c r="G153" s="83"/>
      <c r="H153" s="83"/>
      <c r="I153" s="83"/>
      <c r="J153" s="83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9" ht="89.25" x14ac:dyDescent="0.25">
      <c r="A154" s="10" t="s">
        <v>300</v>
      </c>
      <c r="B154" s="10" t="s">
        <v>301</v>
      </c>
      <c r="C154" s="11" t="s">
        <v>35</v>
      </c>
      <c r="D154" s="12">
        <v>1287.31</v>
      </c>
      <c r="E154" s="16">
        <v>67.760000000000005</v>
      </c>
      <c r="F154" s="16"/>
      <c r="G154" s="16">
        <f t="shared" ref="G154:G155" si="125">TRUNC(E154*0.2693,2)</f>
        <v>18.239999999999998</v>
      </c>
      <c r="H154" s="17"/>
      <c r="I154" s="16">
        <f t="shared" ref="I154:I155" si="126">H154+G154+E154</f>
        <v>86</v>
      </c>
      <c r="J154" s="17">
        <f t="shared" ref="J154:J155" si="127">TRUNC(I154*D154,2)</f>
        <v>110708.66</v>
      </c>
      <c r="K154" s="9"/>
      <c r="L154" s="9"/>
      <c r="M154" s="9"/>
      <c r="N154" s="9"/>
      <c r="O154" s="9"/>
      <c r="P154" s="9">
        <f>0.25*$J154</f>
        <v>27677.165000000001</v>
      </c>
      <c r="Q154" s="9">
        <f>0.5*$J154</f>
        <v>55354.33</v>
      </c>
      <c r="R154" s="9">
        <f>0.25*$J154</f>
        <v>27677.165000000001</v>
      </c>
      <c r="S154" s="9"/>
      <c r="T154" s="9"/>
      <c r="AC154" s="2">
        <f t="shared" si="124"/>
        <v>110708.66</v>
      </c>
    </row>
    <row r="155" spans="1:29" ht="89.25" x14ac:dyDescent="0.25">
      <c r="A155" s="10" t="s">
        <v>302</v>
      </c>
      <c r="B155" s="10" t="s">
        <v>303</v>
      </c>
      <c r="C155" s="11" t="s">
        <v>35</v>
      </c>
      <c r="D155" s="12">
        <v>347.34</v>
      </c>
      <c r="E155" s="16">
        <v>121.26</v>
      </c>
      <c r="F155" s="17">
        <v>42118.44</v>
      </c>
      <c r="G155" s="16">
        <f t="shared" si="125"/>
        <v>32.65</v>
      </c>
      <c r="H155" s="17"/>
      <c r="I155" s="16">
        <f t="shared" si="126"/>
        <v>153.91</v>
      </c>
      <c r="J155" s="17">
        <f t="shared" si="127"/>
        <v>53459.09</v>
      </c>
      <c r="K155" s="9"/>
      <c r="L155" s="9"/>
      <c r="M155" s="9"/>
      <c r="N155" s="9"/>
      <c r="O155" s="9"/>
      <c r="P155" s="9">
        <f>0.25*$J155</f>
        <v>13364.772499999999</v>
      </c>
      <c r="Q155" s="9">
        <f>0.5*$J155</f>
        <v>26729.544999999998</v>
      </c>
      <c r="R155" s="9">
        <f>0.25*$J155</f>
        <v>13364.772499999999</v>
      </c>
      <c r="S155" s="9"/>
      <c r="T155" s="9"/>
      <c r="AC155" s="2">
        <f t="shared" si="124"/>
        <v>53459.09</v>
      </c>
    </row>
    <row r="156" spans="1:29" x14ac:dyDescent="0.25">
      <c r="A156" s="8" t="s">
        <v>304</v>
      </c>
      <c r="B156" s="82" t="s">
        <v>305</v>
      </c>
      <c r="C156" s="83"/>
      <c r="D156" s="83"/>
      <c r="E156" s="83"/>
      <c r="F156" s="83"/>
      <c r="G156" s="83"/>
      <c r="H156" s="83"/>
      <c r="I156" s="83"/>
      <c r="J156" s="83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9" ht="38.25" x14ac:dyDescent="0.25">
      <c r="A157" s="10" t="s">
        <v>306</v>
      </c>
      <c r="B157" s="10" t="s">
        <v>307</v>
      </c>
      <c r="C157" s="11" t="s">
        <v>35</v>
      </c>
      <c r="D157" s="12">
        <v>97.52</v>
      </c>
      <c r="E157" s="16">
        <v>123.86</v>
      </c>
      <c r="F157" s="17">
        <v>12078.82</v>
      </c>
      <c r="G157" s="16">
        <f t="shared" ref="G157" si="128">TRUNC(E157*0.2693,2)</f>
        <v>33.35</v>
      </c>
      <c r="H157" s="17"/>
      <c r="I157" s="16">
        <f t="shared" ref="I157" si="129">H157+G157+E157</f>
        <v>157.21</v>
      </c>
      <c r="J157" s="17">
        <f t="shared" ref="J157" si="130">TRUNC(I157*D157,2)</f>
        <v>15331.11</v>
      </c>
      <c r="K157" s="9"/>
      <c r="L157" s="9"/>
      <c r="M157" s="9"/>
      <c r="N157" s="9"/>
      <c r="O157" s="9"/>
      <c r="P157" s="9">
        <f>0.25*$J157</f>
        <v>3832.7775000000001</v>
      </c>
      <c r="Q157" s="9">
        <f>0.5*$J157</f>
        <v>7665.5550000000003</v>
      </c>
      <c r="R157" s="9">
        <f>0.25*$J157</f>
        <v>3832.7775000000001</v>
      </c>
      <c r="S157" s="9"/>
      <c r="T157" s="9"/>
      <c r="AC157" s="2">
        <f t="shared" si="124"/>
        <v>15331.11</v>
      </c>
    </row>
    <row r="158" spans="1:29" x14ac:dyDescent="0.25">
      <c r="A158" s="8" t="s">
        <v>308</v>
      </c>
      <c r="B158" s="82" t="s">
        <v>309</v>
      </c>
      <c r="C158" s="83"/>
      <c r="D158" s="83"/>
      <c r="E158" s="83"/>
      <c r="F158" s="83"/>
      <c r="G158" s="83"/>
      <c r="H158" s="83"/>
      <c r="I158" s="83"/>
      <c r="J158" s="83"/>
      <c r="K158" s="9"/>
      <c r="L158" s="9"/>
      <c r="M158" s="9"/>
      <c r="N158" s="9"/>
      <c r="O158" s="9"/>
      <c r="P158" s="9"/>
      <c r="Q158" s="9"/>
      <c r="R158" s="9"/>
      <c r="S158" s="9"/>
      <c r="T158" s="9"/>
      <c r="AC158" s="2">
        <f t="shared" si="124"/>
        <v>0</v>
      </c>
    </row>
    <row r="159" spans="1:29" ht="63.75" x14ac:dyDescent="0.25">
      <c r="A159" s="10" t="s">
        <v>310</v>
      </c>
      <c r="B159" s="10" t="s">
        <v>311</v>
      </c>
      <c r="C159" s="11" t="s">
        <v>35</v>
      </c>
      <c r="D159" s="12">
        <v>13.94</v>
      </c>
      <c r="E159" s="16">
        <v>671.18</v>
      </c>
      <c r="F159" s="17">
        <v>9356.24</v>
      </c>
      <c r="G159" s="16">
        <f t="shared" ref="G159" si="131">TRUNC(E159*0.2693,2)</f>
        <v>180.74</v>
      </c>
      <c r="H159" s="17"/>
      <c r="I159" s="16">
        <f t="shared" ref="I159" si="132">H159+G159+E159</f>
        <v>851.92</v>
      </c>
      <c r="J159" s="17">
        <f t="shared" ref="J159" si="133">TRUNC(I159*D159,2)</f>
        <v>11875.76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0.5*$J159</f>
        <v>5937.88</v>
      </c>
      <c r="V159" s="9">
        <f>0.5*$J159</f>
        <v>5937.88</v>
      </c>
      <c r="AC159" s="2">
        <f t="shared" si="124"/>
        <v>11875.76</v>
      </c>
    </row>
    <row r="160" spans="1:29" x14ac:dyDescent="0.25">
      <c r="A160" s="8" t="s">
        <v>312</v>
      </c>
      <c r="B160" s="82" t="s">
        <v>313</v>
      </c>
      <c r="C160" s="83"/>
      <c r="D160" s="83"/>
      <c r="E160" s="83"/>
      <c r="F160" s="83"/>
      <c r="G160" s="83"/>
      <c r="H160" s="83"/>
      <c r="I160" s="83"/>
      <c r="J160" s="83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9" ht="63.75" x14ac:dyDescent="0.25">
      <c r="A161" s="10" t="s">
        <v>314</v>
      </c>
      <c r="B161" s="10" t="s">
        <v>315</v>
      </c>
      <c r="C161" s="11" t="s">
        <v>35</v>
      </c>
      <c r="D161" s="12">
        <v>222.22</v>
      </c>
      <c r="E161" s="16">
        <v>77.510000000000005</v>
      </c>
      <c r="F161" s="17">
        <v>17224.27</v>
      </c>
      <c r="G161" s="16">
        <f t="shared" ref="G161:G163" si="134">TRUNC(E161*0.2693,2)</f>
        <v>20.87</v>
      </c>
      <c r="H161" s="17"/>
      <c r="I161" s="16">
        <f t="shared" ref="I161:I163" si="135">H161+G161+E161</f>
        <v>98.38000000000001</v>
      </c>
      <c r="J161" s="17">
        <f t="shared" ref="J161:J163" si="136">TRUNC(I161*D161,2)</f>
        <v>21862</v>
      </c>
      <c r="K161" s="9"/>
      <c r="L161" s="9"/>
      <c r="M161" s="9"/>
      <c r="N161" s="9"/>
      <c r="O161" s="9"/>
      <c r="P161" s="9"/>
      <c r="Q161" s="9"/>
      <c r="R161" s="9"/>
      <c r="S161" s="9"/>
      <c r="T161" s="9">
        <f t="shared" ref="T161:U163" si="137">0.5*$J161</f>
        <v>10931</v>
      </c>
      <c r="U161" s="9">
        <f t="shared" si="137"/>
        <v>10931</v>
      </c>
      <c r="AC161" s="2">
        <f t="shared" si="124"/>
        <v>21862</v>
      </c>
    </row>
    <row r="162" spans="1:29" ht="63.75" x14ac:dyDescent="0.25">
      <c r="A162" s="10" t="s">
        <v>316</v>
      </c>
      <c r="B162" s="10" t="s">
        <v>317</v>
      </c>
      <c r="C162" s="11" t="s">
        <v>35</v>
      </c>
      <c r="D162" s="12">
        <v>28.56</v>
      </c>
      <c r="E162" s="16">
        <v>84.28</v>
      </c>
      <c r="F162" s="17">
        <v>2407.0300000000002</v>
      </c>
      <c r="G162" s="16">
        <f t="shared" si="134"/>
        <v>22.69</v>
      </c>
      <c r="H162" s="17"/>
      <c r="I162" s="16">
        <f t="shared" si="135"/>
        <v>106.97</v>
      </c>
      <c r="J162" s="17">
        <f t="shared" si="136"/>
        <v>3055.06</v>
      </c>
      <c r="K162" s="9"/>
      <c r="L162" s="9"/>
      <c r="M162" s="9"/>
      <c r="N162" s="9"/>
      <c r="O162" s="9"/>
      <c r="P162" s="9"/>
      <c r="Q162" s="9"/>
      <c r="R162" s="9"/>
      <c r="S162" s="9"/>
      <c r="T162" s="9">
        <f t="shared" si="137"/>
        <v>1527.53</v>
      </c>
      <c r="U162" s="9">
        <f t="shared" si="137"/>
        <v>1527.53</v>
      </c>
      <c r="AC162" s="2">
        <f t="shared" si="124"/>
        <v>3055.06</v>
      </c>
    </row>
    <row r="163" spans="1:29" ht="38.25" x14ac:dyDescent="0.25">
      <c r="A163" s="10" t="s">
        <v>318</v>
      </c>
      <c r="B163" s="10" t="s">
        <v>319</v>
      </c>
      <c r="C163" s="11" t="s">
        <v>35</v>
      </c>
      <c r="D163" s="12">
        <v>250.78</v>
      </c>
      <c r="E163" s="16">
        <v>22.49</v>
      </c>
      <c r="F163" s="17">
        <v>5640.04</v>
      </c>
      <c r="G163" s="16">
        <f t="shared" si="134"/>
        <v>6.05</v>
      </c>
      <c r="H163" s="17"/>
      <c r="I163" s="16">
        <f t="shared" si="135"/>
        <v>28.54</v>
      </c>
      <c r="J163" s="17">
        <f t="shared" si="136"/>
        <v>7157.26</v>
      </c>
      <c r="K163" s="9"/>
      <c r="L163" s="9"/>
      <c r="M163" s="9"/>
      <c r="N163" s="9"/>
      <c r="O163" s="9"/>
      <c r="P163" s="9"/>
      <c r="Q163" s="9"/>
      <c r="R163" s="9"/>
      <c r="S163" s="9"/>
      <c r="T163" s="9">
        <f t="shared" si="137"/>
        <v>3578.63</v>
      </c>
      <c r="U163" s="9">
        <f t="shared" si="137"/>
        <v>3578.63</v>
      </c>
      <c r="AC163" s="2">
        <f t="shared" si="124"/>
        <v>7157.26</v>
      </c>
    </row>
    <row r="164" spans="1:29" x14ac:dyDescent="0.25">
      <c r="A164" s="8" t="s">
        <v>320</v>
      </c>
      <c r="B164" s="82" t="s">
        <v>321</v>
      </c>
      <c r="C164" s="83"/>
      <c r="D164" s="83"/>
      <c r="E164" s="83"/>
      <c r="F164" s="83"/>
      <c r="G164" s="83"/>
      <c r="H164" s="83"/>
      <c r="I164" s="83"/>
      <c r="J164" s="83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9" x14ac:dyDescent="0.25">
      <c r="A165" s="8" t="s">
        <v>322</v>
      </c>
      <c r="B165" s="82" t="s">
        <v>323</v>
      </c>
      <c r="C165" s="83"/>
      <c r="D165" s="83"/>
      <c r="E165" s="83"/>
      <c r="F165" s="83"/>
      <c r="G165" s="83"/>
      <c r="H165" s="83"/>
      <c r="I165" s="83"/>
      <c r="J165" s="83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9" ht="51" x14ac:dyDescent="0.25">
      <c r="A166" s="10" t="s">
        <v>324</v>
      </c>
      <c r="B166" s="10" t="s">
        <v>325</v>
      </c>
      <c r="C166" s="11" t="s">
        <v>50</v>
      </c>
      <c r="D166" s="12">
        <v>137.75</v>
      </c>
      <c r="E166" s="16">
        <v>26.99</v>
      </c>
      <c r="F166" s="17">
        <v>3717.87</v>
      </c>
      <c r="G166" s="16">
        <f t="shared" ref="G166:G167" si="138">TRUNC(E166*0.2693,2)</f>
        <v>7.26</v>
      </c>
      <c r="H166" s="17"/>
      <c r="I166" s="16">
        <f t="shared" ref="I166:I167" si="139">H166+G166+E166</f>
        <v>34.25</v>
      </c>
      <c r="J166" s="17">
        <f t="shared" ref="J166:J167" si="140">TRUNC(I166*D166,2)</f>
        <v>4717.93</v>
      </c>
      <c r="K166" s="9"/>
      <c r="L166" s="9"/>
      <c r="M166" s="9"/>
      <c r="N166" s="9"/>
      <c r="O166" s="9"/>
      <c r="P166" s="9">
        <f>0.25*$J166</f>
        <v>1179.4825000000001</v>
      </c>
      <c r="Q166" s="9">
        <f>0.5*$J166</f>
        <v>2358.9650000000001</v>
      </c>
      <c r="R166" s="9">
        <f>0.25*$J166</f>
        <v>1179.4825000000001</v>
      </c>
      <c r="S166" s="9"/>
      <c r="T166" s="9"/>
      <c r="AC166" s="2">
        <f t="shared" ref="AC166:AC167" si="141">SUM(K166:AB166)</f>
        <v>4717.93</v>
      </c>
    </row>
    <row r="167" spans="1:29" ht="38.25" x14ac:dyDescent="0.25">
      <c r="A167" s="10" t="s">
        <v>326</v>
      </c>
      <c r="B167" s="10" t="s">
        <v>327</v>
      </c>
      <c r="C167" s="11" t="s">
        <v>50</v>
      </c>
      <c r="D167" s="12">
        <v>223.06</v>
      </c>
      <c r="E167" s="16">
        <v>26.24</v>
      </c>
      <c r="F167" s="17">
        <v>5853.09</v>
      </c>
      <c r="G167" s="16">
        <f t="shared" si="138"/>
        <v>7.06</v>
      </c>
      <c r="H167" s="17"/>
      <c r="I167" s="16">
        <f t="shared" si="139"/>
        <v>33.299999999999997</v>
      </c>
      <c r="J167" s="17">
        <f t="shared" si="140"/>
        <v>7427.89</v>
      </c>
      <c r="K167" s="9"/>
      <c r="L167" s="9"/>
      <c r="M167" s="9"/>
      <c r="N167" s="9"/>
      <c r="O167" s="9"/>
      <c r="P167" s="9">
        <f>0.25*$J167</f>
        <v>1856.9725000000001</v>
      </c>
      <c r="Q167" s="9">
        <f>0.5*$J167</f>
        <v>3713.9450000000002</v>
      </c>
      <c r="R167" s="9">
        <f>0.25*$J167</f>
        <v>1856.9725000000001</v>
      </c>
      <c r="S167" s="9"/>
      <c r="T167" s="9"/>
      <c r="AC167" s="2">
        <f t="shared" si="141"/>
        <v>7427.89</v>
      </c>
    </row>
    <row r="168" spans="1:29" x14ac:dyDescent="0.25">
      <c r="A168" s="8" t="s">
        <v>328</v>
      </c>
      <c r="B168" s="82" t="s">
        <v>329</v>
      </c>
      <c r="C168" s="83"/>
      <c r="D168" s="83"/>
      <c r="E168" s="83"/>
      <c r="F168" s="83"/>
      <c r="G168" s="83"/>
      <c r="H168" s="83"/>
      <c r="I168" s="83"/>
      <c r="J168" s="83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9" ht="38.25" x14ac:dyDescent="0.25">
      <c r="A169" s="10" t="s">
        <v>330</v>
      </c>
      <c r="B169" s="10" t="s">
        <v>331</v>
      </c>
      <c r="C169" s="11" t="s">
        <v>50</v>
      </c>
      <c r="D169" s="12">
        <v>401.65</v>
      </c>
      <c r="E169" s="16">
        <v>10.4</v>
      </c>
      <c r="F169" s="17">
        <v>4177.16</v>
      </c>
      <c r="G169" s="16">
        <f t="shared" ref="G169" si="142">TRUNC(E169*0.2693,2)</f>
        <v>2.8</v>
      </c>
      <c r="H169" s="17"/>
      <c r="I169" s="16">
        <f t="shared" ref="I169" si="143">H169+G169+E169</f>
        <v>13.2</v>
      </c>
      <c r="J169" s="17">
        <f t="shared" ref="J169" si="144">TRUNC(I169*D169,2)</f>
        <v>5301.78</v>
      </c>
      <c r="K169" s="9"/>
      <c r="L169" s="9"/>
      <c r="M169" s="9"/>
      <c r="N169" s="9"/>
      <c r="O169" s="9"/>
      <c r="P169" s="9">
        <f>0.25*$J169</f>
        <v>1325.4449999999999</v>
      </c>
      <c r="Q169" s="9">
        <f>0.5*$J169</f>
        <v>2650.89</v>
      </c>
      <c r="R169" s="9">
        <f>0.25*$J169</f>
        <v>1325.4449999999999</v>
      </c>
      <c r="S169" s="9"/>
      <c r="T169" s="9"/>
      <c r="AC169" s="2">
        <f t="shared" ref="AC169" si="145">SUM(K169:AB169)</f>
        <v>5301.78</v>
      </c>
    </row>
    <row r="170" spans="1:29" x14ac:dyDescent="0.25">
      <c r="A170" s="8" t="s">
        <v>332</v>
      </c>
      <c r="B170" s="82" t="s">
        <v>333</v>
      </c>
      <c r="C170" s="83"/>
      <c r="D170" s="83"/>
      <c r="E170" s="83"/>
      <c r="F170" s="83"/>
      <c r="G170" s="83"/>
      <c r="H170" s="83"/>
      <c r="I170" s="83"/>
      <c r="J170" s="83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9" ht="63.75" x14ac:dyDescent="0.25">
      <c r="A171" s="10" t="s">
        <v>334</v>
      </c>
      <c r="B171" s="10" t="s">
        <v>335</v>
      </c>
      <c r="C171" s="11" t="s">
        <v>16</v>
      </c>
      <c r="D171" s="12">
        <v>1</v>
      </c>
      <c r="E171" s="16">
        <v>650.66</v>
      </c>
      <c r="F171" s="17">
        <v>650.66</v>
      </c>
      <c r="G171" s="16">
        <f t="shared" ref="G171:G176" si="146">TRUNC(E171*0.2693,2)</f>
        <v>175.22</v>
      </c>
      <c r="H171" s="17"/>
      <c r="I171" s="16">
        <f t="shared" ref="I171:I176" si="147">H171+G171+E171</f>
        <v>825.88</v>
      </c>
      <c r="J171" s="17">
        <f t="shared" ref="J171:J176" si="148">TRUNC(I171*D171,2)</f>
        <v>825.88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 t="shared" ref="U171:U176" si="149">1*$J171</f>
        <v>825.88</v>
      </c>
      <c r="AC171" s="2">
        <f t="shared" ref="AC171:AC176" si="150">SUM(K171:AB171)</f>
        <v>825.88</v>
      </c>
    </row>
    <row r="172" spans="1:29" ht="63.75" x14ac:dyDescent="0.25">
      <c r="A172" s="10" t="s">
        <v>336</v>
      </c>
      <c r="B172" s="10" t="s">
        <v>337</v>
      </c>
      <c r="C172" s="11" t="s">
        <v>16</v>
      </c>
      <c r="D172" s="12">
        <v>1</v>
      </c>
      <c r="E172" s="16">
        <v>639.99</v>
      </c>
      <c r="F172" s="17">
        <v>639.99</v>
      </c>
      <c r="G172" s="16">
        <f t="shared" si="146"/>
        <v>172.34</v>
      </c>
      <c r="H172" s="17"/>
      <c r="I172" s="16">
        <f t="shared" si="147"/>
        <v>812.33</v>
      </c>
      <c r="J172" s="17">
        <f t="shared" si="148"/>
        <v>812.33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 t="shared" si="149"/>
        <v>812.33</v>
      </c>
      <c r="AC172" s="2">
        <f t="shared" si="150"/>
        <v>812.33</v>
      </c>
    </row>
    <row r="173" spans="1:29" ht="63.75" x14ac:dyDescent="0.25">
      <c r="A173" s="10" t="s">
        <v>338</v>
      </c>
      <c r="B173" s="10" t="s">
        <v>339</v>
      </c>
      <c r="C173" s="11" t="s">
        <v>16</v>
      </c>
      <c r="D173" s="12">
        <v>4</v>
      </c>
      <c r="E173" s="16">
        <v>754.3</v>
      </c>
      <c r="F173" s="17">
        <v>3017.2</v>
      </c>
      <c r="G173" s="16">
        <f t="shared" si="146"/>
        <v>203.13</v>
      </c>
      <c r="H173" s="17"/>
      <c r="I173" s="16">
        <f t="shared" si="147"/>
        <v>957.43</v>
      </c>
      <c r="J173" s="17">
        <f t="shared" si="148"/>
        <v>3829.72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 t="shared" si="149"/>
        <v>3829.72</v>
      </c>
      <c r="AC173" s="2">
        <f t="shared" si="150"/>
        <v>3829.72</v>
      </c>
    </row>
    <row r="174" spans="1:29" ht="63.75" x14ac:dyDescent="0.25">
      <c r="A174" s="10" t="s">
        <v>340</v>
      </c>
      <c r="B174" s="10" t="s">
        <v>341</v>
      </c>
      <c r="C174" s="11" t="s">
        <v>16</v>
      </c>
      <c r="D174" s="12">
        <v>3</v>
      </c>
      <c r="E174" s="16">
        <v>719.99</v>
      </c>
      <c r="F174" s="17">
        <v>2159.9699999999998</v>
      </c>
      <c r="G174" s="16">
        <f t="shared" si="146"/>
        <v>193.89</v>
      </c>
      <c r="H174" s="17"/>
      <c r="I174" s="16">
        <f t="shared" si="147"/>
        <v>913.88</v>
      </c>
      <c r="J174" s="17">
        <f t="shared" si="148"/>
        <v>2741.64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 t="shared" si="149"/>
        <v>2741.64</v>
      </c>
      <c r="AC174" s="2">
        <f t="shared" si="150"/>
        <v>2741.64</v>
      </c>
    </row>
    <row r="175" spans="1:29" ht="63.75" x14ac:dyDescent="0.25">
      <c r="A175" s="10" t="s">
        <v>342</v>
      </c>
      <c r="B175" s="10" t="s">
        <v>343</v>
      </c>
      <c r="C175" s="11" t="s">
        <v>16</v>
      </c>
      <c r="D175" s="12">
        <v>1</v>
      </c>
      <c r="E175" s="16">
        <v>1279.99</v>
      </c>
      <c r="F175" s="17">
        <v>1279.99</v>
      </c>
      <c r="G175" s="16">
        <f t="shared" si="146"/>
        <v>344.7</v>
      </c>
      <c r="H175" s="17"/>
      <c r="I175" s="16">
        <f t="shared" si="147"/>
        <v>1624.69</v>
      </c>
      <c r="J175" s="17">
        <f t="shared" si="148"/>
        <v>1624.69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 t="shared" si="149"/>
        <v>1624.69</v>
      </c>
      <c r="AC175" s="2">
        <f t="shared" si="150"/>
        <v>1624.69</v>
      </c>
    </row>
    <row r="176" spans="1:29" ht="63.75" x14ac:dyDescent="0.25">
      <c r="A176" s="10" t="s">
        <v>344</v>
      </c>
      <c r="B176" s="10" t="s">
        <v>345</v>
      </c>
      <c r="C176" s="11" t="s">
        <v>16</v>
      </c>
      <c r="D176" s="12">
        <v>2</v>
      </c>
      <c r="E176" s="16">
        <v>1739.8</v>
      </c>
      <c r="F176" s="17">
        <v>3479.6</v>
      </c>
      <c r="G176" s="16">
        <f t="shared" si="146"/>
        <v>468.52</v>
      </c>
      <c r="H176" s="17"/>
      <c r="I176" s="16">
        <f t="shared" si="147"/>
        <v>2208.3199999999997</v>
      </c>
      <c r="J176" s="17">
        <f t="shared" si="148"/>
        <v>4416.6400000000003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 t="shared" si="149"/>
        <v>4416.6400000000003</v>
      </c>
      <c r="AC176" s="2">
        <f t="shared" si="150"/>
        <v>4416.6400000000003</v>
      </c>
    </row>
    <row r="177" spans="1:29" x14ac:dyDescent="0.25">
      <c r="A177" s="8" t="s">
        <v>346</v>
      </c>
      <c r="B177" s="82" t="s">
        <v>347</v>
      </c>
      <c r="C177" s="83"/>
      <c r="D177" s="83"/>
      <c r="E177" s="83"/>
      <c r="F177" s="83"/>
      <c r="G177" s="83"/>
      <c r="H177" s="83"/>
      <c r="I177" s="83"/>
      <c r="J177" s="83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9" ht="63.75" x14ac:dyDescent="0.25">
      <c r="A178" s="10" t="s">
        <v>348</v>
      </c>
      <c r="B178" s="10" t="s">
        <v>349</v>
      </c>
      <c r="C178" s="11" t="s">
        <v>16</v>
      </c>
      <c r="D178" s="12">
        <v>1</v>
      </c>
      <c r="E178" s="16">
        <v>55776.79</v>
      </c>
      <c r="F178" s="17">
        <v>55776.79</v>
      </c>
      <c r="G178" s="16">
        <f t="shared" ref="G178:G190" si="151">TRUNC(E178*0.2693,2)</f>
        <v>15020.68</v>
      </c>
      <c r="H178" s="17"/>
      <c r="I178" s="16">
        <f t="shared" ref="I178:I190" si="152">H178+G178+E178</f>
        <v>70797.47</v>
      </c>
      <c r="J178" s="17">
        <f t="shared" ref="J178:J190" si="153">TRUNC(I178*D178,2)</f>
        <v>70797.47</v>
      </c>
      <c r="K178" s="9"/>
      <c r="L178" s="9"/>
      <c r="M178" s="9"/>
      <c r="N178" s="9"/>
      <c r="O178" s="9"/>
      <c r="P178" s="9"/>
      <c r="Q178" s="9"/>
      <c r="R178" s="9"/>
      <c r="S178" s="9"/>
      <c r="T178" s="9">
        <f t="shared" ref="T178:T190" si="154">0.3*$J178</f>
        <v>21239.240999999998</v>
      </c>
      <c r="U178" s="9">
        <f t="shared" ref="U178:U190" si="155">0.4*$J178</f>
        <v>28318.988000000001</v>
      </c>
      <c r="V178" s="9">
        <f t="shared" ref="V178:V190" si="156">0.3*$J178</f>
        <v>21239.240999999998</v>
      </c>
      <c r="AC178" s="2">
        <f t="shared" ref="AC178:AC190" si="157">SUM(K178:AB178)</f>
        <v>70797.47</v>
      </c>
    </row>
    <row r="179" spans="1:29" ht="63.75" x14ac:dyDescent="0.25">
      <c r="A179" s="10" t="s">
        <v>350</v>
      </c>
      <c r="B179" s="10" t="s">
        <v>351</v>
      </c>
      <c r="C179" s="11" t="s">
        <v>16</v>
      </c>
      <c r="D179" s="12">
        <v>1</v>
      </c>
      <c r="E179" s="16">
        <v>55487.42</v>
      </c>
      <c r="F179" s="17">
        <v>55487.42</v>
      </c>
      <c r="G179" s="16">
        <f t="shared" si="151"/>
        <v>14942.76</v>
      </c>
      <c r="H179" s="17"/>
      <c r="I179" s="16">
        <f t="shared" si="152"/>
        <v>70430.179999999993</v>
      </c>
      <c r="J179" s="17">
        <f t="shared" si="153"/>
        <v>70430.179999999993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f t="shared" si="154"/>
        <v>21129.053999999996</v>
      </c>
      <c r="U179" s="9">
        <f t="shared" si="155"/>
        <v>28172.072</v>
      </c>
      <c r="V179" s="9">
        <f t="shared" si="156"/>
        <v>21129.053999999996</v>
      </c>
      <c r="AC179" s="2">
        <f t="shared" si="157"/>
        <v>70430.179999999993</v>
      </c>
    </row>
    <row r="180" spans="1:29" ht="63.75" x14ac:dyDescent="0.25">
      <c r="A180" s="10" t="s">
        <v>352</v>
      </c>
      <c r="B180" s="10" t="s">
        <v>353</v>
      </c>
      <c r="C180" s="11" t="s">
        <v>16</v>
      </c>
      <c r="D180" s="12">
        <v>1</v>
      </c>
      <c r="E180" s="16">
        <v>13596.74</v>
      </c>
      <c r="F180" s="17">
        <v>13596.74</v>
      </c>
      <c r="G180" s="16">
        <f t="shared" si="151"/>
        <v>3661.6</v>
      </c>
      <c r="H180" s="17"/>
      <c r="I180" s="16">
        <f t="shared" si="152"/>
        <v>17258.34</v>
      </c>
      <c r="J180" s="17">
        <f t="shared" si="153"/>
        <v>17258.34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f t="shared" si="154"/>
        <v>5177.5019999999995</v>
      </c>
      <c r="U180" s="9">
        <f t="shared" si="155"/>
        <v>6903.3360000000002</v>
      </c>
      <c r="V180" s="9">
        <f t="shared" si="156"/>
        <v>5177.5019999999995</v>
      </c>
      <c r="AC180" s="2">
        <f t="shared" si="157"/>
        <v>17258.34</v>
      </c>
    </row>
    <row r="181" spans="1:29" ht="63.75" x14ac:dyDescent="0.25">
      <c r="A181" s="10" t="s">
        <v>354</v>
      </c>
      <c r="B181" s="10" t="s">
        <v>355</v>
      </c>
      <c r="C181" s="11" t="s">
        <v>16</v>
      </c>
      <c r="D181" s="12">
        <v>1</v>
      </c>
      <c r="E181" s="16">
        <v>36296.82</v>
      </c>
      <c r="F181" s="17">
        <v>36296.82</v>
      </c>
      <c r="G181" s="16">
        <f t="shared" si="151"/>
        <v>9774.73</v>
      </c>
      <c r="H181" s="17"/>
      <c r="I181" s="16">
        <f t="shared" si="152"/>
        <v>46071.55</v>
      </c>
      <c r="J181" s="17">
        <f t="shared" si="153"/>
        <v>46071.55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f t="shared" si="154"/>
        <v>13821.465</v>
      </c>
      <c r="U181" s="9">
        <f t="shared" si="155"/>
        <v>18428.620000000003</v>
      </c>
      <c r="V181" s="9">
        <f t="shared" si="156"/>
        <v>13821.465</v>
      </c>
      <c r="AC181" s="2">
        <f t="shared" si="157"/>
        <v>46071.55</v>
      </c>
    </row>
    <row r="182" spans="1:29" ht="51" x14ac:dyDescent="0.25">
      <c r="A182" s="10" t="s">
        <v>356</v>
      </c>
      <c r="B182" s="10" t="s">
        <v>357</v>
      </c>
      <c r="C182" s="11" t="s">
        <v>16</v>
      </c>
      <c r="D182" s="12">
        <v>1</v>
      </c>
      <c r="E182" s="16">
        <v>3711.86</v>
      </c>
      <c r="F182" s="17">
        <v>3711.86</v>
      </c>
      <c r="G182" s="16">
        <f t="shared" si="151"/>
        <v>999.6</v>
      </c>
      <c r="H182" s="17"/>
      <c r="I182" s="16">
        <f t="shared" si="152"/>
        <v>4711.46</v>
      </c>
      <c r="J182" s="17">
        <f t="shared" si="153"/>
        <v>4711.46</v>
      </c>
      <c r="K182" s="9"/>
      <c r="L182" s="9"/>
      <c r="M182" s="9"/>
      <c r="N182" s="9"/>
      <c r="O182" s="9"/>
      <c r="P182" s="9"/>
      <c r="Q182" s="9"/>
      <c r="R182" s="9"/>
      <c r="S182" s="9"/>
      <c r="T182" s="9">
        <f t="shared" si="154"/>
        <v>1413.4379999999999</v>
      </c>
      <c r="U182" s="9">
        <f t="shared" si="155"/>
        <v>1884.5840000000001</v>
      </c>
      <c r="V182" s="9">
        <f t="shared" si="156"/>
        <v>1413.4379999999999</v>
      </c>
      <c r="AC182" s="2">
        <f t="shared" si="157"/>
        <v>4711.46</v>
      </c>
    </row>
    <row r="183" spans="1:29" ht="51" x14ac:dyDescent="0.25">
      <c r="A183" s="10" t="s">
        <v>358</v>
      </c>
      <c r="B183" s="10" t="s">
        <v>359</v>
      </c>
      <c r="C183" s="11" t="s">
        <v>16</v>
      </c>
      <c r="D183" s="12">
        <v>1</v>
      </c>
      <c r="E183" s="16">
        <v>2277.1799999999998</v>
      </c>
      <c r="F183" s="17">
        <v>2277.1799999999998</v>
      </c>
      <c r="G183" s="16">
        <f t="shared" si="151"/>
        <v>613.24</v>
      </c>
      <c r="H183" s="17"/>
      <c r="I183" s="16">
        <f t="shared" si="152"/>
        <v>2890.42</v>
      </c>
      <c r="J183" s="17">
        <f t="shared" si="153"/>
        <v>2890.42</v>
      </c>
      <c r="K183" s="9"/>
      <c r="L183" s="9"/>
      <c r="M183" s="9"/>
      <c r="N183" s="9"/>
      <c r="O183" s="9"/>
      <c r="P183" s="9"/>
      <c r="Q183" s="9"/>
      <c r="R183" s="9"/>
      <c r="S183" s="9"/>
      <c r="T183" s="9">
        <f t="shared" si="154"/>
        <v>867.12599999999998</v>
      </c>
      <c r="U183" s="9">
        <f t="shared" si="155"/>
        <v>1156.1680000000001</v>
      </c>
      <c r="V183" s="9">
        <f t="shared" si="156"/>
        <v>867.12599999999998</v>
      </c>
      <c r="AC183" s="2">
        <f t="shared" si="157"/>
        <v>2890.42</v>
      </c>
    </row>
    <row r="184" spans="1:29" ht="51" x14ac:dyDescent="0.25">
      <c r="A184" s="10" t="s">
        <v>360</v>
      </c>
      <c r="B184" s="10" t="s">
        <v>361</v>
      </c>
      <c r="C184" s="11" t="s">
        <v>16</v>
      </c>
      <c r="D184" s="12">
        <v>1</v>
      </c>
      <c r="E184" s="16">
        <v>2403.4699999999998</v>
      </c>
      <c r="F184" s="17">
        <v>2403.4699999999998</v>
      </c>
      <c r="G184" s="16">
        <f t="shared" si="151"/>
        <v>647.25</v>
      </c>
      <c r="H184" s="17"/>
      <c r="I184" s="16">
        <f t="shared" si="152"/>
        <v>3050.72</v>
      </c>
      <c r="J184" s="17">
        <f t="shared" si="153"/>
        <v>3050.72</v>
      </c>
      <c r="K184" s="9"/>
      <c r="L184" s="9"/>
      <c r="M184" s="9"/>
      <c r="N184" s="9"/>
      <c r="O184" s="9"/>
      <c r="P184" s="9"/>
      <c r="Q184" s="9"/>
      <c r="R184" s="9"/>
      <c r="S184" s="9"/>
      <c r="T184" s="9">
        <f t="shared" si="154"/>
        <v>915.21599999999989</v>
      </c>
      <c r="U184" s="9">
        <f t="shared" si="155"/>
        <v>1220.288</v>
      </c>
      <c r="V184" s="9">
        <f t="shared" si="156"/>
        <v>915.21599999999989</v>
      </c>
      <c r="AC184" s="2">
        <f t="shared" si="157"/>
        <v>3050.72</v>
      </c>
    </row>
    <row r="185" spans="1:29" ht="51" x14ac:dyDescent="0.25">
      <c r="A185" s="10" t="s">
        <v>362</v>
      </c>
      <c r="B185" s="10" t="s">
        <v>363</v>
      </c>
      <c r="C185" s="11" t="s">
        <v>16</v>
      </c>
      <c r="D185" s="12">
        <v>1</v>
      </c>
      <c r="E185" s="16">
        <v>14613.28</v>
      </c>
      <c r="F185" s="17">
        <v>14613.28</v>
      </c>
      <c r="G185" s="16">
        <f t="shared" si="151"/>
        <v>3935.35</v>
      </c>
      <c r="H185" s="17"/>
      <c r="I185" s="16">
        <f t="shared" si="152"/>
        <v>18548.63</v>
      </c>
      <c r="J185" s="17">
        <f t="shared" si="153"/>
        <v>18548.63</v>
      </c>
      <c r="K185" s="9"/>
      <c r="L185" s="9"/>
      <c r="M185" s="9"/>
      <c r="N185" s="9"/>
      <c r="O185" s="9"/>
      <c r="P185" s="9"/>
      <c r="Q185" s="9"/>
      <c r="R185" s="9"/>
      <c r="S185" s="9"/>
      <c r="T185" s="9">
        <f t="shared" si="154"/>
        <v>5564.5889999999999</v>
      </c>
      <c r="U185" s="9">
        <f t="shared" si="155"/>
        <v>7419.4520000000011</v>
      </c>
      <c r="V185" s="9">
        <f t="shared" si="156"/>
        <v>5564.5889999999999</v>
      </c>
      <c r="AC185" s="2">
        <f t="shared" si="157"/>
        <v>18548.63</v>
      </c>
    </row>
    <row r="186" spans="1:29" ht="63.75" x14ac:dyDescent="0.25">
      <c r="A186" s="10" t="s">
        <v>364</v>
      </c>
      <c r="B186" s="10" t="s">
        <v>365</v>
      </c>
      <c r="C186" s="11" t="s">
        <v>16</v>
      </c>
      <c r="D186" s="12">
        <v>1</v>
      </c>
      <c r="E186" s="16">
        <v>34351.07</v>
      </c>
      <c r="F186" s="17">
        <v>34351.07</v>
      </c>
      <c r="G186" s="16">
        <f t="shared" si="151"/>
        <v>9250.74</v>
      </c>
      <c r="H186" s="17"/>
      <c r="I186" s="16">
        <f t="shared" si="152"/>
        <v>43601.81</v>
      </c>
      <c r="J186" s="17">
        <f t="shared" si="153"/>
        <v>43601.81</v>
      </c>
      <c r="K186" s="9"/>
      <c r="L186" s="9"/>
      <c r="M186" s="9"/>
      <c r="N186" s="9"/>
      <c r="O186" s="9"/>
      <c r="P186" s="9"/>
      <c r="Q186" s="9"/>
      <c r="R186" s="9"/>
      <c r="S186" s="9"/>
      <c r="T186" s="9">
        <f t="shared" si="154"/>
        <v>13080.543</v>
      </c>
      <c r="U186" s="9">
        <f t="shared" si="155"/>
        <v>17440.723999999998</v>
      </c>
      <c r="V186" s="9">
        <f t="shared" si="156"/>
        <v>13080.543</v>
      </c>
      <c r="AC186" s="2">
        <f t="shared" si="157"/>
        <v>43601.81</v>
      </c>
    </row>
    <row r="187" spans="1:29" ht="51" x14ac:dyDescent="0.25">
      <c r="A187" s="10" t="s">
        <v>366</v>
      </c>
      <c r="B187" s="10" t="s">
        <v>367</v>
      </c>
      <c r="C187" s="11" t="s">
        <v>16</v>
      </c>
      <c r="D187" s="12">
        <v>1</v>
      </c>
      <c r="E187" s="16">
        <v>4706.83</v>
      </c>
      <c r="F187" s="17">
        <v>4706.83</v>
      </c>
      <c r="G187" s="16">
        <f t="shared" si="151"/>
        <v>1267.54</v>
      </c>
      <c r="H187" s="17"/>
      <c r="I187" s="16">
        <f t="shared" si="152"/>
        <v>5974.37</v>
      </c>
      <c r="J187" s="17">
        <f t="shared" si="153"/>
        <v>5974.37</v>
      </c>
      <c r="K187" s="9"/>
      <c r="L187" s="9"/>
      <c r="M187" s="9"/>
      <c r="N187" s="9"/>
      <c r="O187" s="9"/>
      <c r="P187" s="9"/>
      <c r="Q187" s="9"/>
      <c r="R187" s="9"/>
      <c r="S187" s="9"/>
      <c r="T187" s="9">
        <f t="shared" si="154"/>
        <v>1792.3109999999999</v>
      </c>
      <c r="U187" s="9">
        <f t="shared" si="155"/>
        <v>2389.748</v>
      </c>
      <c r="V187" s="9">
        <f t="shared" si="156"/>
        <v>1792.3109999999999</v>
      </c>
      <c r="AC187" s="2">
        <f t="shared" si="157"/>
        <v>5974.37</v>
      </c>
    </row>
    <row r="188" spans="1:29" ht="63.75" x14ac:dyDescent="0.25">
      <c r="A188" s="10" t="s">
        <v>368</v>
      </c>
      <c r="B188" s="10" t="s">
        <v>369</v>
      </c>
      <c r="C188" s="11" t="s">
        <v>16</v>
      </c>
      <c r="D188" s="12">
        <v>1</v>
      </c>
      <c r="E188" s="16">
        <v>2848.5</v>
      </c>
      <c r="F188" s="17">
        <v>2848.5</v>
      </c>
      <c r="G188" s="16">
        <f t="shared" si="151"/>
        <v>767.1</v>
      </c>
      <c r="H188" s="17"/>
      <c r="I188" s="16">
        <f t="shared" si="152"/>
        <v>3615.6</v>
      </c>
      <c r="J188" s="17">
        <f t="shared" si="153"/>
        <v>3615.6</v>
      </c>
      <c r="K188" s="9"/>
      <c r="L188" s="9"/>
      <c r="M188" s="9"/>
      <c r="N188" s="9"/>
      <c r="O188" s="9"/>
      <c r="P188" s="9"/>
      <c r="Q188" s="9"/>
      <c r="R188" s="9"/>
      <c r="S188" s="9"/>
      <c r="T188" s="9">
        <f t="shared" si="154"/>
        <v>1084.6799999999998</v>
      </c>
      <c r="U188" s="9">
        <f t="shared" si="155"/>
        <v>1446.24</v>
      </c>
      <c r="V188" s="9">
        <f t="shared" si="156"/>
        <v>1084.6799999999998</v>
      </c>
      <c r="AC188" s="2">
        <f t="shared" si="157"/>
        <v>3615.6</v>
      </c>
    </row>
    <row r="189" spans="1:29" ht="63.75" x14ac:dyDescent="0.25">
      <c r="A189" s="10" t="s">
        <v>370</v>
      </c>
      <c r="B189" s="10" t="s">
        <v>371</v>
      </c>
      <c r="C189" s="11" t="s">
        <v>16</v>
      </c>
      <c r="D189" s="12">
        <v>1</v>
      </c>
      <c r="E189" s="16">
        <v>3006.43</v>
      </c>
      <c r="F189" s="17">
        <v>3006.43</v>
      </c>
      <c r="G189" s="16">
        <f t="shared" si="151"/>
        <v>809.63</v>
      </c>
      <c r="H189" s="17"/>
      <c r="I189" s="16">
        <f t="shared" si="152"/>
        <v>3816.06</v>
      </c>
      <c r="J189" s="17">
        <f t="shared" si="153"/>
        <v>3816.06</v>
      </c>
      <c r="K189" s="9"/>
      <c r="L189" s="9"/>
      <c r="M189" s="9"/>
      <c r="N189" s="9"/>
      <c r="O189" s="9"/>
      <c r="P189" s="9"/>
      <c r="Q189" s="9"/>
      <c r="R189" s="9"/>
      <c r="S189" s="9"/>
      <c r="T189" s="9">
        <f t="shared" si="154"/>
        <v>1144.818</v>
      </c>
      <c r="U189" s="9">
        <f t="shared" si="155"/>
        <v>1526.424</v>
      </c>
      <c r="V189" s="9">
        <f t="shared" si="156"/>
        <v>1144.818</v>
      </c>
      <c r="AC189" s="2">
        <f t="shared" si="157"/>
        <v>3816.0600000000004</v>
      </c>
    </row>
    <row r="190" spans="1:29" ht="51" x14ac:dyDescent="0.25">
      <c r="A190" s="10" t="s">
        <v>372</v>
      </c>
      <c r="B190" s="10" t="s">
        <v>373</v>
      </c>
      <c r="C190" s="11" t="s">
        <v>16</v>
      </c>
      <c r="D190" s="12">
        <v>2</v>
      </c>
      <c r="E190" s="16">
        <v>14069.92</v>
      </c>
      <c r="F190" s="17">
        <v>28139.84</v>
      </c>
      <c r="G190" s="16">
        <f t="shared" si="151"/>
        <v>3789.02</v>
      </c>
      <c r="H190" s="17"/>
      <c r="I190" s="16">
        <f t="shared" si="152"/>
        <v>17858.939999999999</v>
      </c>
      <c r="J190" s="17">
        <f t="shared" si="153"/>
        <v>35717.879999999997</v>
      </c>
      <c r="K190" s="9"/>
      <c r="L190" s="9"/>
      <c r="M190" s="9"/>
      <c r="N190" s="9"/>
      <c r="O190" s="9"/>
      <c r="P190" s="9"/>
      <c r="Q190" s="9"/>
      <c r="R190" s="9"/>
      <c r="S190" s="9"/>
      <c r="T190" s="9">
        <f t="shared" si="154"/>
        <v>10715.364</v>
      </c>
      <c r="U190" s="9">
        <f t="shared" si="155"/>
        <v>14287.152</v>
      </c>
      <c r="V190" s="9">
        <f t="shared" si="156"/>
        <v>10715.364</v>
      </c>
      <c r="AC190" s="2">
        <f t="shared" si="157"/>
        <v>35717.879999999997</v>
      </c>
    </row>
    <row r="191" spans="1:29" x14ac:dyDescent="0.25">
      <c r="A191" s="8" t="s">
        <v>374</v>
      </c>
      <c r="B191" s="82" t="s">
        <v>375</v>
      </c>
      <c r="C191" s="83"/>
      <c r="D191" s="83"/>
      <c r="E191" s="83"/>
      <c r="F191" s="83"/>
      <c r="G191" s="83"/>
      <c r="H191" s="83"/>
      <c r="I191" s="83"/>
      <c r="J191" s="83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9" ht="76.5" x14ac:dyDescent="0.25">
      <c r="A192" s="10" t="s">
        <v>376</v>
      </c>
      <c r="B192" s="10" t="s">
        <v>377</v>
      </c>
      <c r="C192" s="11" t="s">
        <v>16</v>
      </c>
      <c r="D192" s="12">
        <v>10</v>
      </c>
      <c r="E192" s="16">
        <v>1390.6</v>
      </c>
      <c r="F192" s="17">
        <v>13906</v>
      </c>
      <c r="G192" s="16">
        <f t="shared" ref="G192:G198" si="158">TRUNC(E192*0.2693,2)</f>
        <v>374.48</v>
      </c>
      <c r="H192" s="17"/>
      <c r="I192" s="16">
        <f t="shared" ref="I192:I198" si="159">H192+G192+E192</f>
        <v>1765.08</v>
      </c>
      <c r="J192" s="17">
        <f t="shared" ref="J192:J198" si="160">TRUNC(I192*D192,2)</f>
        <v>17650.8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 t="shared" ref="U192:V198" si="161">0.5*$J192</f>
        <v>8825.4</v>
      </c>
      <c r="V192" s="9">
        <f t="shared" si="161"/>
        <v>8825.4</v>
      </c>
      <c r="AC192" s="2">
        <f t="shared" ref="AC192:AC201" si="162">SUM(K192:AB192)</f>
        <v>17650.8</v>
      </c>
    </row>
    <row r="193" spans="1:29" ht="76.5" x14ac:dyDescent="0.25">
      <c r="A193" s="10" t="s">
        <v>378</v>
      </c>
      <c r="B193" s="10" t="s">
        <v>379</v>
      </c>
      <c r="C193" s="11" t="s">
        <v>16</v>
      </c>
      <c r="D193" s="12">
        <v>3</v>
      </c>
      <c r="E193" s="16">
        <v>695.29</v>
      </c>
      <c r="F193" s="17">
        <v>2085.87</v>
      </c>
      <c r="G193" s="16">
        <f t="shared" si="158"/>
        <v>187.24</v>
      </c>
      <c r="H193" s="17"/>
      <c r="I193" s="16">
        <f t="shared" si="159"/>
        <v>882.53</v>
      </c>
      <c r="J193" s="17">
        <f t="shared" si="160"/>
        <v>2647.59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 t="shared" si="161"/>
        <v>1323.7950000000001</v>
      </c>
      <c r="V193" s="9">
        <f t="shared" si="161"/>
        <v>1323.7950000000001</v>
      </c>
      <c r="AC193" s="2">
        <f t="shared" si="162"/>
        <v>2647.59</v>
      </c>
    </row>
    <row r="194" spans="1:29" ht="89.25" x14ac:dyDescent="0.25">
      <c r="A194" s="10" t="s">
        <v>380</v>
      </c>
      <c r="B194" s="10" t="s">
        <v>381</v>
      </c>
      <c r="C194" s="11" t="s">
        <v>16</v>
      </c>
      <c r="D194" s="12">
        <v>17</v>
      </c>
      <c r="E194" s="16">
        <v>682.36</v>
      </c>
      <c r="F194" s="17">
        <v>11600.12</v>
      </c>
      <c r="G194" s="16">
        <f t="shared" si="158"/>
        <v>183.75</v>
      </c>
      <c r="H194" s="17"/>
      <c r="I194" s="16">
        <f t="shared" si="159"/>
        <v>866.11</v>
      </c>
      <c r="J194" s="17">
        <f t="shared" si="160"/>
        <v>14723.87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 t="shared" si="161"/>
        <v>7361.9350000000004</v>
      </c>
      <c r="V194" s="9">
        <f t="shared" si="161"/>
        <v>7361.9350000000004</v>
      </c>
      <c r="AC194" s="2">
        <f t="shared" si="162"/>
        <v>14723.87</v>
      </c>
    </row>
    <row r="195" spans="1:29" ht="89.25" x14ac:dyDescent="0.25">
      <c r="A195" s="10" t="s">
        <v>382</v>
      </c>
      <c r="B195" s="10" t="s">
        <v>383</v>
      </c>
      <c r="C195" s="11" t="s">
        <v>16</v>
      </c>
      <c r="D195" s="12">
        <v>2</v>
      </c>
      <c r="E195" s="16">
        <v>682.36</v>
      </c>
      <c r="F195" s="17">
        <v>1364.72</v>
      </c>
      <c r="G195" s="16">
        <f t="shared" si="158"/>
        <v>183.75</v>
      </c>
      <c r="H195" s="17"/>
      <c r="I195" s="16">
        <f t="shared" si="159"/>
        <v>866.11</v>
      </c>
      <c r="J195" s="17">
        <f t="shared" si="160"/>
        <v>1732.22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 t="shared" si="161"/>
        <v>866.11</v>
      </c>
      <c r="V195" s="9">
        <f t="shared" si="161"/>
        <v>866.11</v>
      </c>
      <c r="AC195" s="2">
        <f t="shared" si="162"/>
        <v>1732.22</v>
      </c>
    </row>
    <row r="196" spans="1:29" ht="76.5" x14ac:dyDescent="0.25">
      <c r="A196" s="10" t="s">
        <v>384</v>
      </c>
      <c r="B196" s="10" t="s">
        <v>385</v>
      </c>
      <c r="C196" s="11" t="s">
        <v>16</v>
      </c>
      <c r="D196" s="12">
        <v>1</v>
      </c>
      <c r="E196" s="16">
        <v>721.62</v>
      </c>
      <c r="F196" s="17">
        <v>721.62</v>
      </c>
      <c r="G196" s="16">
        <f t="shared" si="158"/>
        <v>194.33</v>
      </c>
      <c r="H196" s="17"/>
      <c r="I196" s="16">
        <f t="shared" si="159"/>
        <v>915.95</v>
      </c>
      <c r="J196" s="17">
        <f t="shared" si="160"/>
        <v>915.95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 t="shared" si="161"/>
        <v>457.97500000000002</v>
      </c>
      <c r="V196" s="9">
        <f t="shared" si="161"/>
        <v>457.97500000000002</v>
      </c>
      <c r="AC196" s="2">
        <f t="shared" si="162"/>
        <v>915.95</v>
      </c>
    </row>
    <row r="197" spans="1:29" ht="76.5" x14ac:dyDescent="0.25">
      <c r="A197" s="10" t="s">
        <v>386</v>
      </c>
      <c r="B197" s="10" t="s">
        <v>387</v>
      </c>
      <c r="C197" s="11" t="s">
        <v>16</v>
      </c>
      <c r="D197" s="12">
        <v>2</v>
      </c>
      <c r="E197" s="16">
        <v>1657.32</v>
      </c>
      <c r="F197" s="17">
        <v>3314.64</v>
      </c>
      <c r="G197" s="16">
        <f t="shared" si="158"/>
        <v>446.31</v>
      </c>
      <c r="H197" s="17"/>
      <c r="I197" s="16">
        <f t="shared" si="159"/>
        <v>2103.63</v>
      </c>
      <c r="J197" s="17">
        <f t="shared" si="160"/>
        <v>4207.26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 t="shared" si="161"/>
        <v>2103.63</v>
      </c>
      <c r="V197" s="9">
        <f t="shared" si="161"/>
        <v>2103.63</v>
      </c>
      <c r="AC197" s="2">
        <f t="shared" si="162"/>
        <v>4207.26</v>
      </c>
    </row>
    <row r="198" spans="1:29" ht="89.25" x14ac:dyDescent="0.25">
      <c r="A198" s="10" t="s">
        <v>388</v>
      </c>
      <c r="B198" s="10" t="s">
        <v>389</v>
      </c>
      <c r="C198" s="11" t="s">
        <v>16</v>
      </c>
      <c r="D198" s="12">
        <v>6</v>
      </c>
      <c r="E198" s="16">
        <v>574.29</v>
      </c>
      <c r="F198" s="17">
        <v>3445.74</v>
      </c>
      <c r="G198" s="16">
        <f t="shared" si="158"/>
        <v>154.65</v>
      </c>
      <c r="H198" s="17"/>
      <c r="I198" s="16">
        <f t="shared" si="159"/>
        <v>728.93999999999994</v>
      </c>
      <c r="J198" s="17">
        <f t="shared" si="160"/>
        <v>4373.6400000000003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 t="shared" si="161"/>
        <v>2186.8200000000002</v>
      </c>
      <c r="V198" s="9">
        <f t="shared" si="161"/>
        <v>2186.8200000000002</v>
      </c>
      <c r="AC198" s="2">
        <f t="shared" si="162"/>
        <v>4373.6400000000003</v>
      </c>
    </row>
    <row r="199" spans="1:29" x14ac:dyDescent="0.25">
      <c r="A199" s="8" t="s">
        <v>390</v>
      </c>
      <c r="B199" s="82" t="s">
        <v>391</v>
      </c>
      <c r="C199" s="83"/>
      <c r="D199" s="83"/>
      <c r="E199" s="83"/>
      <c r="F199" s="83"/>
      <c r="G199" s="83"/>
      <c r="H199" s="83"/>
      <c r="I199" s="83"/>
      <c r="J199" s="83"/>
      <c r="K199" s="9"/>
      <c r="L199" s="9"/>
      <c r="M199" s="9"/>
      <c r="N199" s="9"/>
      <c r="O199" s="9"/>
      <c r="P199" s="9"/>
      <c r="Q199" s="9"/>
      <c r="R199" s="9"/>
      <c r="S199" s="9"/>
      <c r="T199" s="9"/>
      <c r="AC199" s="2">
        <f t="shared" si="162"/>
        <v>0</v>
      </c>
    </row>
    <row r="200" spans="1:29" x14ac:dyDescent="0.25">
      <c r="A200" s="8" t="s">
        <v>392</v>
      </c>
      <c r="B200" s="82" t="s">
        <v>393</v>
      </c>
      <c r="C200" s="83"/>
      <c r="D200" s="83"/>
      <c r="E200" s="83"/>
      <c r="F200" s="83"/>
      <c r="G200" s="83"/>
      <c r="H200" s="83"/>
      <c r="I200" s="83"/>
      <c r="J200" s="83"/>
      <c r="K200" s="9"/>
      <c r="L200" s="9"/>
      <c r="M200" s="9"/>
      <c r="N200" s="9"/>
      <c r="O200" s="9"/>
      <c r="P200" s="9"/>
      <c r="Q200" s="9"/>
      <c r="R200" s="9"/>
      <c r="S200" s="9"/>
      <c r="T200" s="9"/>
      <c r="AC200" s="2">
        <f t="shared" si="162"/>
        <v>0</v>
      </c>
    </row>
    <row r="201" spans="1:29" ht="38.25" x14ac:dyDescent="0.25">
      <c r="A201" s="10" t="s">
        <v>394</v>
      </c>
      <c r="B201" s="10" t="s">
        <v>395</v>
      </c>
      <c r="C201" s="11" t="s">
        <v>35</v>
      </c>
      <c r="D201" s="12">
        <v>199.2</v>
      </c>
      <c r="E201" s="16">
        <v>444.44</v>
      </c>
      <c r="F201" s="17">
        <v>88532.44</v>
      </c>
      <c r="G201" s="16">
        <f t="shared" ref="G201" si="163">TRUNC(E201*0.2693,2)</f>
        <v>119.68</v>
      </c>
      <c r="H201" s="17"/>
      <c r="I201" s="16">
        <f t="shared" ref="I201" si="164">H201+G201+E201</f>
        <v>564.12</v>
      </c>
      <c r="J201" s="17">
        <f t="shared" ref="J201" si="165">TRUNC(I201*D201,2)</f>
        <v>112372.7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X201" s="9">
        <f>0.5*$J201</f>
        <v>56186.35</v>
      </c>
      <c r="Y201" s="9">
        <f>0.5*$J201</f>
        <v>56186.35</v>
      </c>
      <c r="AC201" s="2">
        <f t="shared" si="162"/>
        <v>112372.7</v>
      </c>
    </row>
    <row r="202" spans="1:29" x14ac:dyDescent="0.25">
      <c r="A202" s="8" t="s">
        <v>396</v>
      </c>
      <c r="B202" s="82" t="s">
        <v>397</v>
      </c>
      <c r="C202" s="83"/>
      <c r="D202" s="83"/>
      <c r="E202" s="83"/>
      <c r="F202" s="83"/>
      <c r="G202" s="83"/>
      <c r="H202" s="83"/>
      <c r="I202" s="83"/>
      <c r="J202" s="83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9" ht="38.25" x14ac:dyDescent="0.25">
      <c r="A203" s="10" t="s">
        <v>398</v>
      </c>
      <c r="B203" s="10" t="s">
        <v>399</v>
      </c>
      <c r="C203" s="11" t="s">
        <v>35</v>
      </c>
      <c r="D203" s="12">
        <v>2.56</v>
      </c>
      <c r="E203" s="16">
        <v>434.3</v>
      </c>
      <c r="F203" s="17">
        <v>1111.8</v>
      </c>
      <c r="G203" s="16">
        <f t="shared" ref="G203:G204" si="166">TRUNC(E203*0.2693,2)</f>
        <v>116.95</v>
      </c>
      <c r="H203" s="17"/>
      <c r="I203" s="16">
        <f t="shared" ref="I203:I204" si="167">H203+G203+E203</f>
        <v>551.25</v>
      </c>
      <c r="J203" s="17">
        <f t="shared" ref="J203:J204" si="168">TRUNC(I203*D203,2)</f>
        <v>1411.2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Y203" s="9">
        <f>1*$J203</f>
        <v>1411.2</v>
      </c>
      <c r="AC203" s="2">
        <f t="shared" ref="AC203:AC204" si="169">SUM(K203:AB203)</f>
        <v>1411.2</v>
      </c>
    </row>
    <row r="204" spans="1:29" ht="25.5" x14ac:dyDescent="0.25">
      <c r="A204" s="10" t="s">
        <v>400</v>
      </c>
      <c r="B204" s="10" t="s">
        <v>401</v>
      </c>
      <c r="C204" s="11" t="s">
        <v>16</v>
      </c>
      <c r="D204" s="12">
        <v>2</v>
      </c>
      <c r="E204" s="16">
        <v>357.4</v>
      </c>
      <c r="F204" s="17">
        <v>714.8</v>
      </c>
      <c r="G204" s="16">
        <f t="shared" si="166"/>
        <v>96.24</v>
      </c>
      <c r="H204" s="17"/>
      <c r="I204" s="16">
        <f t="shared" si="167"/>
        <v>453.64</v>
      </c>
      <c r="J204" s="17">
        <f t="shared" si="168"/>
        <v>907.28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Y204" s="9">
        <f>1*$J204</f>
        <v>907.28</v>
      </c>
      <c r="AC204" s="2">
        <f t="shared" si="169"/>
        <v>907.28</v>
      </c>
    </row>
    <row r="205" spans="1:29" x14ac:dyDescent="0.25">
      <c r="A205" s="8" t="s">
        <v>402</v>
      </c>
      <c r="B205" s="82" t="s">
        <v>403</v>
      </c>
      <c r="C205" s="83"/>
      <c r="D205" s="83"/>
      <c r="E205" s="83"/>
      <c r="F205" s="83"/>
      <c r="G205" s="83"/>
      <c r="H205" s="83"/>
      <c r="I205" s="83"/>
      <c r="J205" s="83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9" x14ac:dyDescent="0.25">
      <c r="A206" s="8" t="s">
        <v>404</v>
      </c>
      <c r="B206" s="82" t="s">
        <v>405</v>
      </c>
      <c r="C206" s="83"/>
      <c r="D206" s="83"/>
      <c r="E206" s="83"/>
      <c r="F206" s="83"/>
      <c r="G206" s="83"/>
      <c r="H206" s="83"/>
      <c r="I206" s="83"/>
      <c r="J206" s="83"/>
      <c r="K206" s="9"/>
      <c r="L206" s="9"/>
      <c r="M206" s="9"/>
      <c r="N206" s="9"/>
      <c r="O206" s="9"/>
      <c r="P206" s="9"/>
      <c r="Q206" s="9"/>
      <c r="R206" s="9"/>
      <c r="S206" s="9"/>
      <c r="T206" s="9"/>
      <c r="AC206" s="2">
        <f t="shared" ref="AC206:AC218" si="170">SUM(K206:AB206)</f>
        <v>0</v>
      </c>
    </row>
    <row r="207" spans="1:29" ht="38.25" x14ac:dyDescent="0.25">
      <c r="A207" s="10" t="s">
        <v>406</v>
      </c>
      <c r="B207" s="10" t="s">
        <v>407</v>
      </c>
      <c r="C207" s="11" t="s">
        <v>35</v>
      </c>
      <c r="D207" s="12">
        <v>22.33</v>
      </c>
      <c r="E207" s="16">
        <v>1547.47</v>
      </c>
      <c r="F207" s="17">
        <v>34555</v>
      </c>
      <c r="G207" s="16">
        <f t="shared" ref="G207" si="171">TRUNC(E207*0.2693,2)</f>
        <v>416.73</v>
      </c>
      <c r="H207" s="17"/>
      <c r="I207" s="16">
        <f t="shared" ref="I207" si="172">H207+G207+E207</f>
        <v>1964.2</v>
      </c>
      <c r="J207" s="17">
        <f t="shared" ref="J207" si="173">TRUNC(I207*D207,2)</f>
        <v>43860.58</v>
      </c>
      <c r="K207" s="9"/>
      <c r="L207" s="9"/>
      <c r="M207" s="9"/>
      <c r="N207" s="9"/>
      <c r="O207" s="9"/>
      <c r="P207" s="9"/>
      <c r="Q207" s="9"/>
      <c r="R207" s="9"/>
      <c r="S207" s="9">
        <f>0.2*$J207</f>
        <v>8772.116</v>
      </c>
      <c r="T207" s="9">
        <f>0.8*$J207</f>
        <v>35088.464</v>
      </c>
      <c r="AC207" s="2">
        <f t="shared" si="170"/>
        <v>43860.58</v>
      </c>
    </row>
    <row r="208" spans="1:29" x14ac:dyDescent="0.25">
      <c r="A208" s="8" t="s">
        <v>408</v>
      </c>
      <c r="B208" s="82" t="s">
        <v>409</v>
      </c>
      <c r="C208" s="83"/>
      <c r="D208" s="83"/>
      <c r="E208" s="83"/>
      <c r="F208" s="83"/>
      <c r="G208" s="83"/>
      <c r="H208" s="83"/>
      <c r="I208" s="83"/>
      <c r="J208" s="83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9" ht="38.25" x14ac:dyDescent="0.25">
      <c r="A209" s="10" t="s">
        <v>410</v>
      </c>
      <c r="B209" s="10" t="s">
        <v>411</v>
      </c>
      <c r="C209" s="11" t="s">
        <v>35</v>
      </c>
      <c r="D209" s="12">
        <v>655.54</v>
      </c>
      <c r="E209" s="16">
        <v>106.57</v>
      </c>
      <c r="F209" s="17">
        <v>69860.89</v>
      </c>
      <c r="G209" s="16">
        <f t="shared" ref="G209" si="174">TRUNC(E209*0.2693,2)</f>
        <v>28.69</v>
      </c>
      <c r="H209" s="17"/>
      <c r="I209" s="16">
        <f t="shared" ref="I209" si="175">H209+G209+E209</f>
        <v>135.26</v>
      </c>
      <c r="J209" s="17">
        <f t="shared" ref="J209" si="176">TRUNC(I209*D209,2)</f>
        <v>88668.34</v>
      </c>
      <c r="K209" s="9"/>
      <c r="L209" s="9"/>
      <c r="M209" s="9"/>
      <c r="N209" s="9"/>
      <c r="O209" s="9"/>
      <c r="P209" s="9"/>
      <c r="Q209" s="9"/>
      <c r="R209" s="9"/>
      <c r="S209" s="9">
        <f>0.2*$J209</f>
        <v>17733.668000000001</v>
      </c>
      <c r="T209" s="9">
        <f>0.8*$J209</f>
        <v>70934.672000000006</v>
      </c>
      <c r="AC209" s="2">
        <f t="shared" si="170"/>
        <v>88668.340000000011</v>
      </c>
    </row>
    <row r="210" spans="1:29" x14ac:dyDescent="0.25">
      <c r="A210" s="8" t="s">
        <v>412</v>
      </c>
      <c r="B210" s="82" t="s">
        <v>413</v>
      </c>
      <c r="C210" s="83"/>
      <c r="D210" s="83"/>
      <c r="E210" s="83"/>
      <c r="F210" s="83"/>
      <c r="G210" s="83"/>
      <c r="H210" s="83"/>
      <c r="I210" s="83"/>
      <c r="J210" s="83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9" ht="25.5" x14ac:dyDescent="0.25">
      <c r="A211" s="10" t="s">
        <v>414</v>
      </c>
      <c r="B211" s="10" t="s">
        <v>415</v>
      </c>
      <c r="C211" s="11" t="s">
        <v>50</v>
      </c>
      <c r="D211" s="12">
        <v>43.82</v>
      </c>
      <c r="E211" s="16">
        <v>63.37</v>
      </c>
      <c r="F211" s="17">
        <v>2776.87</v>
      </c>
      <c r="G211" s="16">
        <f t="shared" ref="G211:G212" si="177">TRUNC(E211*0.2693,2)</f>
        <v>17.059999999999999</v>
      </c>
      <c r="H211" s="17"/>
      <c r="I211" s="16">
        <f t="shared" ref="I211:I212" si="178">H211+G211+E211</f>
        <v>80.429999999999993</v>
      </c>
      <c r="J211" s="17">
        <f t="shared" ref="J211:J212" si="179">TRUNC(I211*D211,2)</f>
        <v>3524.44</v>
      </c>
      <c r="K211" s="9"/>
      <c r="L211" s="9"/>
      <c r="M211" s="9"/>
      <c r="N211" s="9"/>
      <c r="O211" s="9"/>
      <c r="P211" s="9"/>
      <c r="Q211" s="9"/>
      <c r="R211" s="9"/>
      <c r="S211" s="9">
        <f>0.2*$J211</f>
        <v>704.88800000000003</v>
      </c>
      <c r="T211" s="9">
        <f>0.8*$J211</f>
        <v>2819.5520000000001</v>
      </c>
      <c r="AC211" s="2">
        <f t="shared" si="170"/>
        <v>3524.44</v>
      </c>
    </row>
    <row r="212" spans="1:29" ht="25.5" x14ac:dyDescent="0.25">
      <c r="A212" s="10" t="s">
        <v>416</v>
      </c>
      <c r="B212" s="10" t="s">
        <v>417</v>
      </c>
      <c r="C212" s="11" t="s">
        <v>50</v>
      </c>
      <c r="D212" s="12">
        <v>43.82</v>
      </c>
      <c r="E212" s="16">
        <v>22.47</v>
      </c>
      <c r="F212" s="17">
        <v>984.63</v>
      </c>
      <c r="G212" s="16">
        <f t="shared" si="177"/>
        <v>6.05</v>
      </c>
      <c r="H212" s="17"/>
      <c r="I212" s="16">
        <f t="shared" si="178"/>
        <v>28.52</v>
      </c>
      <c r="J212" s="17">
        <f t="shared" si="179"/>
        <v>1249.74</v>
      </c>
      <c r="K212" s="9"/>
      <c r="L212" s="9"/>
      <c r="M212" s="9"/>
      <c r="N212" s="9"/>
      <c r="O212" s="9"/>
      <c r="P212" s="9"/>
      <c r="Q212" s="9"/>
      <c r="R212" s="9"/>
      <c r="S212" s="9">
        <f>0.2*$J212</f>
        <v>249.94800000000001</v>
      </c>
      <c r="T212" s="9">
        <f>0.8*$J212</f>
        <v>999.79200000000003</v>
      </c>
      <c r="AC212" s="2">
        <f t="shared" si="170"/>
        <v>1249.74</v>
      </c>
    </row>
    <row r="213" spans="1:29" x14ac:dyDescent="0.25">
      <c r="A213" s="8" t="s">
        <v>418</v>
      </c>
      <c r="B213" s="82" t="s">
        <v>419</v>
      </c>
      <c r="C213" s="83"/>
      <c r="D213" s="83"/>
      <c r="E213" s="83"/>
      <c r="F213" s="83"/>
      <c r="G213" s="83"/>
      <c r="H213" s="83"/>
      <c r="I213" s="83"/>
      <c r="J213" s="83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9" ht="51" x14ac:dyDescent="0.25">
      <c r="A214" s="10" t="s">
        <v>420</v>
      </c>
      <c r="B214" s="10" t="s">
        <v>421</v>
      </c>
      <c r="C214" s="11" t="s">
        <v>35</v>
      </c>
      <c r="D214" s="12">
        <v>655.54</v>
      </c>
      <c r="E214" s="16">
        <v>6.18</v>
      </c>
      <c r="F214" s="17">
        <v>4051.23</v>
      </c>
      <c r="G214" s="16">
        <f t="shared" ref="G214:G218" si="180">TRUNC(E214*0.2693,2)</f>
        <v>1.66</v>
      </c>
      <c r="H214" s="17"/>
      <c r="I214" s="16">
        <f t="shared" ref="I214:I218" si="181">H214+G214+E214</f>
        <v>7.84</v>
      </c>
      <c r="J214" s="17">
        <f t="shared" ref="J214:J218" si="182">TRUNC(I214*D214,2)</f>
        <v>5139.43</v>
      </c>
      <c r="K214" s="9"/>
      <c r="L214" s="9"/>
      <c r="M214" s="9"/>
      <c r="N214" s="9"/>
      <c r="O214" s="9"/>
      <c r="P214" s="9"/>
      <c r="Q214" s="9"/>
      <c r="R214" s="9"/>
      <c r="S214" s="9">
        <f>0.2*$J214</f>
        <v>1027.8860000000002</v>
      </c>
      <c r="T214" s="9">
        <f>0.8*$J214</f>
        <v>4111.5440000000008</v>
      </c>
      <c r="AC214" s="2">
        <f t="shared" si="170"/>
        <v>5139.4300000000012</v>
      </c>
    </row>
    <row r="215" spans="1:29" ht="25.5" x14ac:dyDescent="0.25">
      <c r="A215" s="10" t="s">
        <v>422</v>
      </c>
      <c r="B215" s="10" t="s">
        <v>423</v>
      </c>
      <c r="C215" s="11" t="s">
        <v>50</v>
      </c>
      <c r="D215" s="12">
        <v>329.52</v>
      </c>
      <c r="E215" s="16">
        <v>15.61</v>
      </c>
      <c r="F215" s="17">
        <v>5143.8</v>
      </c>
      <c r="G215" s="16">
        <f t="shared" si="180"/>
        <v>4.2</v>
      </c>
      <c r="H215" s="17"/>
      <c r="I215" s="16">
        <f t="shared" si="181"/>
        <v>19.809999999999999</v>
      </c>
      <c r="J215" s="17">
        <f t="shared" si="182"/>
        <v>6527.79</v>
      </c>
      <c r="K215" s="9"/>
      <c r="L215" s="9"/>
      <c r="M215" s="9"/>
      <c r="N215" s="9"/>
      <c r="O215" s="9"/>
      <c r="P215" s="9"/>
      <c r="Q215" s="9"/>
      <c r="R215" s="9"/>
      <c r="S215" s="9">
        <f>0.2*$J215</f>
        <v>1305.558</v>
      </c>
      <c r="T215" s="9">
        <f>0.8*$J215</f>
        <v>5222.232</v>
      </c>
      <c r="AC215" s="2">
        <f t="shared" si="170"/>
        <v>6527.79</v>
      </c>
    </row>
    <row r="216" spans="1:29" ht="25.5" x14ac:dyDescent="0.25">
      <c r="A216" s="10" t="s">
        <v>424</v>
      </c>
      <c r="B216" s="10" t="s">
        <v>425</v>
      </c>
      <c r="C216" s="11" t="s">
        <v>238</v>
      </c>
      <c r="D216" s="12">
        <v>66.61</v>
      </c>
      <c r="E216" s="16">
        <v>6.58</v>
      </c>
      <c r="F216" s="17">
        <v>438.29</v>
      </c>
      <c r="G216" s="16">
        <f t="shared" si="180"/>
        <v>1.77</v>
      </c>
      <c r="H216" s="17"/>
      <c r="I216" s="16">
        <f t="shared" si="181"/>
        <v>8.35</v>
      </c>
      <c r="J216" s="17">
        <f t="shared" si="182"/>
        <v>556.19000000000005</v>
      </c>
      <c r="K216" s="9"/>
      <c r="L216" s="9"/>
      <c r="M216" s="9"/>
      <c r="N216" s="9"/>
      <c r="O216" s="9"/>
      <c r="P216" s="9"/>
      <c r="Q216" s="9"/>
      <c r="R216" s="9"/>
      <c r="S216" s="9">
        <f>0.2*$J216</f>
        <v>111.23800000000001</v>
      </c>
      <c r="T216" s="9">
        <f>0.8*$J216</f>
        <v>444.95200000000006</v>
      </c>
      <c r="AC216" s="2">
        <f t="shared" si="170"/>
        <v>556.19000000000005</v>
      </c>
    </row>
    <row r="217" spans="1:29" ht="25.5" x14ac:dyDescent="0.25">
      <c r="A217" s="10" t="s">
        <v>426</v>
      </c>
      <c r="B217" s="10" t="s">
        <v>427</v>
      </c>
      <c r="C217" s="11" t="s">
        <v>238</v>
      </c>
      <c r="D217" s="12">
        <v>1728.45</v>
      </c>
      <c r="E217" s="16">
        <v>6.58</v>
      </c>
      <c r="F217" s="17">
        <v>11373.2</v>
      </c>
      <c r="G217" s="16">
        <f t="shared" si="180"/>
        <v>1.77</v>
      </c>
      <c r="H217" s="17"/>
      <c r="I217" s="16">
        <f t="shared" si="181"/>
        <v>8.35</v>
      </c>
      <c r="J217" s="17">
        <f t="shared" si="182"/>
        <v>14432.55</v>
      </c>
      <c r="K217" s="9"/>
      <c r="L217" s="9"/>
      <c r="M217" s="9"/>
      <c r="N217" s="9"/>
      <c r="O217" s="9"/>
      <c r="P217" s="9"/>
      <c r="Q217" s="9"/>
      <c r="R217" s="9"/>
      <c r="S217" s="9">
        <f>0.2*$J217</f>
        <v>2886.51</v>
      </c>
      <c r="T217" s="9">
        <f>0.8*$J217</f>
        <v>11546.04</v>
      </c>
      <c r="AC217" s="2">
        <f t="shared" si="170"/>
        <v>14432.550000000001</v>
      </c>
    </row>
    <row r="218" spans="1:29" ht="25.5" x14ac:dyDescent="0.25">
      <c r="A218" s="10" t="s">
        <v>428</v>
      </c>
      <c r="B218" s="10" t="s">
        <v>429</v>
      </c>
      <c r="C218" s="11" t="s">
        <v>35</v>
      </c>
      <c r="D218" s="12">
        <v>2.13</v>
      </c>
      <c r="E218" s="16">
        <v>193.8</v>
      </c>
      <c r="F218" s="17">
        <v>412.79</v>
      </c>
      <c r="G218" s="16">
        <f t="shared" si="180"/>
        <v>52.19</v>
      </c>
      <c r="H218" s="17"/>
      <c r="I218" s="16">
        <f t="shared" si="181"/>
        <v>245.99</v>
      </c>
      <c r="J218" s="17">
        <f t="shared" si="182"/>
        <v>523.95000000000005</v>
      </c>
      <c r="K218" s="9"/>
      <c r="L218" s="9"/>
      <c r="M218" s="9"/>
      <c r="N218" s="9"/>
      <c r="O218" s="9"/>
      <c r="P218" s="9"/>
      <c r="Q218" s="9"/>
      <c r="R218" s="9"/>
      <c r="S218" s="9">
        <f>0.2*$J218</f>
        <v>104.79000000000002</v>
      </c>
      <c r="T218" s="9">
        <f>0.8*$J218</f>
        <v>419.16000000000008</v>
      </c>
      <c r="AC218" s="2">
        <f t="shared" si="170"/>
        <v>523.95000000000005</v>
      </c>
    </row>
    <row r="219" spans="1:29" x14ac:dyDescent="0.25">
      <c r="A219" s="8" t="s">
        <v>430</v>
      </c>
      <c r="B219" s="82" t="s">
        <v>431</v>
      </c>
      <c r="C219" s="83"/>
      <c r="D219" s="83"/>
      <c r="E219" s="83"/>
      <c r="F219" s="83"/>
      <c r="G219" s="83"/>
      <c r="H219" s="83"/>
      <c r="I219" s="83"/>
      <c r="J219" s="83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9" x14ac:dyDescent="0.25">
      <c r="A220" s="8" t="s">
        <v>432</v>
      </c>
      <c r="B220" s="82" t="s">
        <v>433</v>
      </c>
      <c r="C220" s="83"/>
      <c r="D220" s="83"/>
      <c r="E220" s="83"/>
      <c r="F220" s="83"/>
      <c r="G220" s="83"/>
      <c r="H220" s="83"/>
      <c r="I220" s="83"/>
      <c r="J220" s="83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9" ht="38.25" x14ac:dyDescent="0.25">
      <c r="A221" s="10" t="s">
        <v>434</v>
      </c>
      <c r="B221" s="10" t="s">
        <v>435</v>
      </c>
      <c r="C221" s="11" t="s">
        <v>35</v>
      </c>
      <c r="D221" s="12">
        <v>241.26</v>
      </c>
      <c r="E221" s="16">
        <v>77.42</v>
      </c>
      <c r="F221" s="17">
        <v>18678.34</v>
      </c>
      <c r="G221" s="16">
        <f t="shared" ref="G221:G222" si="183">TRUNC(E221*0.2693,2)</f>
        <v>20.84</v>
      </c>
      <c r="H221" s="17"/>
      <c r="I221" s="16">
        <f t="shared" ref="I221:I222" si="184">H221+G221+E221</f>
        <v>98.26</v>
      </c>
      <c r="J221" s="17">
        <f t="shared" ref="J221:J222" si="185">TRUNC(I221*D221,2)</f>
        <v>23706.2</v>
      </c>
      <c r="K221" s="9"/>
      <c r="L221" s="9"/>
      <c r="M221" s="9"/>
      <c r="N221" s="9"/>
      <c r="O221" s="9"/>
      <c r="P221" s="9"/>
      <c r="Q221" s="9"/>
      <c r="R221" s="9"/>
      <c r="S221" s="9">
        <f>0.5*$J221</f>
        <v>11853.1</v>
      </c>
      <c r="T221" s="9">
        <f>0.5*$J221</f>
        <v>11853.1</v>
      </c>
      <c r="AC221" s="2">
        <f t="shared" ref="AC221:AC222" si="186">SUM(K221:AB221)</f>
        <v>23706.2</v>
      </c>
    </row>
    <row r="222" spans="1:29" ht="51" x14ac:dyDescent="0.25">
      <c r="A222" s="10" t="s">
        <v>436</v>
      </c>
      <c r="B222" s="10" t="s">
        <v>437</v>
      </c>
      <c r="C222" s="11" t="s">
        <v>35</v>
      </c>
      <c r="D222" s="12">
        <v>241.26</v>
      </c>
      <c r="E222" s="16">
        <v>31.32</v>
      </c>
      <c r="F222" s="17">
        <v>7556.26</v>
      </c>
      <c r="G222" s="16">
        <f t="shared" si="183"/>
        <v>8.43</v>
      </c>
      <c r="H222" s="17"/>
      <c r="I222" s="16">
        <f t="shared" si="184"/>
        <v>39.75</v>
      </c>
      <c r="J222" s="17">
        <f t="shared" si="185"/>
        <v>9590.08</v>
      </c>
      <c r="K222" s="9"/>
      <c r="L222" s="9"/>
      <c r="M222" s="9"/>
      <c r="N222" s="9"/>
      <c r="O222" s="9"/>
      <c r="P222" s="9"/>
      <c r="Q222" s="9"/>
      <c r="R222" s="9"/>
      <c r="S222" s="9">
        <f>0.5*$J222</f>
        <v>4795.04</v>
      </c>
      <c r="T222" s="9">
        <f>0.5*$J222</f>
        <v>4795.04</v>
      </c>
      <c r="AC222" s="2">
        <f t="shared" si="186"/>
        <v>9590.08</v>
      </c>
    </row>
    <row r="223" spans="1:29" x14ac:dyDescent="0.25">
      <c r="A223" s="8" t="s">
        <v>438</v>
      </c>
      <c r="B223" s="82" t="s">
        <v>439</v>
      </c>
      <c r="C223" s="83"/>
      <c r="D223" s="83"/>
      <c r="E223" s="83"/>
      <c r="F223" s="83"/>
      <c r="G223" s="83"/>
      <c r="H223" s="83"/>
      <c r="I223" s="83"/>
      <c r="J223" s="83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9" ht="25.5" x14ac:dyDescent="0.25">
      <c r="A224" s="10" t="s">
        <v>440</v>
      </c>
      <c r="B224" s="10" t="s">
        <v>441</v>
      </c>
      <c r="C224" s="11" t="s">
        <v>35</v>
      </c>
      <c r="D224" s="12">
        <v>75.78</v>
      </c>
      <c r="E224" s="16">
        <v>329.68</v>
      </c>
      <c r="F224" s="17">
        <v>24980.87</v>
      </c>
      <c r="G224" s="16">
        <f t="shared" ref="G224" si="187">TRUNC(E224*0.2693,2)</f>
        <v>88.78</v>
      </c>
      <c r="H224" s="17"/>
      <c r="I224" s="16">
        <f t="shared" ref="I224" si="188">H224+G224+E224</f>
        <v>418.46000000000004</v>
      </c>
      <c r="J224" s="17">
        <f t="shared" ref="J224" si="189">TRUNC(I224*D224,2)</f>
        <v>31710.89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>
        <f>0.2*$J224</f>
        <v>6342.1779999999999</v>
      </c>
      <c r="V224" s="9">
        <f>0.2*$J224</f>
        <v>6342.1779999999999</v>
      </c>
      <c r="W224" s="9">
        <f>0.6*$J224</f>
        <v>19026.534</v>
      </c>
      <c r="AC224" s="2">
        <f t="shared" ref="AC224" si="190">SUM(K224:AB224)</f>
        <v>31710.89</v>
      </c>
    </row>
    <row r="225" spans="1:29" x14ac:dyDescent="0.25">
      <c r="A225" s="8" t="s">
        <v>442</v>
      </c>
      <c r="B225" s="82" t="s">
        <v>443</v>
      </c>
      <c r="C225" s="83"/>
      <c r="D225" s="83"/>
      <c r="E225" s="83"/>
      <c r="F225" s="83"/>
      <c r="G225" s="83"/>
      <c r="H225" s="83"/>
      <c r="I225" s="83"/>
      <c r="J225" s="83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9" ht="38.25" x14ac:dyDescent="0.25">
      <c r="A226" s="10" t="s">
        <v>444</v>
      </c>
      <c r="B226" s="10" t="s">
        <v>445</v>
      </c>
      <c r="C226" s="11" t="s">
        <v>35</v>
      </c>
      <c r="D226" s="12">
        <v>1.95</v>
      </c>
      <c r="E226" s="16">
        <v>113.3</v>
      </c>
      <c r="F226" s="17">
        <v>220.93</v>
      </c>
      <c r="G226" s="16">
        <f t="shared" ref="G226" si="191">TRUNC(E226*0.2693,2)</f>
        <v>30.51</v>
      </c>
      <c r="H226" s="17"/>
      <c r="I226" s="16">
        <f t="shared" ref="I226" si="192">H226+G226+E226</f>
        <v>143.81</v>
      </c>
      <c r="J226" s="17">
        <f t="shared" ref="J226" si="193">TRUNC(I226*D226,2)</f>
        <v>280.42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W226" s="9">
        <f>$J226</f>
        <v>280.42</v>
      </c>
      <c r="AC226" s="2">
        <f t="shared" ref="AC226" si="194">SUM(K226:AB226)</f>
        <v>280.42</v>
      </c>
    </row>
    <row r="227" spans="1:29" x14ac:dyDescent="0.25">
      <c r="A227" s="8" t="s">
        <v>446</v>
      </c>
      <c r="B227" s="82" t="s">
        <v>447</v>
      </c>
      <c r="C227" s="83"/>
      <c r="D227" s="83"/>
      <c r="E227" s="83"/>
      <c r="F227" s="83"/>
      <c r="G227" s="83"/>
      <c r="H227" s="83"/>
      <c r="I227" s="83"/>
      <c r="J227" s="83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9" ht="38.25" x14ac:dyDescent="0.25">
      <c r="A228" s="10" t="s">
        <v>448</v>
      </c>
      <c r="B228" s="10" t="s">
        <v>449</v>
      </c>
      <c r="C228" s="11" t="s">
        <v>35</v>
      </c>
      <c r="D228" s="12">
        <v>1116.1500000000001</v>
      </c>
      <c r="E228" s="16">
        <v>190.61</v>
      </c>
      <c r="F228" s="17">
        <v>212749.35</v>
      </c>
      <c r="G228" s="16">
        <f t="shared" ref="G228" si="195">TRUNC(E228*0.2693,2)</f>
        <v>51.33</v>
      </c>
      <c r="H228" s="17"/>
      <c r="I228" s="16">
        <f t="shared" ref="I228" si="196">H228+G228+E228</f>
        <v>241.94</v>
      </c>
      <c r="J228" s="17">
        <f t="shared" ref="J228" si="197">TRUNC(I228*D228,2)</f>
        <v>270041.33</v>
      </c>
      <c r="K228" s="9"/>
      <c r="L228" s="9"/>
      <c r="M228" s="9"/>
      <c r="N228" s="9"/>
      <c r="O228" s="9"/>
      <c r="P228" s="9"/>
      <c r="Q228" s="9"/>
      <c r="R228" s="9"/>
      <c r="S228" s="9"/>
      <c r="T228" s="9">
        <f>0.2*$J228</f>
        <v>54008.266000000003</v>
      </c>
      <c r="U228" s="9">
        <f>0.2*$J228</f>
        <v>54008.266000000003</v>
      </c>
      <c r="V228" s="9">
        <f>0.2*$J228</f>
        <v>54008.266000000003</v>
      </c>
      <c r="W228" s="9">
        <f>0.4*$J228</f>
        <v>108016.53200000001</v>
      </c>
      <c r="AC228" s="2">
        <f t="shared" ref="AC228" si="198">SUM(K228:AB228)</f>
        <v>270041.33</v>
      </c>
    </row>
    <row r="229" spans="1:29" x14ac:dyDescent="0.25">
      <c r="A229" s="8" t="s">
        <v>450</v>
      </c>
      <c r="B229" s="82" t="s">
        <v>451</v>
      </c>
      <c r="C229" s="83"/>
      <c r="D229" s="83"/>
      <c r="E229" s="83"/>
      <c r="F229" s="83"/>
      <c r="G229" s="83"/>
      <c r="H229" s="83"/>
      <c r="I229" s="83"/>
      <c r="J229" s="83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9" ht="63.75" x14ac:dyDescent="0.25">
      <c r="A230" s="10" t="s">
        <v>452</v>
      </c>
      <c r="B230" s="10" t="s">
        <v>453</v>
      </c>
      <c r="C230" s="11" t="s">
        <v>35</v>
      </c>
      <c r="D230" s="12">
        <v>1140.8</v>
      </c>
      <c r="E230" s="16">
        <v>26.09</v>
      </c>
      <c r="F230" s="17">
        <v>29763.47</v>
      </c>
      <c r="G230" s="16">
        <f t="shared" ref="G230:G234" si="199">TRUNC(E230*0.2693,2)</f>
        <v>7.02</v>
      </c>
      <c r="H230" s="17"/>
      <c r="I230" s="16">
        <f t="shared" ref="I230:I234" si="200">H230+G230+E230</f>
        <v>33.11</v>
      </c>
      <c r="J230" s="17">
        <f t="shared" ref="J230:J234" si="201">TRUNC(I230*D230,2)</f>
        <v>37771.879999999997</v>
      </c>
      <c r="K230" s="9"/>
      <c r="L230" s="9"/>
      <c r="M230" s="9"/>
      <c r="N230" s="9"/>
      <c r="O230" s="9"/>
      <c r="P230" s="9"/>
      <c r="Q230" s="9"/>
      <c r="R230" s="9"/>
      <c r="S230" s="9">
        <f>0.3*$J230</f>
        <v>11331.563999999998</v>
      </c>
      <c r="T230" s="9">
        <f>0.4*$J230</f>
        <v>15108.752</v>
      </c>
      <c r="U230" s="9">
        <f>0.3*$J230</f>
        <v>11331.563999999998</v>
      </c>
      <c r="AC230" s="2">
        <f t="shared" ref="AC230:AC236" si="202">SUM(K230:AB230)</f>
        <v>37771.879999999997</v>
      </c>
    </row>
    <row r="231" spans="1:29" ht="63.75" x14ac:dyDescent="0.25">
      <c r="A231" s="10" t="s">
        <v>454</v>
      </c>
      <c r="B231" s="10" t="s">
        <v>455</v>
      </c>
      <c r="C231" s="11" t="s">
        <v>35</v>
      </c>
      <c r="D231" s="12">
        <v>40.15</v>
      </c>
      <c r="E231" s="16">
        <v>34.39</v>
      </c>
      <c r="F231" s="17">
        <v>1380.75</v>
      </c>
      <c r="G231" s="16">
        <f t="shared" si="199"/>
        <v>9.26</v>
      </c>
      <c r="H231" s="17"/>
      <c r="I231" s="16">
        <f t="shared" si="200"/>
        <v>43.65</v>
      </c>
      <c r="J231" s="17">
        <f t="shared" si="201"/>
        <v>1752.54</v>
      </c>
      <c r="K231" s="9"/>
      <c r="L231" s="9"/>
      <c r="M231" s="9"/>
      <c r="N231" s="9"/>
      <c r="O231" s="9"/>
      <c r="P231" s="9"/>
      <c r="Q231" s="9"/>
      <c r="R231" s="9"/>
      <c r="S231" s="9">
        <f>0.3*$J231</f>
        <v>525.76199999999994</v>
      </c>
      <c r="T231" s="9">
        <f>0.4*$J231</f>
        <v>701.01600000000008</v>
      </c>
      <c r="U231" s="9">
        <f>0.3*$J231</f>
        <v>525.76199999999994</v>
      </c>
      <c r="AC231" s="2">
        <f t="shared" si="202"/>
        <v>1752.54</v>
      </c>
    </row>
    <row r="232" spans="1:29" ht="63.75" x14ac:dyDescent="0.25">
      <c r="A232" s="10" t="s">
        <v>456</v>
      </c>
      <c r="B232" s="10" t="s">
        <v>457</v>
      </c>
      <c r="C232" s="11" t="s">
        <v>35</v>
      </c>
      <c r="D232" s="12">
        <v>625.73</v>
      </c>
      <c r="E232" s="16">
        <v>70.98</v>
      </c>
      <c r="F232" s="17">
        <v>44414.31</v>
      </c>
      <c r="G232" s="16">
        <f t="shared" si="199"/>
        <v>19.11</v>
      </c>
      <c r="H232" s="17"/>
      <c r="I232" s="16">
        <f t="shared" si="200"/>
        <v>90.09</v>
      </c>
      <c r="J232" s="17">
        <f t="shared" si="201"/>
        <v>56372.01</v>
      </c>
      <c r="K232" s="9"/>
      <c r="L232" s="9"/>
      <c r="M232" s="9"/>
      <c r="N232" s="9"/>
      <c r="O232" s="9"/>
      <c r="P232" s="9"/>
      <c r="Q232" s="9"/>
      <c r="R232" s="9"/>
      <c r="S232" s="9">
        <f t="shared" ref="S232:T234" si="203">0.5*$J232</f>
        <v>28186.005000000001</v>
      </c>
      <c r="T232" s="9">
        <f t="shared" si="203"/>
        <v>28186.005000000001</v>
      </c>
      <c r="AC232" s="2">
        <f t="shared" si="202"/>
        <v>56372.01</v>
      </c>
    </row>
    <row r="233" spans="1:29" ht="51" x14ac:dyDescent="0.25">
      <c r="A233" s="10" t="s">
        <v>458</v>
      </c>
      <c r="B233" s="10" t="s">
        <v>459</v>
      </c>
      <c r="C233" s="11" t="s">
        <v>87</v>
      </c>
      <c r="D233" s="12">
        <v>625.73</v>
      </c>
      <c r="E233" s="16">
        <v>100.01</v>
      </c>
      <c r="F233" s="17">
        <v>62579.25</v>
      </c>
      <c r="G233" s="16">
        <f t="shared" si="199"/>
        <v>26.93</v>
      </c>
      <c r="H233" s="17"/>
      <c r="I233" s="16">
        <f t="shared" si="200"/>
        <v>126.94</v>
      </c>
      <c r="J233" s="17">
        <f t="shared" si="201"/>
        <v>79430.16</v>
      </c>
      <c r="K233" s="9"/>
      <c r="L233" s="9"/>
      <c r="M233" s="9"/>
      <c r="N233" s="9"/>
      <c r="O233" s="9"/>
      <c r="P233" s="9"/>
      <c r="Q233" s="9"/>
      <c r="R233" s="9"/>
      <c r="S233" s="9">
        <f t="shared" si="203"/>
        <v>39715.08</v>
      </c>
      <c r="T233" s="9">
        <f t="shared" si="203"/>
        <v>39715.08</v>
      </c>
      <c r="AC233" s="2">
        <f t="shared" si="202"/>
        <v>79430.16</v>
      </c>
    </row>
    <row r="234" spans="1:29" ht="51" x14ac:dyDescent="0.25">
      <c r="A234" s="10" t="s">
        <v>460</v>
      </c>
      <c r="B234" s="10" t="s">
        <v>461</v>
      </c>
      <c r="C234" s="11" t="s">
        <v>35</v>
      </c>
      <c r="D234" s="12">
        <v>625.73</v>
      </c>
      <c r="E234" s="16">
        <v>2.39</v>
      </c>
      <c r="F234" s="17">
        <v>1495.49</v>
      </c>
      <c r="G234" s="16">
        <f t="shared" si="199"/>
        <v>0.64</v>
      </c>
      <c r="H234" s="17"/>
      <c r="I234" s="16">
        <f t="shared" si="200"/>
        <v>3.0300000000000002</v>
      </c>
      <c r="J234" s="17">
        <f t="shared" si="201"/>
        <v>1895.96</v>
      </c>
      <c r="K234" s="9"/>
      <c r="L234" s="9"/>
      <c r="M234" s="9"/>
      <c r="N234" s="9"/>
      <c r="O234" s="9"/>
      <c r="P234" s="9"/>
      <c r="Q234" s="9"/>
      <c r="R234" s="9"/>
      <c r="S234" s="9">
        <f t="shared" si="203"/>
        <v>947.98</v>
      </c>
      <c r="T234" s="9">
        <f t="shared" si="203"/>
        <v>947.98</v>
      </c>
      <c r="AC234" s="2">
        <f t="shared" si="202"/>
        <v>1895.96</v>
      </c>
    </row>
    <row r="235" spans="1:29" x14ac:dyDescent="0.25">
      <c r="A235" s="8" t="s">
        <v>462</v>
      </c>
      <c r="B235" s="82" t="s">
        <v>463</v>
      </c>
      <c r="C235" s="83"/>
      <c r="D235" s="83"/>
      <c r="E235" s="83"/>
      <c r="F235" s="83"/>
      <c r="G235" s="83"/>
      <c r="H235" s="83"/>
      <c r="I235" s="83"/>
      <c r="J235" s="83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9" ht="25.5" x14ac:dyDescent="0.25">
      <c r="A236" s="10" t="s">
        <v>464</v>
      </c>
      <c r="B236" s="10" t="s">
        <v>465</v>
      </c>
      <c r="C236" s="11" t="s">
        <v>35</v>
      </c>
      <c r="D236" s="12">
        <v>6.5</v>
      </c>
      <c r="E236" s="16">
        <v>137.32</v>
      </c>
      <c r="F236" s="17">
        <v>892.58</v>
      </c>
      <c r="G236" s="16">
        <f t="shared" ref="G236" si="204">TRUNC(E236*0.2693,2)</f>
        <v>36.979999999999997</v>
      </c>
      <c r="H236" s="17"/>
      <c r="I236" s="16">
        <f t="shared" ref="I236" si="205">H236+G236+E236</f>
        <v>174.29999999999998</v>
      </c>
      <c r="J236" s="17">
        <f t="shared" ref="J236" si="206">TRUNC(I236*D236,2)</f>
        <v>1132.95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9">
        <f>0.2*$J236</f>
        <v>226.59000000000003</v>
      </c>
      <c r="W236" s="9">
        <f>0.8*$J236</f>
        <v>906.36000000000013</v>
      </c>
      <c r="AC236" s="2">
        <f t="shared" si="202"/>
        <v>1132.9500000000003</v>
      </c>
    </row>
    <row r="237" spans="1:29" x14ac:dyDescent="0.25">
      <c r="A237" s="8" t="s">
        <v>466</v>
      </c>
      <c r="B237" s="82" t="s">
        <v>467</v>
      </c>
      <c r="C237" s="83"/>
      <c r="D237" s="83"/>
      <c r="E237" s="83"/>
      <c r="F237" s="83"/>
      <c r="G237" s="83"/>
      <c r="H237" s="83"/>
      <c r="I237" s="83"/>
      <c r="J237" s="83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9" x14ac:dyDescent="0.25">
      <c r="A238" s="8" t="s">
        <v>468</v>
      </c>
      <c r="B238" s="82" t="s">
        <v>469</v>
      </c>
      <c r="C238" s="83"/>
      <c r="D238" s="83"/>
      <c r="E238" s="83"/>
      <c r="F238" s="83"/>
      <c r="G238" s="83"/>
      <c r="H238" s="83"/>
      <c r="I238" s="83"/>
      <c r="J238" s="83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9" ht="63.75" x14ac:dyDescent="0.25">
      <c r="A239" s="10" t="s">
        <v>470</v>
      </c>
      <c r="B239" s="10" t="s">
        <v>471</v>
      </c>
      <c r="C239" s="11" t="s">
        <v>35</v>
      </c>
      <c r="D239" s="12">
        <v>2988.37</v>
      </c>
      <c r="E239" s="16">
        <v>3.05</v>
      </c>
      <c r="F239" s="17">
        <v>9114.52</v>
      </c>
      <c r="G239" s="16">
        <f t="shared" ref="G239:G240" si="207">TRUNC(E239*0.2693,2)</f>
        <v>0.82</v>
      </c>
      <c r="H239" s="17"/>
      <c r="I239" s="16">
        <f t="shared" ref="I239:I240" si="208">H239+G239+E239</f>
        <v>3.8699999999999997</v>
      </c>
      <c r="J239" s="17">
        <f t="shared" ref="J239:J240" si="209">TRUNC(I239*D239,2)</f>
        <v>11564.99</v>
      </c>
      <c r="K239" s="9"/>
      <c r="L239" s="9"/>
      <c r="M239" s="9"/>
      <c r="N239" s="9"/>
      <c r="O239" s="9"/>
      <c r="P239" s="9"/>
      <c r="Q239" s="9">
        <f>0.2*$J239</f>
        <v>2312.998</v>
      </c>
      <c r="R239" s="9">
        <f>0.3*$J239</f>
        <v>3469.4969999999998</v>
      </c>
      <c r="S239" s="9">
        <f>0.3*$J239</f>
        <v>3469.4969999999998</v>
      </c>
      <c r="T239" s="9">
        <f>0.2*$J239</f>
        <v>2312.998</v>
      </c>
      <c r="AC239" s="2">
        <f t="shared" ref="AC239:AC240" si="210">SUM(K239:AB239)</f>
        <v>11564.99</v>
      </c>
    </row>
    <row r="240" spans="1:29" ht="63.75" x14ac:dyDescent="0.25">
      <c r="A240" s="10" t="s">
        <v>472</v>
      </c>
      <c r="B240" s="10" t="s">
        <v>473</v>
      </c>
      <c r="C240" s="11" t="s">
        <v>35</v>
      </c>
      <c r="D240" s="12">
        <v>509.18</v>
      </c>
      <c r="E240" s="16">
        <v>6.59</v>
      </c>
      <c r="F240" s="17">
        <v>3355.49</v>
      </c>
      <c r="G240" s="16">
        <f t="shared" si="207"/>
        <v>1.77</v>
      </c>
      <c r="H240" s="17"/>
      <c r="I240" s="16">
        <f t="shared" si="208"/>
        <v>8.36</v>
      </c>
      <c r="J240" s="17">
        <f t="shared" si="209"/>
        <v>4256.74</v>
      </c>
      <c r="K240" s="9"/>
      <c r="L240" s="9"/>
      <c r="M240" s="9"/>
      <c r="N240" s="9"/>
      <c r="O240" s="9"/>
      <c r="P240" s="9"/>
      <c r="Q240" s="9">
        <f>0.2*$J240</f>
        <v>851.34799999999996</v>
      </c>
      <c r="R240" s="9">
        <f>0.3*$J240</f>
        <v>1277.0219999999999</v>
      </c>
      <c r="S240" s="9">
        <f>0.3*$J240</f>
        <v>1277.0219999999999</v>
      </c>
      <c r="T240" s="9">
        <f>0.2*$J240</f>
        <v>851.34799999999996</v>
      </c>
      <c r="AC240" s="2">
        <f t="shared" si="210"/>
        <v>4256.74</v>
      </c>
    </row>
    <row r="241" spans="1:29" x14ac:dyDescent="0.25">
      <c r="A241" s="8" t="s">
        <v>474</v>
      </c>
      <c r="B241" s="82" t="s">
        <v>475</v>
      </c>
      <c r="C241" s="83"/>
      <c r="D241" s="83"/>
      <c r="E241" s="83"/>
      <c r="F241" s="83"/>
      <c r="G241" s="83"/>
      <c r="H241" s="83"/>
      <c r="I241" s="83"/>
      <c r="J241" s="83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9" ht="102" x14ac:dyDescent="0.25">
      <c r="A242" s="10" t="s">
        <v>476</v>
      </c>
      <c r="B242" s="10" t="s">
        <v>477</v>
      </c>
      <c r="C242" s="11" t="s">
        <v>35</v>
      </c>
      <c r="D242" s="12">
        <v>237.22</v>
      </c>
      <c r="E242" s="16">
        <v>26.39</v>
      </c>
      <c r="F242" s="16"/>
      <c r="G242" s="16">
        <f t="shared" ref="G242:G244" si="211">TRUNC(E242*0.2693,2)</f>
        <v>7.1</v>
      </c>
      <c r="H242" s="17"/>
      <c r="I242" s="16">
        <f t="shared" ref="I242:I244" si="212">H242+G242+E242</f>
        <v>33.49</v>
      </c>
      <c r="J242" s="17">
        <f t="shared" ref="J242:J244" si="213">TRUNC(I242*D242,2)</f>
        <v>7944.49</v>
      </c>
      <c r="K242" s="9"/>
      <c r="L242" s="9"/>
      <c r="M242" s="9"/>
      <c r="N242" s="9"/>
      <c r="O242" s="9"/>
      <c r="P242" s="9"/>
      <c r="Q242" s="9">
        <f>0.2*$J242</f>
        <v>1588.8980000000001</v>
      </c>
      <c r="R242" s="9">
        <f t="shared" ref="R242:S244" si="214">0.3*$J242</f>
        <v>2383.3469999999998</v>
      </c>
      <c r="S242" s="9">
        <f t="shared" si="214"/>
        <v>2383.3469999999998</v>
      </c>
      <c r="T242" s="9">
        <f>0.2*$J242</f>
        <v>1588.8980000000001</v>
      </c>
      <c r="AC242" s="2">
        <f t="shared" ref="AC242:AC244" si="215">SUM(K242:AB242)</f>
        <v>7944.49</v>
      </c>
    </row>
    <row r="243" spans="1:29" ht="76.5" x14ac:dyDescent="0.25">
      <c r="A243" s="10" t="s">
        <v>478</v>
      </c>
      <c r="B243" s="10" t="s">
        <v>479</v>
      </c>
      <c r="C243" s="11" t="s">
        <v>35</v>
      </c>
      <c r="D243" s="12">
        <v>509.18</v>
      </c>
      <c r="E243" s="16">
        <v>42.09</v>
      </c>
      <c r="F243" s="17">
        <v>21431.38</v>
      </c>
      <c r="G243" s="16">
        <f t="shared" si="211"/>
        <v>11.33</v>
      </c>
      <c r="H243" s="17"/>
      <c r="I243" s="16">
        <f t="shared" si="212"/>
        <v>53.42</v>
      </c>
      <c r="J243" s="17">
        <f t="shared" si="213"/>
        <v>27200.39</v>
      </c>
      <c r="K243" s="9"/>
      <c r="L243" s="9"/>
      <c r="M243" s="9"/>
      <c r="N243" s="9"/>
      <c r="O243" s="9"/>
      <c r="P243" s="9"/>
      <c r="Q243" s="9">
        <f>0.2*$J243</f>
        <v>5440.0780000000004</v>
      </c>
      <c r="R243" s="9">
        <f t="shared" si="214"/>
        <v>8160.1169999999993</v>
      </c>
      <c r="S243" s="9">
        <f t="shared" si="214"/>
        <v>8160.1169999999993</v>
      </c>
      <c r="T243" s="9">
        <f>0.2*$J243</f>
        <v>5440.0780000000004</v>
      </c>
      <c r="AC243" s="2">
        <f t="shared" si="215"/>
        <v>27200.39</v>
      </c>
    </row>
    <row r="244" spans="1:29" ht="102" x14ac:dyDescent="0.25">
      <c r="A244" s="10" t="s">
        <v>480</v>
      </c>
      <c r="B244" s="10" t="s">
        <v>481</v>
      </c>
      <c r="C244" s="11" t="s">
        <v>35</v>
      </c>
      <c r="D244" s="12">
        <v>2690.88</v>
      </c>
      <c r="E244" s="16">
        <v>27.54</v>
      </c>
      <c r="F244" s="16"/>
      <c r="G244" s="16">
        <f t="shared" si="211"/>
        <v>7.41</v>
      </c>
      <c r="H244" s="17"/>
      <c r="I244" s="16">
        <f t="shared" si="212"/>
        <v>34.950000000000003</v>
      </c>
      <c r="J244" s="17">
        <f t="shared" si="213"/>
        <v>94046.25</v>
      </c>
      <c r="K244" s="9"/>
      <c r="L244" s="9"/>
      <c r="M244" s="9"/>
      <c r="N244" s="9"/>
      <c r="O244" s="9"/>
      <c r="P244" s="9"/>
      <c r="Q244" s="9">
        <f>0.2*$J244</f>
        <v>18809.25</v>
      </c>
      <c r="R244" s="9">
        <f t="shared" si="214"/>
        <v>28213.875</v>
      </c>
      <c r="S244" s="9">
        <f t="shared" si="214"/>
        <v>28213.875</v>
      </c>
      <c r="T244" s="9">
        <f>0.2*$J244</f>
        <v>18809.25</v>
      </c>
      <c r="AC244" s="2">
        <f t="shared" si="215"/>
        <v>94046.25</v>
      </c>
    </row>
    <row r="245" spans="1:29" x14ac:dyDescent="0.25">
      <c r="A245" s="8" t="s">
        <v>482</v>
      </c>
      <c r="B245" s="82" t="s">
        <v>483</v>
      </c>
      <c r="C245" s="83"/>
      <c r="D245" s="83"/>
      <c r="E245" s="83"/>
      <c r="F245" s="83"/>
      <c r="G245" s="83"/>
      <c r="H245" s="83"/>
      <c r="I245" s="83"/>
      <c r="J245" s="83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9" ht="76.5" x14ac:dyDescent="0.25">
      <c r="A246" s="10" t="s">
        <v>484</v>
      </c>
      <c r="B246" s="10" t="s">
        <v>485</v>
      </c>
      <c r="C246" s="11" t="s">
        <v>35</v>
      </c>
      <c r="D246" s="12">
        <v>94.74</v>
      </c>
      <c r="E246" s="16">
        <v>43.48</v>
      </c>
      <c r="F246" s="17">
        <v>4119.29</v>
      </c>
      <c r="G246" s="16">
        <f t="shared" ref="G246:G247" si="216">TRUNC(E246*0.2693,2)</f>
        <v>11.7</v>
      </c>
      <c r="H246" s="17"/>
      <c r="I246" s="16">
        <f t="shared" ref="I246:I247" si="217">H246+G246+E246</f>
        <v>55.179999999999993</v>
      </c>
      <c r="J246" s="17">
        <f t="shared" ref="J246:J247" si="218">TRUNC(I246*D246,2)</f>
        <v>5227.75</v>
      </c>
      <c r="K246" s="9"/>
      <c r="L246" s="9"/>
      <c r="M246" s="9"/>
      <c r="N246" s="9"/>
      <c r="O246" s="9"/>
      <c r="P246" s="9"/>
      <c r="Q246" s="9">
        <f>0.2*$J246</f>
        <v>1045.55</v>
      </c>
      <c r="R246" s="9">
        <f>0.3*$J246</f>
        <v>1568.325</v>
      </c>
      <c r="S246" s="9">
        <f>0.3*$J246</f>
        <v>1568.325</v>
      </c>
      <c r="T246" s="9">
        <f>0.2*$J246</f>
        <v>1045.55</v>
      </c>
      <c r="AC246" s="2">
        <f t="shared" ref="AC246:AC247" si="219">SUM(K246:AB246)</f>
        <v>5227.75</v>
      </c>
    </row>
    <row r="247" spans="1:29" ht="76.5" x14ac:dyDescent="0.25">
      <c r="A247" s="10" t="s">
        <v>486</v>
      </c>
      <c r="B247" s="10" t="s">
        <v>487</v>
      </c>
      <c r="C247" s="11" t="s">
        <v>35</v>
      </c>
      <c r="D247" s="12">
        <v>120.41</v>
      </c>
      <c r="E247" s="16">
        <v>49.15</v>
      </c>
      <c r="F247" s="17">
        <v>5918.15</v>
      </c>
      <c r="G247" s="16">
        <f t="shared" si="216"/>
        <v>13.23</v>
      </c>
      <c r="H247" s="17"/>
      <c r="I247" s="16">
        <f t="shared" si="217"/>
        <v>62.379999999999995</v>
      </c>
      <c r="J247" s="17">
        <f t="shared" si="218"/>
        <v>7511.17</v>
      </c>
      <c r="K247" s="9"/>
      <c r="L247" s="9"/>
      <c r="M247" s="9"/>
      <c r="N247" s="9"/>
      <c r="O247" s="9"/>
      <c r="P247" s="9"/>
      <c r="Q247" s="9">
        <f>0.2*$J247</f>
        <v>1502.2340000000002</v>
      </c>
      <c r="R247" s="9">
        <f>0.3*$J247</f>
        <v>2253.3510000000001</v>
      </c>
      <c r="S247" s="9">
        <f>0.3*$J247</f>
        <v>2253.3510000000001</v>
      </c>
      <c r="T247" s="9">
        <f>0.2*$J247</f>
        <v>1502.2340000000002</v>
      </c>
      <c r="AC247" s="2">
        <f t="shared" si="219"/>
        <v>7511.17</v>
      </c>
    </row>
    <row r="248" spans="1:29" x14ac:dyDescent="0.25">
      <c r="A248" s="8" t="s">
        <v>488</v>
      </c>
      <c r="B248" s="82" t="s">
        <v>489</v>
      </c>
      <c r="C248" s="83"/>
      <c r="D248" s="83"/>
      <c r="E248" s="83"/>
      <c r="F248" s="83"/>
      <c r="G248" s="83"/>
      <c r="H248" s="83"/>
      <c r="I248" s="83"/>
      <c r="J248" s="83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9" x14ac:dyDescent="0.25">
      <c r="A249" s="8" t="s">
        <v>490</v>
      </c>
      <c r="B249" s="82" t="s">
        <v>491</v>
      </c>
      <c r="C249" s="83"/>
      <c r="D249" s="83"/>
      <c r="E249" s="83"/>
      <c r="F249" s="83"/>
      <c r="G249" s="83"/>
      <c r="H249" s="83"/>
      <c r="I249" s="83"/>
      <c r="J249" s="83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9" ht="38.25" x14ac:dyDescent="0.25">
      <c r="A250" s="10" t="s">
        <v>492</v>
      </c>
      <c r="B250" s="10" t="s">
        <v>493</v>
      </c>
      <c r="C250" s="11" t="s">
        <v>35</v>
      </c>
      <c r="D250" s="12">
        <v>37.36</v>
      </c>
      <c r="E250" s="16">
        <v>56.1</v>
      </c>
      <c r="F250" s="17">
        <v>2095.89</v>
      </c>
      <c r="G250" s="16">
        <f t="shared" ref="G250" si="220">TRUNC(E250*0.2693,2)</f>
        <v>15.1</v>
      </c>
      <c r="H250" s="17"/>
      <c r="I250" s="16">
        <f t="shared" ref="I250" si="221">H250+G250+E250</f>
        <v>71.2</v>
      </c>
      <c r="J250" s="17">
        <f t="shared" ref="J250" si="222">TRUNC(I250*D250,2)</f>
        <v>2660.03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9">
        <f>0.2*$J250</f>
        <v>532.00600000000009</v>
      </c>
      <c r="W250" s="9">
        <f>0.2*$J250</f>
        <v>532.00600000000009</v>
      </c>
      <c r="X250" s="9">
        <f>0.2*$J250</f>
        <v>532.00600000000009</v>
      </c>
      <c r="Y250" s="9">
        <f>0.2*$J250</f>
        <v>532.00600000000009</v>
      </c>
      <c r="Z250" s="9">
        <f>0.2*$J250</f>
        <v>532.00600000000009</v>
      </c>
      <c r="AC250" s="2">
        <f t="shared" ref="AC250:AC252" si="223">SUM(K250:AB250)</f>
        <v>2660.0300000000007</v>
      </c>
    </row>
    <row r="251" spans="1:29" x14ac:dyDescent="0.25">
      <c r="A251" s="8" t="s">
        <v>494</v>
      </c>
      <c r="B251" s="82" t="s">
        <v>495</v>
      </c>
      <c r="C251" s="83"/>
      <c r="D251" s="83"/>
      <c r="E251" s="83"/>
      <c r="F251" s="83"/>
      <c r="G251" s="83"/>
      <c r="H251" s="83"/>
      <c r="I251" s="83"/>
      <c r="J251" s="83"/>
      <c r="K251" s="9"/>
      <c r="L251" s="9"/>
      <c r="M251" s="9"/>
      <c r="N251" s="9"/>
      <c r="O251" s="9"/>
      <c r="P251" s="9"/>
      <c r="Q251" s="9"/>
      <c r="R251" s="9"/>
      <c r="S251" s="9"/>
      <c r="T251" s="9"/>
      <c r="AC251" s="2">
        <f t="shared" si="223"/>
        <v>0</v>
      </c>
    </row>
    <row r="252" spans="1:29" ht="38.25" x14ac:dyDescent="0.25">
      <c r="A252" s="10" t="s">
        <v>496</v>
      </c>
      <c r="B252" s="10" t="s">
        <v>497</v>
      </c>
      <c r="C252" s="11" t="s">
        <v>35</v>
      </c>
      <c r="D252" s="12">
        <v>1045.06</v>
      </c>
      <c r="E252" s="16">
        <v>98.34</v>
      </c>
      <c r="F252" s="17">
        <v>102771.2</v>
      </c>
      <c r="G252" s="16">
        <f t="shared" ref="G252" si="224">TRUNC(E252*0.2693,2)</f>
        <v>26.48</v>
      </c>
      <c r="H252" s="17"/>
      <c r="I252" s="16">
        <f t="shared" ref="I252" si="225">H252+G252+E252</f>
        <v>124.82000000000001</v>
      </c>
      <c r="J252" s="17">
        <f t="shared" ref="J252" si="226">TRUNC(I252*D252,2)</f>
        <v>130444.38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9">
        <f>0.2*$J252</f>
        <v>26088.876000000004</v>
      </c>
      <c r="W252" s="9">
        <f>0.2*$J252</f>
        <v>26088.876000000004</v>
      </c>
      <c r="X252" s="9">
        <f>0.2*$J252</f>
        <v>26088.876000000004</v>
      </c>
      <c r="Y252" s="9">
        <f>0.2*$J252</f>
        <v>26088.876000000004</v>
      </c>
      <c r="Z252" s="9">
        <f>0.2*$J252</f>
        <v>26088.876000000004</v>
      </c>
      <c r="AC252" s="2">
        <f t="shared" si="223"/>
        <v>130444.38000000002</v>
      </c>
    </row>
    <row r="253" spans="1:29" x14ac:dyDescent="0.25">
      <c r="A253" s="8" t="s">
        <v>498</v>
      </c>
      <c r="B253" s="82" t="s">
        <v>499</v>
      </c>
      <c r="C253" s="83"/>
      <c r="D253" s="83"/>
      <c r="E253" s="83"/>
      <c r="F253" s="83"/>
      <c r="G253" s="83"/>
      <c r="H253" s="83"/>
      <c r="I253" s="83"/>
      <c r="J253" s="83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9" x14ac:dyDescent="0.25">
      <c r="A254" s="8" t="s">
        <v>500</v>
      </c>
      <c r="B254" s="82" t="s">
        <v>501</v>
      </c>
      <c r="C254" s="83"/>
      <c r="D254" s="83"/>
      <c r="E254" s="83"/>
      <c r="F254" s="83"/>
      <c r="G254" s="83"/>
      <c r="H254" s="83"/>
      <c r="I254" s="83"/>
      <c r="J254" s="83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9" ht="25.5" x14ac:dyDescent="0.25">
      <c r="A255" s="10" t="s">
        <v>502</v>
      </c>
      <c r="B255" s="10" t="s">
        <v>503</v>
      </c>
      <c r="C255" s="11" t="s">
        <v>35</v>
      </c>
      <c r="D255" s="12">
        <v>37.36</v>
      </c>
      <c r="E255" s="16">
        <v>3.39</v>
      </c>
      <c r="F255" s="17">
        <v>126.65</v>
      </c>
      <c r="G255" s="16">
        <f t="shared" ref="G255:G259" si="227">TRUNC(E255*0.2693,2)</f>
        <v>0.91</v>
      </c>
      <c r="H255" s="17"/>
      <c r="I255" s="16">
        <f t="shared" ref="I255:I259" si="228">H255+G255+E255</f>
        <v>4.3</v>
      </c>
      <c r="J255" s="17">
        <f t="shared" ref="J255:J259" si="229">TRUNC(I255*D255,2)</f>
        <v>160.63999999999999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Y255" s="9">
        <f>0.3*$J255</f>
        <v>48.191999999999993</v>
      </c>
      <c r="Z255" s="9">
        <f>0.3*$J255</f>
        <v>48.191999999999993</v>
      </c>
      <c r="AA255" s="9">
        <f>0.4*$J255</f>
        <v>64.256</v>
      </c>
      <c r="AB255" s="9"/>
      <c r="AC255" s="2">
        <f t="shared" ref="AC255:AC259" si="230">SUM(K255:AB255)</f>
        <v>160.63999999999999</v>
      </c>
    </row>
    <row r="256" spans="1:29" ht="25.5" x14ac:dyDescent="0.25">
      <c r="A256" s="10" t="s">
        <v>504</v>
      </c>
      <c r="B256" s="10" t="s">
        <v>505</v>
      </c>
      <c r="C256" s="11" t="s">
        <v>35</v>
      </c>
      <c r="D256" s="12">
        <v>3037.41</v>
      </c>
      <c r="E256" s="16">
        <v>2.31</v>
      </c>
      <c r="F256" s="17">
        <v>7016.41</v>
      </c>
      <c r="G256" s="16">
        <f t="shared" si="227"/>
        <v>0.62</v>
      </c>
      <c r="H256" s="17"/>
      <c r="I256" s="16">
        <f t="shared" si="228"/>
        <v>2.93</v>
      </c>
      <c r="J256" s="17">
        <f t="shared" si="229"/>
        <v>8899.61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9">
        <f>0.3*$J256</f>
        <v>2669.8830000000003</v>
      </c>
      <c r="W256" s="9">
        <f>0.3*$J256</f>
        <v>2669.8830000000003</v>
      </c>
      <c r="X256" s="9">
        <f>0.4*$J256</f>
        <v>3559.8440000000005</v>
      </c>
      <c r="AC256" s="2">
        <f t="shared" si="230"/>
        <v>8899.61</v>
      </c>
    </row>
    <row r="257" spans="1:29" ht="25.5" x14ac:dyDescent="0.25">
      <c r="A257" s="10" t="s">
        <v>506</v>
      </c>
      <c r="B257" s="10" t="s">
        <v>507</v>
      </c>
      <c r="C257" s="11" t="s">
        <v>35</v>
      </c>
      <c r="D257" s="12">
        <v>37.36</v>
      </c>
      <c r="E257" s="16">
        <v>16.05</v>
      </c>
      <c r="F257" s="17">
        <v>599.62</v>
      </c>
      <c r="G257" s="16">
        <f t="shared" si="227"/>
        <v>4.32</v>
      </c>
      <c r="H257" s="17"/>
      <c r="I257" s="16">
        <f t="shared" si="228"/>
        <v>20.37</v>
      </c>
      <c r="J257" s="17">
        <f t="shared" si="229"/>
        <v>761.02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Y257" s="9">
        <f>0.3*$J257</f>
        <v>228.30599999999998</v>
      </c>
      <c r="Z257" s="9">
        <f>0.3*$J257</f>
        <v>228.30599999999998</v>
      </c>
      <c r="AA257" s="9">
        <f>0.4*$J257</f>
        <v>304.40800000000002</v>
      </c>
      <c r="AC257" s="2">
        <f t="shared" si="230"/>
        <v>761.02</v>
      </c>
    </row>
    <row r="258" spans="1:29" ht="38.25" x14ac:dyDescent="0.25">
      <c r="A258" s="10" t="s">
        <v>508</v>
      </c>
      <c r="B258" s="10" t="s">
        <v>509</v>
      </c>
      <c r="C258" s="11" t="s">
        <v>35</v>
      </c>
      <c r="D258" s="12">
        <v>407</v>
      </c>
      <c r="E258" s="16">
        <v>8.82</v>
      </c>
      <c r="F258" s="17">
        <v>3589.74</v>
      </c>
      <c r="G258" s="16">
        <f t="shared" si="227"/>
        <v>2.37</v>
      </c>
      <c r="H258" s="17"/>
      <c r="I258" s="16">
        <f t="shared" si="228"/>
        <v>11.190000000000001</v>
      </c>
      <c r="J258" s="17">
        <f t="shared" si="229"/>
        <v>4554.33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9">
        <f>0.3*$J258</f>
        <v>1366.299</v>
      </c>
      <c r="W258" s="9">
        <f>0.3*$J258</f>
        <v>1366.299</v>
      </c>
      <c r="X258" s="9">
        <f>0.4*$J258</f>
        <v>1821.732</v>
      </c>
      <c r="AC258" s="2">
        <f t="shared" si="230"/>
        <v>4554.33</v>
      </c>
    </row>
    <row r="259" spans="1:29" ht="38.25" x14ac:dyDescent="0.25">
      <c r="A259" s="10" t="s">
        <v>510</v>
      </c>
      <c r="B259" s="10" t="s">
        <v>511</v>
      </c>
      <c r="C259" s="11" t="s">
        <v>35</v>
      </c>
      <c r="D259" s="12">
        <v>2121.2399999999998</v>
      </c>
      <c r="E259" s="16">
        <v>12.15</v>
      </c>
      <c r="F259" s="17">
        <v>25773.06</v>
      </c>
      <c r="G259" s="16">
        <f t="shared" si="227"/>
        <v>3.27</v>
      </c>
      <c r="H259" s="17"/>
      <c r="I259" s="16">
        <f t="shared" si="228"/>
        <v>15.42</v>
      </c>
      <c r="J259" s="17">
        <f t="shared" si="229"/>
        <v>32709.52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9">
        <f>0.3*$J259</f>
        <v>9812.8559999999998</v>
      </c>
      <c r="W259" s="9">
        <f>0.3*$J259</f>
        <v>9812.8559999999998</v>
      </c>
      <c r="X259" s="9">
        <f>0.4*$J259</f>
        <v>13083.808000000001</v>
      </c>
      <c r="AC259" s="2">
        <f t="shared" si="230"/>
        <v>32709.52</v>
      </c>
    </row>
    <row r="260" spans="1:29" x14ac:dyDescent="0.25">
      <c r="A260" s="8" t="s">
        <v>512</v>
      </c>
      <c r="B260" s="82" t="s">
        <v>513</v>
      </c>
      <c r="C260" s="83"/>
      <c r="D260" s="83"/>
      <c r="E260" s="83"/>
      <c r="F260" s="83"/>
      <c r="G260" s="83"/>
      <c r="H260" s="83"/>
      <c r="I260" s="83"/>
      <c r="J260" s="83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9" ht="76.5" x14ac:dyDescent="0.25">
      <c r="A261" s="10" t="s">
        <v>514</v>
      </c>
      <c r="B261" s="10" t="s">
        <v>515</v>
      </c>
      <c r="C261" s="11" t="s">
        <v>35</v>
      </c>
      <c r="D261" s="12">
        <v>215.41</v>
      </c>
      <c r="E261" s="16">
        <v>36.020000000000003</v>
      </c>
      <c r="F261" s="17">
        <v>7759.06</v>
      </c>
      <c r="G261" s="16">
        <f t="shared" ref="G261" si="231">TRUNC(E261*0.2693,2)</f>
        <v>9.6999999999999993</v>
      </c>
      <c r="H261" s="17"/>
      <c r="I261" s="16">
        <f t="shared" ref="I261" si="232">H261+G261+E261</f>
        <v>45.72</v>
      </c>
      <c r="J261" s="17">
        <f t="shared" ref="J261" si="233">TRUNC(I261*D261,2)</f>
        <v>9848.5400000000009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Z261" s="9">
        <f>0.3*$J261</f>
        <v>2954.5620000000004</v>
      </c>
      <c r="AA261" s="9">
        <f>0.3*$J261</f>
        <v>2954.5620000000004</v>
      </c>
      <c r="AB261" s="9">
        <f>0.4*$J261</f>
        <v>3939.4160000000006</v>
      </c>
      <c r="AC261" s="2">
        <f t="shared" ref="AC261" si="234">SUM(K261:AB261)</f>
        <v>9848.5400000000009</v>
      </c>
    </row>
    <row r="262" spans="1:29" x14ac:dyDescent="0.25">
      <c r="A262" s="8" t="s">
        <v>516</v>
      </c>
      <c r="B262" s="82" t="s">
        <v>517</v>
      </c>
      <c r="C262" s="83"/>
      <c r="D262" s="83"/>
      <c r="E262" s="83"/>
      <c r="F262" s="83"/>
      <c r="G262" s="83"/>
      <c r="H262" s="83"/>
      <c r="I262" s="83"/>
      <c r="J262" s="83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9" ht="25.5" x14ac:dyDescent="0.25">
      <c r="A263" s="10" t="s">
        <v>518</v>
      </c>
      <c r="B263" s="10" t="s">
        <v>1621</v>
      </c>
      <c r="C263" s="11" t="s">
        <v>35</v>
      </c>
      <c r="D263" s="12">
        <v>126.14</v>
      </c>
      <c r="E263" s="16">
        <v>16.68</v>
      </c>
      <c r="F263" s="17">
        <v>2104.0100000000002</v>
      </c>
      <c r="G263" s="16">
        <f t="shared" ref="G263" si="235">TRUNC(E263*0.2693,2)</f>
        <v>4.49</v>
      </c>
      <c r="H263" s="17"/>
      <c r="I263" s="16">
        <f t="shared" ref="I263" si="236">H263+G263+E263</f>
        <v>21.17</v>
      </c>
      <c r="J263" s="17">
        <f t="shared" ref="J263" si="237">TRUNC(I263*D263,2)</f>
        <v>2670.38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Z263" s="9">
        <f>0.5*$J263</f>
        <v>1335.19</v>
      </c>
      <c r="AA263" s="9">
        <f>0.5*$J263</f>
        <v>1335.19</v>
      </c>
      <c r="AC263" s="2">
        <f t="shared" ref="AC263" si="238">SUM(K263:AB263)</f>
        <v>2670.38</v>
      </c>
    </row>
    <row r="264" spans="1:29" x14ac:dyDescent="0.25">
      <c r="A264" s="8" t="s">
        <v>519</v>
      </c>
      <c r="B264" s="82" t="s">
        <v>520</v>
      </c>
      <c r="C264" s="83"/>
      <c r="D264" s="83"/>
      <c r="E264" s="83"/>
      <c r="F264" s="83"/>
      <c r="G264" s="83"/>
      <c r="H264" s="83"/>
      <c r="I264" s="83"/>
      <c r="J264" s="83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9" ht="38.25" x14ac:dyDescent="0.25">
      <c r="A265" s="10" t="s">
        <v>521</v>
      </c>
      <c r="B265" s="10" t="s">
        <v>522</v>
      </c>
      <c r="C265" s="11" t="s">
        <v>35</v>
      </c>
      <c r="D265" s="12">
        <v>37.36</v>
      </c>
      <c r="E265" s="16">
        <v>10.46</v>
      </c>
      <c r="F265" s="17">
        <v>390.78</v>
      </c>
      <c r="G265" s="16">
        <f t="shared" ref="G265" si="239">TRUNC(E265*0.2693,2)</f>
        <v>2.81</v>
      </c>
      <c r="H265" s="17"/>
      <c r="I265" s="16">
        <f t="shared" ref="I265" si="240">H265+G265+E265</f>
        <v>13.270000000000001</v>
      </c>
      <c r="J265" s="17">
        <f t="shared" ref="J265" si="241">TRUNC(I265*D265,2)</f>
        <v>495.76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Z265" s="9">
        <f>0.5*$J265</f>
        <v>247.88</v>
      </c>
      <c r="AA265" s="9">
        <f>0.5*$J265</f>
        <v>247.88</v>
      </c>
      <c r="AC265" s="2">
        <f t="shared" ref="AC265" si="242">SUM(K265:AB265)</f>
        <v>495.76</v>
      </c>
    </row>
    <row r="266" spans="1:29" x14ac:dyDescent="0.25">
      <c r="A266" s="8" t="s">
        <v>523</v>
      </c>
      <c r="B266" s="82" t="s">
        <v>524</v>
      </c>
      <c r="C266" s="83"/>
      <c r="D266" s="83"/>
      <c r="E266" s="83"/>
      <c r="F266" s="83"/>
      <c r="G266" s="83"/>
      <c r="H266" s="83"/>
      <c r="I266" s="83"/>
      <c r="J266" s="83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9" ht="38.25" x14ac:dyDescent="0.25">
      <c r="A267" s="10" t="s">
        <v>525</v>
      </c>
      <c r="B267" s="10" t="s">
        <v>1622</v>
      </c>
      <c r="C267" s="11" t="s">
        <v>35</v>
      </c>
      <c r="D267" s="12">
        <v>90.46</v>
      </c>
      <c r="E267" s="16">
        <v>31.47</v>
      </c>
      <c r="F267" s="17">
        <v>2846.77</v>
      </c>
      <c r="G267" s="16">
        <f t="shared" ref="G267" si="243">TRUNC(E267*0.2693,2)</f>
        <v>8.4700000000000006</v>
      </c>
      <c r="H267" s="17"/>
      <c r="I267" s="16">
        <f t="shared" ref="I267" si="244">H267+G267+E267</f>
        <v>39.94</v>
      </c>
      <c r="J267" s="17">
        <f t="shared" ref="J267" si="245">TRUNC(I267*D267,2)</f>
        <v>3612.97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Z267" s="9">
        <f>0.3*$J267</f>
        <v>1083.8909999999998</v>
      </c>
      <c r="AA267" s="9">
        <f>0.3*$J267</f>
        <v>1083.8909999999998</v>
      </c>
      <c r="AB267" s="9">
        <f>0.4*$J267</f>
        <v>1445.1880000000001</v>
      </c>
      <c r="AC267" s="2">
        <f t="shared" ref="AC267" si="246">SUM(K267:AB267)</f>
        <v>3612.97</v>
      </c>
    </row>
    <row r="268" spans="1:29" x14ac:dyDescent="0.25">
      <c r="A268" s="8" t="s">
        <v>526</v>
      </c>
      <c r="B268" s="82" t="s">
        <v>527</v>
      </c>
      <c r="C268" s="83"/>
      <c r="D268" s="83"/>
      <c r="E268" s="83"/>
      <c r="F268" s="83"/>
      <c r="G268" s="83"/>
      <c r="H268" s="83"/>
      <c r="I268" s="83"/>
      <c r="J268" s="83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9" ht="38.25" x14ac:dyDescent="0.25">
      <c r="A269" s="10" t="s">
        <v>528</v>
      </c>
      <c r="B269" s="10" t="s">
        <v>529</v>
      </c>
      <c r="C269" s="11" t="s">
        <v>35</v>
      </c>
      <c r="D269" s="12">
        <v>509.18</v>
      </c>
      <c r="E269" s="16">
        <v>17.79</v>
      </c>
      <c r="F269" s="17">
        <v>9058.31</v>
      </c>
      <c r="G269" s="16">
        <f t="shared" ref="G269:G270" si="247">TRUNC(E269*0.2693,2)</f>
        <v>4.79</v>
      </c>
      <c r="H269" s="17"/>
      <c r="I269" s="16">
        <f t="shared" ref="I269:I270" si="248">H269+G269+E269</f>
        <v>22.58</v>
      </c>
      <c r="J269" s="17">
        <f t="shared" ref="J269:J270" si="249">TRUNC(I269*D269,2)</f>
        <v>11497.28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Y269" s="9">
        <f>0.2*$J269</f>
        <v>2299.4560000000001</v>
      </c>
      <c r="Z269" s="9">
        <f>0.2*$J269</f>
        <v>2299.4560000000001</v>
      </c>
      <c r="AA269" s="9">
        <f>0.3*$J269</f>
        <v>3449.1840000000002</v>
      </c>
      <c r="AB269" s="9">
        <f>0.3*$J269</f>
        <v>3449.1840000000002</v>
      </c>
      <c r="AC269" s="2">
        <f t="shared" ref="AC269:AC270" si="250">SUM(K269:AB269)</f>
        <v>11497.28</v>
      </c>
    </row>
    <row r="270" spans="1:29" ht="38.25" x14ac:dyDescent="0.25">
      <c r="A270" s="10" t="s">
        <v>530</v>
      </c>
      <c r="B270" s="10" t="s">
        <v>531</v>
      </c>
      <c r="C270" s="11" t="s">
        <v>35</v>
      </c>
      <c r="D270" s="12">
        <v>2528.2399999999998</v>
      </c>
      <c r="E270" s="16">
        <v>11.85</v>
      </c>
      <c r="F270" s="17">
        <v>29959.64</v>
      </c>
      <c r="G270" s="16">
        <f t="shared" si="247"/>
        <v>3.19</v>
      </c>
      <c r="H270" s="17"/>
      <c r="I270" s="16">
        <f t="shared" si="248"/>
        <v>15.04</v>
      </c>
      <c r="J270" s="17">
        <f t="shared" si="249"/>
        <v>38024.720000000001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Y270" s="9">
        <f>0.2*$J270</f>
        <v>7604.9440000000004</v>
      </c>
      <c r="Z270" s="9">
        <f>0.2*$J270</f>
        <v>7604.9440000000004</v>
      </c>
      <c r="AA270" s="9">
        <f>0.3*$J270</f>
        <v>11407.415999999999</v>
      </c>
      <c r="AB270" s="9">
        <f>0.3*$J270</f>
        <v>11407.415999999999</v>
      </c>
      <c r="AC270" s="2">
        <f t="shared" si="250"/>
        <v>38024.720000000001</v>
      </c>
    </row>
    <row r="271" spans="1:29" x14ac:dyDescent="0.25">
      <c r="A271" s="8" t="s">
        <v>532</v>
      </c>
      <c r="B271" s="82" t="s">
        <v>533</v>
      </c>
      <c r="C271" s="83"/>
      <c r="D271" s="83"/>
      <c r="E271" s="83"/>
      <c r="F271" s="83"/>
      <c r="G271" s="83"/>
      <c r="H271" s="83"/>
      <c r="I271" s="83"/>
      <c r="J271" s="83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9" ht="38.25" x14ac:dyDescent="0.25">
      <c r="A272" s="10" t="s">
        <v>504</v>
      </c>
      <c r="B272" s="10" t="s">
        <v>1623</v>
      </c>
      <c r="C272" s="11" t="s">
        <v>35</v>
      </c>
      <c r="D272" s="12">
        <v>2047.66</v>
      </c>
      <c r="E272" s="16">
        <v>2.31</v>
      </c>
      <c r="F272" s="17">
        <v>4730.09</v>
      </c>
      <c r="G272" s="16">
        <f t="shared" ref="G272:G273" si="251">TRUNC(E272*0.2693,2)</f>
        <v>0.62</v>
      </c>
      <c r="H272" s="17"/>
      <c r="I272" s="16">
        <f t="shared" ref="I272:I273" si="252">H272+G272+E272</f>
        <v>2.93</v>
      </c>
      <c r="J272" s="17">
        <f t="shared" ref="J272:J273" si="253">TRUNC(I272*D272,2)</f>
        <v>5999.64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Z272" s="9">
        <f>0.3*$J272</f>
        <v>1799.8920000000001</v>
      </c>
      <c r="AA272" s="9">
        <f>0.3*$J272</f>
        <v>1799.8920000000001</v>
      </c>
      <c r="AB272" s="9">
        <f>0.4*$J272</f>
        <v>2399.8560000000002</v>
      </c>
      <c r="AC272" s="2">
        <f t="shared" ref="AC272:AC273" si="254">SUM(K272:AB272)</f>
        <v>5999.64</v>
      </c>
    </row>
    <row r="273" spans="1:29" ht="38.25" x14ac:dyDescent="0.25">
      <c r="A273" s="10" t="s">
        <v>534</v>
      </c>
      <c r="B273" s="10" t="s">
        <v>1624</v>
      </c>
      <c r="C273" s="11" t="s">
        <v>35</v>
      </c>
      <c r="D273" s="12">
        <v>2047.66</v>
      </c>
      <c r="E273" s="16">
        <v>6.73</v>
      </c>
      <c r="F273" s="17">
        <v>13780.75</v>
      </c>
      <c r="G273" s="16">
        <f t="shared" si="251"/>
        <v>1.81</v>
      </c>
      <c r="H273" s="17"/>
      <c r="I273" s="16">
        <f t="shared" si="252"/>
        <v>8.5400000000000009</v>
      </c>
      <c r="J273" s="17">
        <f t="shared" si="253"/>
        <v>17487.009999999998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Z273" s="9">
        <f>0.3*$J273</f>
        <v>5246.1029999999992</v>
      </c>
      <c r="AA273" s="9">
        <f>0.3*$J273</f>
        <v>5246.1029999999992</v>
      </c>
      <c r="AB273" s="9">
        <f>0.4*$J273</f>
        <v>6994.8040000000001</v>
      </c>
      <c r="AC273" s="2">
        <f t="shared" si="254"/>
        <v>17487.009999999998</v>
      </c>
    </row>
    <row r="274" spans="1:29" x14ac:dyDescent="0.25">
      <c r="A274" s="8" t="s">
        <v>536</v>
      </c>
      <c r="B274" s="82" t="s">
        <v>537</v>
      </c>
      <c r="C274" s="83"/>
      <c r="D274" s="83"/>
      <c r="E274" s="83"/>
      <c r="F274" s="83"/>
      <c r="G274" s="83"/>
      <c r="H274" s="83"/>
      <c r="I274" s="83"/>
      <c r="J274" s="83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9" x14ac:dyDescent="0.25">
      <c r="A275" s="8" t="s">
        <v>538</v>
      </c>
      <c r="B275" s="82" t="s">
        <v>539</v>
      </c>
      <c r="C275" s="83"/>
      <c r="D275" s="83"/>
      <c r="E275" s="83"/>
      <c r="F275" s="83"/>
      <c r="G275" s="83"/>
      <c r="H275" s="83"/>
      <c r="I275" s="83"/>
      <c r="J275" s="83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9" ht="38.25" x14ac:dyDescent="0.25">
      <c r="A276" s="10" t="s">
        <v>540</v>
      </c>
      <c r="B276" s="10" t="s">
        <v>541</v>
      </c>
      <c r="C276" s="11" t="s">
        <v>35</v>
      </c>
      <c r="D276" s="12">
        <v>40.15</v>
      </c>
      <c r="E276" s="16">
        <v>20.170000000000002</v>
      </c>
      <c r="F276" s="17">
        <v>809.82</v>
      </c>
      <c r="G276" s="16">
        <f t="shared" ref="G276" si="255">TRUNC(E276*0.2693,2)</f>
        <v>5.43</v>
      </c>
      <c r="H276" s="17"/>
      <c r="I276" s="16">
        <f t="shared" ref="I276" si="256">H276+G276+E276</f>
        <v>25.6</v>
      </c>
      <c r="J276" s="17">
        <f t="shared" ref="J276" si="257">TRUNC(I276*D276,2)</f>
        <v>1027.8399999999999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">
        <f>J276</f>
        <v>1027.8399999999999</v>
      </c>
      <c r="AC276" s="2">
        <f t="shared" ref="AC276" si="258">SUM(K276:AB276)</f>
        <v>1027.8399999999999</v>
      </c>
    </row>
    <row r="277" spans="1:29" x14ac:dyDescent="0.25">
      <c r="A277" s="8" t="s">
        <v>542</v>
      </c>
      <c r="B277" s="82" t="s">
        <v>543</v>
      </c>
      <c r="C277" s="83"/>
      <c r="D277" s="83"/>
      <c r="E277" s="83"/>
      <c r="F277" s="83"/>
      <c r="G277" s="83"/>
      <c r="H277" s="83"/>
      <c r="I277" s="83"/>
      <c r="J277" s="83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9" ht="63.75" x14ac:dyDescent="0.25">
      <c r="A278" s="10" t="s">
        <v>454</v>
      </c>
      <c r="B278" s="10" t="s">
        <v>455</v>
      </c>
      <c r="C278" s="11" t="s">
        <v>35</v>
      </c>
      <c r="D278" s="12">
        <v>115.5</v>
      </c>
      <c r="E278" s="16">
        <v>34.39</v>
      </c>
      <c r="F278" s="17">
        <v>3972.04</v>
      </c>
      <c r="G278" s="16">
        <f t="shared" ref="G278:G279" si="259">TRUNC(E278*0.2693,2)</f>
        <v>9.26</v>
      </c>
      <c r="H278" s="17"/>
      <c r="I278" s="16">
        <f t="shared" ref="I278:I279" si="260">H278+G278+E278</f>
        <v>43.65</v>
      </c>
      <c r="J278" s="17">
        <f t="shared" ref="J278:J279" si="261">TRUNC(I278*D278,2)</f>
        <v>5041.57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">
        <f>J278</f>
        <v>5041.57</v>
      </c>
      <c r="AC278" s="2">
        <f t="shared" ref="AC278:AC279" si="262">SUM(K278:AB278)</f>
        <v>5041.57</v>
      </c>
    </row>
    <row r="279" spans="1:29" ht="38.25" x14ac:dyDescent="0.25">
      <c r="A279" s="10" t="s">
        <v>544</v>
      </c>
      <c r="B279" s="10" t="s">
        <v>545</v>
      </c>
      <c r="C279" s="11" t="s">
        <v>35</v>
      </c>
      <c r="D279" s="12">
        <v>115.5</v>
      </c>
      <c r="E279" s="16">
        <v>164.02</v>
      </c>
      <c r="F279" s="17">
        <v>18944.310000000001</v>
      </c>
      <c r="G279" s="16">
        <f t="shared" si="259"/>
        <v>44.17</v>
      </c>
      <c r="H279" s="17"/>
      <c r="I279" s="16">
        <f t="shared" si="260"/>
        <v>208.19</v>
      </c>
      <c r="J279" s="17">
        <f t="shared" si="261"/>
        <v>24045.94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">
        <f>J279</f>
        <v>24045.94</v>
      </c>
      <c r="AC279" s="2">
        <f t="shared" si="262"/>
        <v>24045.94</v>
      </c>
    </row>
    <row r="280" spans="1:29" x14ac:dyDescent="0.25">
      <c r="A280" s="8" t="s">
        <v>546</v>
      </c>
      <c r="B280" s="82" t="s">
        <v>547</v>
      </c>
      <c r="C280" s="83"/>
      <c r="D280" s="83"/>
      <c r="E280" s="83"/>
      <c r="F280" s="83"/>
      <c r="G280" s="83"/>
      <c r="H280" s="83"/>
      <c r="I280" s="83"/>
      <c r="J280" s="83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9" x14ac:dyDescent="0.25">
      <c r="A281" s="8" t="s">
        <v>548</v>
      </c>
      <c r="B281" s="82" t="s">
        <v>549</v>
      </c>
      <c r="C281" s="83"/>
      <c r="D281" s="83"/>
      <c r="E281" s="83"/>
      <c r="F281" s="83"/>
      <c r="G281" s="83"/>
      <c r="H281" s="83"/>
      <c r="I281" s="83"/>
      <c r="J281" s="83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9" ht="25.5" x14ac:dyDescent="0.25">
      <c r="A282" s="10" t="s">
        <v>550</v>
      </c>
      <c r="B282" s="10" t="s">
        <v>551</v>
      </c>
      <c r="C282" s="11" t="s">
        <v>50</v>
      </c>
      <c r="D282" s="12">
        <v>67.88</v>
      </c>
      <c r="E282" s="16">
        <v>59.82</v>
      </c>
      <c r="F282" s="17">
        <v>4058.54</v>
      </c>
      <c r="G282" s="16">
        <f t="shared" ref="G282:G283" si="263">TRUNC(E282*0.2693,2)</f>
        <v>16.100000000000001</v>
      </c>
      <c r="H282" s="17"/>
      <c r="I282" s="16">
        <f t="shared" ref="I282:I283" si="264">H282+G282+E282</f>
        <v>75.92</v>
      </c>
      <c r="J282" s="17">
        <f t="shared" ref="J282:J283" si="265">TRUNC(I282*D282,2)</f>
        <v>5153.4399999999996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>
        <f>0.3*$J282</f>
        <v>1546.0319999999999</v>
      </c>
      <c r="V282" s="9">
        <f>0.2*$J282</f>
        <v>1030.6879999999999</v>
      </c>
      <c r="W282" s="9">
        <f>0.5*$J282</f>
        <v>2576.7199999999998</v>
      </c>
      <c r="AC282" s="2">
        <f t="shared" ref="AC282:AC294" si="266">SUM(K282:AB282)</f>
        <v>5153.4399999999996</v>
      </c>
    </row>
    <row r="283" spans="1:29" ht="25.5" x14ac:dyDescent="0.25">
      <c r="A283" s="10" t="s">
        <v>552</v>
      </c>
      <c r="B283" s="10" t="s">
        <v>553</v>
      </c>
      <c r="C283" s="11" t="s">
        <v>50</v>
      </c>
      <c r="D283" s="12">
        <v>794.17</v>
      </c>
      <c r="E283" s="16">
        <v>13.79</v>
      </c>
      <c r="F283" s="17">
        <v>10951.6</v>
      </c>
      <c r="G283" s="16">
        <f t="shared" si="263"/>
        <v>3.71</v>
      </c>
      <c r="H283" s="17"/>
      <c r="I283" s="16">
        <f t="shared" si="264"/>
        <v>17.5</v>
      </c>
      <c r="J283" s="17">
        <f t="shared" si="265"/>
        <v>13897.97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>
        <f>0.3*$J283</f>
        <v>4169.3909999999996</v>
      </c>
      <c r="V283" s="9">
        <f>0.2*$J283</f>
        <v>2779.5940000000001</v>
      </c>
      <c r="W283" s="9">
        <f>0.5*$J283</f>
        <v>6948.9849999999997</v>
      </c>
      <c r="AC283" s="2">
        <f t="shared" si="266"/>
        <v>13897.97</v>
      </c>
    </row>
    <row r="284" spans="1:29" x14ac:dyDescent="0.25">
      <c r="A284" s="8" t="s">
        <v>554</v>
      </c>
      <c r="B284" s="82" t="s">
        <v>555</v>
      </c>
      <c r="C284" s="83"/>
      <c r="D284" s="83"/>
      <c r="E284" s="83"/>
      <c r="F284" s="83"/>
      <c r="G284" s="83"/>
      <c r="H284" s="83"/>
      <c r="I284" s="83"/>
      <c r="J284" s="83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9" ht="25.5" x14ac:dyDescent="0.25">
      <c r="A285" s="10" t="s">
        <v>556</v>
      </c>
      <c r="B285" s="10" t="s">
        <v>557</v>
      </c>
      <c r="C285" s="11" t="s">
        <v>50</v>
      </c>
      <c r="D285" s="12">
        <v>5.58</v>
      </c>
      <c r="E285" s="16">
        <v>84.59</v>
      </c>
      <c r="F285" s="17">
        <v>472.01</v>
      </c>
      <c r="G285" s="16">
        <f t="shared" ref="G285" si="267">TRUNC(E285*0.2693,2)</f>
        <v>22.78</v>
      </c>
      <c r="H285" s="17"/>
      <c r="I285" s="16">
        <f t="shared" ref="I285" si="268">H285+G285+E285</f>
        <v>107.37</v>
      </c>
      <c r="J285" s="17">
        <f t="shared" ref="J285" si="269">TRUNC(I285*D285,2)</f>
        <v>599.12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>
        <f>0.3*$J285</f>
        <v>179.73599999999999</v>
      </c>
      <c r="V285" s="9">
        <f>0.2*$J285</f>
        <v>119.82400000000001</v>
      </c>
      <c r="W285" s="9">
        <f>0.5*$J285</f>
        <v>299.56</v>
      </c>
      <c r="AC285" s="2">
        <f t="shared" si="266"/>
        <v>599.12</v>
      </c>
    </row>
    <row r="286" spans="1:29" x14ac:dyDescent="0.25">
      <c r="A286" s="8" t="s">
        <v>558</v>
      </c>
      <c r="B286" s="82" t="s">
        <v>559</v>
      </c>
      <c r="C286" s="83"/>
      <c r="D286" s="83"/>
      <c r="E286" s="83"/>
      <c r="F286" s="83"/>
      <c r="G286" s="83"/>
      <c r="H286" s="83"/>
      <c r="I286" s="83"/>
      <c r="J286" s="83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9" ht="25.5" x14ac:dyDescent="0.25">
      <c r="A287" s="10" t="s">
        <v>560</v>
      </c>
      <c r="B287" s="10" t="s">
        <v>561</v>
      </c>
      <c r="C287" s="11" t="s">
        <v>50</v>
      </c>
      <c r="D287" s="12">
        <v>136.66</v>
      </c>
      <c r="E287" s="16">
        <v>62.9</v>
      </c>
      <c r="F287" s="17">
        <v>8595.91</v>
      </c>
      <c r="G287" s="16">
        <f t="shared" ref="G287" si="270">TRUNC(E287*0.2693,2)</f>
        <v>16.93</v>
      </c>
      <c r="H287" s="17"/>
      <c r="I287" s="16">
        <f t="shared" ref="I287" si="271">H287+G287+E287</f>
        <v>79.83</v>
      </c>
      <c r="J287" s="17">
        <f t="shared" ref="J287" si="272">TRUNC(I287*D287,2)</f>
        <v>10909.56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>
        <f>0.3*$J287</f>
        <v>3272.8679999999999</v>
      </c>
      <c r="V287" s="9">
        <f>0.2*$J287</f>
        <v>2181.9119999999998</v>
      </c>
      <c r="W287" s="9">
        <f>0.5*$J287</f>
        <v>5454.78</v>
      </c>
      <c r="AC287" s="2">
        <f t="shared" si="266"/>
        <v>10909.56</v>
      </c>
    </row>
    <row r="288" spans="1:29" x14ac:dyDescent="0.25">
      <c r="A288" s="8" t="s">
        <v>562</v>
      </c>
      <c r="B288" s="82" t="s">
        <v>563</v>
      </c>
      <c r="C288" s="83"/>
      <c r="D288" s="83"/>
      <c r="E288" s="83"/>
      <c r="F288" s="83"/>
      <c r="G288" s="83"/>
      <c r="H288" s="83"/>
      <c r="I288" s="83"/>
      <c r="J288" s="83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9" ht="25.5" x14ac:dyDescent="0.25">
      <c r="A289" s="10" t="s">
        <v>564</v>
      </c>
      <c r="B289" s="10" t="s">
        <v>565</v>
      </c>
      <c r="C289" s="11" t="s">
        <v>50</v>
      </c>
      <c r="D289" s="12">
        <v>76.14</v>
      </c>
      <c r="E289" s="16">
        <v>18.73</v>
      </c>
      <c r="F289" s="17">
        <v>1426.1</v>
      </c>
      <c r="G289" s="16">
        <f t="shared" ref="G289" si="273">TRUNC(E289*0.2693,2)</f>
        <v>5.04</v>
      </c>
      <c r="H289" s="17"/>
      <c r="I289" s="16">
        <f t="shared" ref="I289" si="274">H289+G289+E289</f>
        <v>23.77</v>
      </c>
      <c r="J289" s="17">
        <f t="shared" ref="J289" si="275">TRUNC(I289*D289,2)</f>
        <v>1809.84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>
        <f>0.3*$J289</f>
        <v>542.952</v>
      </c>
      <c r="V289" s="9">
        <f>0.2*$J289</f>
        <v>361.96800000000002</v>
      </c>
      <c r="W289" s="9">
        <f>0.5*$J289</f>
        <v>904.92</v>
      </c>
      <c r="AC289" s="2">
        <f t="shared" si="266"/>
        <v>1809.8400000000001</v>
      </c>
    </row>
    <row r="290" spans="1:29" x14ac:dyDescent="0.25">
      <c r="A290" s="8" t="s">
        <v>566</v>
      </c>
      <c r="B290" s="82" t="s">
        <v>567</v>
      </c>
      <c r="C290" s="83"/>
      <c r="D290" s="83"/>
      <c r="E290" s="83"/>
      <c r="F290" s="83"/>
      <c r="G290" s="83"/>
      <c r="H290" s="83"/>
      <c r="I290" s="83"/>
      <c r="J290" s="83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9" ht="38.25" x14ac:dyDescent="0.25">
      <c r="A291" s="10" t="s">
        <v>568</v>
      </c>
      <c r="B291" s="10" t="s">
        <v>569</v>
      </c>
      <c r="C291" s="11" t="s">
        <v>50</v>
      </c>
      <c r="D291" s="12">
        <v>84.12</v>
      </c>
      <c r="E291" s="16">
        <v>31.91</v>
      </c>
      <c r="F291" s="17">
        <v>2684.26</v>
      </c>
      <c r="G291" s="16">
        <f t="shared" ref="G291:G292" si="276">TRUNC(E291*0.2693,2)</f>
        <v>8.59</v>
      </c>
      <c r="H291" s="17"/>
      <c r="I291" s="16">
        <f t="shared" ref="I291:I292" si="277">H291+G291+E291</f>
        <v>40.5</v>
      </c>
      <c r="J291" s="17">
        <f t="shared" ref="J291:J292" si="278">TRUNC(I291*D291,2)</f>
        <v>3406.86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>
        <f>0.3*$J291</f>
        <v>1022.058</v>
      </c>
      <c r="V291" s="9">
        <f>0.2*$J291</f>
        <v>681.37200000000007</v>
      </c>
      <c r="W291" s="9">
        <f>0.5*$J291</f>
        <v>1703.43</v>
      </c>
      <c r="AC291" s="2">
        <f t="shared" si="266"/>
        <v>3406.86</v>
      </c>
    </row>
    <row r="292" spans="1:29" ht="38.25" x14ac:dyDescent="0.25">
      <c r="A292" s="10" t="s">
        <v>570</v>
      </c>
      <c r="B292" s="10" t="s">
        <v>571</v>
      </c>
      <c r="C292" s="11" t="s">
        <v>50</v>
      </c>
      <c r="D292" s="12">
        <v>33.14</v>
      </c>
      <c r="E292" s="16">
        <v>59.79</v>
      </c>
      <c r="F292" s="17">
        <v>1981.44</v>
      </c>
      <c r="G292" s="16">
        <f t="shared" si="276"/>
        <v>16.100000000000001</v>
      </c>
      <c r="H292" s="17"/>
      <c r="I292" s="16">
        <f t="shared" si="277"/>
        <v>75.89</v>
      </c>
      <c r="J292" s="17">
        <f t="shared" si="278"/>
        <v>2514.9899999999998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>
        <f>0.3*$J292</f>
        <v>754.49699999999996</v>
      </c>
      <c r="V292" s="9">
        <f>0.2*$J292</f>
        <v>502.99799999999999</v>
      </c>
      <c r="W292" s="9">
        <f>0.5*$J292</f>
        <v>1257.4949999999999</v>
      </c>
      <c r="AC292" s="2">
        <f t="shared" si="266"/>
        <v>2514.9899999999998</v>
      </c>
    </row>
    <row r="293" spans="1:29" x14ac:dyDescent="0.25">
      <c r="A293" s="8" t="s">
        <v>572</v>
      </c>
      <c r="B293" s="82" t="s">
        <v>573</v>
      </c>
      <c r="C293" s="83"/>
      <c r="D293" s="83"/>
      <c r="E293" s="83"/>
      <c r="F293" s="83"/>
      <c r="G293" s="83"/>
      <c r="H293" s="83"/>
      <c r="I293" s="83"/>
      <c r="J293" s="83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9" x14ac:dyDescent="0.25">
      <c r="A294" s="10" t="s">
        <v>574</v>
      </c>
      <c r="B294" s="10" t="s">
        <v>1625</v>
      </c>
      <c r="C294" s="11" t="s">
        <v>50</v>
      </c>
      <c r="D294" s="12">
        <v>983.52</v>
      </c>
      <c r="E294" s="16">
        <v>7.45</v>
      </c>
      <c r="F294" s="17">
        <v>7327.22</v>
      </c>
      <c r="G294" s="16">
        <f t="shared" ref="G294" si="279">TRUNC(E294*0.2693,2)</f>
        <v>2</v>
      </c>
      <c r="H294" s="17"/>
      <c r="I294" s="16">
        <f t="shared" ref="I294" si="280">H294+G294+E294</f>
        <v>9.4499999999999993</v>
      </c>
      <c r="J294" s="17">
        <f t="shared" ref="J294" si="281">TRUNC(I294*D294,2)</f>
        <v>9294.26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AA294" s="9">
        <f>0.5*$J294</f>
        <v>4647.13</v>
      </c>
      <c r="AB294" s="9">
        <f>0.5*$J294</f>
        <v>4647.13</v>
      </c>
      <c r="AC294" s="2">
        <f t="shared" si="266"/>
        <v>9294.26</v>
      </c>
    </row>
    <row r="295" spans="1:29" x14ac:dyDescent="0.25">
      <c r="A295" s="8" t="s">
        <v>575</v>
      </c>
      <c r="B295" s="82" t="s">
        <v>576</v>
      </c>
      <c r="C295" s="83"/>
      <c r="D295" s="83"/>
      <c r="E295" s="83"/>
      <c r="F295" s="83"/>
      <c r="G295" s="83"/>
      <c r="H295" s="83"/>
      <c r="I295" s="83"/>
      <c r="J295" s="83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9" x14ac:dyDescent="0.25">
      <c r="A296" s="8" t="s">
        <v>577</v>
      </c>
      <c r="B296" s="82" t="s">
        <v>578</v>
      </c>
      <c r="C296" s="83"/>
      <c r="D296" s="83"/>
      <c r="E296" s="83"/>
      <c r="F296" s="83"/>
      <c r="G296" s="83"/>
      <c r="H296" s="83"/>
      <c r="I296" s="83"/>
      <c r="J296" s="83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9" ht="25.5" x14ac:dyDescent="0.25">
      <c r="A297" s="10" t="s">
        <v>579</v>
      </c>
      <c r="B297" s="10" t="s">
        <v>580</v>
      </c>
      <c r="C297" s="11" t="s">
        <v>50</v>
      </c>
      <c r="D297" s="12">
        <v>42</v>
      </c>
      <c r="E297" s="16">
        <v>166.44</v>
      </c>
      <c r="F297" s="17">
        <v>6990.48</v>
      </c>
      <c r="G297" s="16">
        <f t="shared" ref="G297" si="282">TRUNC(E297*0.2693,2)</f>
        <v>44.82</v>
      </c>
      <c r="H297" s="17"/>
      <c r="I297" s="16">
        <f t="shared" ref="I297" si="283">H297+G297+E297</f>
        <v>211.26</v>
      </c>
      <c r="J297" s="17">
        <f t="shared" ref="J297" si="284">TRUNC(I297*D297,2)</f>
        <v>8872.92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W297" s="9">
        <f>0.5*$J297</f>
        <v>4436.46</v>
      </c>
      <c r="X297" s="9">
        <f>0.5*$J297</f>
        <v>4436.46</v>
      </c>
      <c r="AC297" s="2">
        <f t="shared" ref="AC297" si="285">SUM(K297:AB297)</f>
        <v>8872.92</v>
      </c>
    </row>
    <row r="298" spans="1:29" x14ac:dyDescent="0.25">
      <c r="A298" s="8" t="s">
        <v>581</v>
      </c>
      <c r="B298" s="82" t="s">
        <v>582</v>
      </c>
      <c r="C298" s="83"/>
      <c r="D298" s="83"/>
      <c r="E298" s="83"/>
      <c r="F298" s="83"/>
      <c r="G298" s="83"/>
      <c r="H298" s="83"/>
      <c r="I298" s="83"/>
      <c r="J298" s="83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9" ht="38.25" x14ac:dyDescent="0.25">
      <c r="A299" s="10" t="s">
        <v>583</v>
      </c>
      <c r="B299" s="10" t="s">
        <v>584</v>
      </c>
      <c r="C299" s="11" t="s">
        <v>35</v>
      </c>
      <c r="D299" s="12">
        <v>527.69000000000005</v>
      </c>
      <c r="E299" s="16">
        <v>335.63</v>
      </c>
      <c r="F299" s="17">
        <v>177108.59</v>
      </c>
      <c r="G299" s="16"/>
      <c r="H299" s="16">
        <f>TRUNC(E299*0.2093,2)</f>
        <v>70.239999999999995</v>
      </c>
      <c r="I299" s="16">
        <f t="shared" ref="I299:I301" si="286">H299+G299+E299</f>
        <v>405.87</v>
      </c>
      <c r="J299" s="17">
        <f t="shared" ref="J299:J301" si="287">TRUNC(I299*D299,2)</f>
        <v>214173.54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Z299" s="9">
        <f t="shared" ref="Z299:AA301" si="288">0.4*$J299</f>
        <v>85669.416000000012</v>
      </c>
      <c r="AA299" s="9">
        <f t="shared" si="288"/>
        <v>85669.416000000012</v>
      </c>
      <c r="AB299" s="9">
        <f>0.2*$J299</f>
        <v>42834.708000000006</v>
      </c>
      <c r="AC299" s="2">
        <f t="shared" ref="AC299:AC301" si="289">SUM(K299:AB299)</f>
        <v>214173.54000000004</v>
      </c>
    </row>
    <row r="300" spans="1:29" ht="38.25" x14ac:dyDescent="0.25">
      <c r="A300" s="10" t="s">
        <v>585</v>
      </c>
      <c r="B300" s="10" t="s">
        <v>586</v>
      </c>
      <c r="C300" s="11" t="s">
        <v>35</v>
      </c>
      <c r="D300" s="12">
        <v>22.32</v>
      </c>
      <c r="E300" s="16">
        <v>136.85</v>
      </c>
      <c r="F300" s="17">
        <v>3054.49</v>
      </c>
      <c r="G300" s="16"/>
      <c r="H300" s="16">
        <f>TRUNC(E300*0.2093,2)</f>
        <v>28.64</v>
      </c>
      <c r="I300" s="16">
        <f t="shared" si="286"/>
        <v>165.49</v>
      </c>
      <c r="J300" s="17">
        <f t="shared" si="287"/>
        <v>3693.73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Z300" s="9">
        <f t="shared" si="288"/>
        <v>1477.4920000000002</v>
      </c>
      <c r="AA300" s="9">
        <f t="shared" si="288"/>
        <v>1477.4920000000002</v>
      </c>
      <c r="AB300" s="9">
        <f>0.2*$J300</f>
        <v>738.74600000000009</v>
      </c>
      <c r="AC300" s="2">
        <f t="shared" si="289"/>
        <v>3693.7300000000005</v>
      </c>
    </row>
    <row r="301" spans="1:29" ht="25.5" x14ac:dyDescent="0.25">
      <c r="A301" s="10" t="s">
        <v>587</v>
      </c>
      <c r="B301" s="10" t="s">
        <v>588</v>
      </c>
      <c r="C301" s="11" t="s">
        <v>35</v>
      </c>
      <c r="D301" s="12">
        <v>550.01</v>
      </c>
      <c r="E301" s="16">
        <v>38.049999999999997</v>
      </c>
      <c r="F301" s="17">
        <v>20927.88</v>
      </c>
      <c r="G301" s="16">
        <f t="shared" ref="G301" si="290">TRUNC(E301*0.2693,2)</f>
        <v>10.24</v>
      </c>
      <c r="H301" s="16"/>
      <c r="I301" s="16">
        <f t="shared" si="286"/>
        <v>48.29</v>
      </c>
      <c r="J301" s="17">
        <f t="shared" si="287"/>
        <v>26559.98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Z301" s="9">
        <f t="shared" si="288"/>
        <v>10623.992</v>
      </c>
      <c r="AA301" s="9">
        <f t="shared" si="288"/>
        <v>10623.992</v>
      </c>
      <c r="AB301" s="9">
        <f>0.2*$J301</f>
        <v>5311.9960000000001</v>
      </c>
      <c r="AC301" s="2">
        <f t="shared" si="289"/>
        <v>26559.98</v>
      </c>
    </row>
    <row r="302" spans="1:29" x14ac:dyDescent="0.25">
      <c r="A302" s="8" t="s">
        <v>589</v>
      </c>
      <c r="B302" s="82" t="s">
        <v>590</v>
      </c>
      <c r="C302" s="83"/>
      <c r="D302" s="83"/>
      <c r="E302" s="83"/>
      <c r="F302" s="83"/>
      <c r="G302" s="83"/>
      <c r="H302" s="83"/>
      <c r="I302" s="83"/>
      <c r="J302" s="83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9" ht="63.75" x14ac:dyDescent="0.25">
      <c r="A303" s="10" t="s">
        <v>591</v>
      </c>
      <c r="B303" s="10" t="s">
        <v>592</v>
      </c>
      <c r="C303" s="11" t="s">
        <v>50</v>
      </c>
      <c r="D303" s="12">
        <v>12.79</v>
      </c>
      <c r="E303" s="16">
        <v>346.86</v>
      </c>
      <c r="F303" s="17">
        <v>4436.33</v>
      </c>
      <c r="G303" s="16">
        <f t="shared" ref="G303:G305" si="291">TRUNC(E303*0.2693,2)</f>
        <v>93.4</v>
      </c>
      <c r="H303" s="17"/>
      <c r="I303" s="16">
        <f t="shared" ref="I303:I305" si="292">H303+G303+E303</f>
        <v>440.26</v>
      </c>
      <c r="J303" s="17">
        <f t="shared" ref="J303:J305" si="293">TRUNC(I303*D303,2)</f>
        <v>5630.92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W303" s="9">
        <f t="shared" ref="W303:X305" si="294">0.5*$J303</f>
        <v>2815.46</v>
      </c>
      <c r="X303" s="9">
        <f t="shared" si="294"/>
        <v>2815.46</v>
      </c>
      <c r="AC303" s="2">
        <f t="shared" ref="AC303:AC305" si="295">SUM(K303:AB303)</f>
        <v>5630.92</v>
      </c>
    </row>
    <row r="304" spans="1:29" ht="63.75" x14ac:dyDescent="0.25">
      <c r="A304" s="10" t="s">
        <v>593</v>
      </c>
      <c r="B304" s="10" t="s">
        <v>594</v>
      </c>
      <c r="C304" s="11" t="s">
        <v>50</v>
      </c>
      <c r="D304" s="12">
        <v>15.9</v>
      </c>
      <c r="E304" s="16">
        <v>304.82</v>
      </c>
      <c r="F304" s="17">
        <v>4846.63</v>
      </c>
      <c r="G304" s="16">
        <f t="shared" si="291"/>
        <v>82.08</v>
      </c>
      <c r="H304" s="17"/>
      <c r="I304" s="16">
        <f t="shared" si="292"/>
        <v>386.9</v>
      </c>
      <c r="J304" s="17">
        <f t="shared" si="293"/>
        <v>6151.71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W304" s="9">
        <f t="shared" si="294"/>
        <v>3075.855</v>
      </c>
      <c r="X304" s="9">
        <f t="shared" si="294"/>
        <v>3075.855</v>
      </c>
      <c r="AC304" s="2">
        <f t="shared" si="295"/>
        <v>6151.71</v>
      </c>
    </row>
    <row r="305" spans="1:29" ht="63.75" x14ac:dyDescent="0.25">
      <c r="A305" s="10" t="s">
        <v>595</v>
      </c>
      <c r="B305" s="10" t="s">
        <v>596</v>
      </c>
      <c r="C305" s="11" t="s">
        <v>50</v>
      </c>
      <c r="D305" s="12">
        <v>12.75</v>
      </c>
      <c r="E305" s="16">
        <v>301.89</v>
      </c>
      <c r="F305" s="17">
        <v>3849.09</v>
      </c>
      <c r="G305" s="16">
        <f t="shared" si="291"/>
        <v>81.290000000000006</v>
      </c>
      <c r="H305" s="17"/>
      <c r="I305" s="16">
        <f t="shared" si="292"/>
        <v>383.18</v>
      </c>
      <c r="J305" s="17">
        <f t="shared" si="293"/>
        <v>4885.54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W305" s="9">
        <f t="shared" si="294"/>
        <v>2442.77</v>
      </c>
      <c r="X305" s="9">
        <f t="shared" si="294"/>
        <v>2442.77</v>
      </c>
      <c r="AC305" s="2">
        <f t="shared" si="295"/>
        <v>4885.54</v>
      </c>
    </row>
    <row r="306" spans="1:29" x14ac:dyDescent="0.25">
      <c r="A306" s="8" t="s">
        <v>597</v>
      </c>
      <c r="B306" s="82" t="s">
        <v>598</v>
      </c>
      <c r="C306" s="83"/>
      <c r="D306" s="83"/>
      <c r="E306" s="83"/>
      <c r="F306" s="83"/>
      <c r="G306" s="83"/>
      <c r="H306" s="83"/>
      <c r="I306" s="83"/>
      <c r="J306" s="83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9" ht="25.5" x14ac:dyDescent="0.25">
      <c r="A307" s="10" t="s">
        <v>599</v>
      </c>
      <c r="B307" s="10" t="s">
        <v>600</v>
      </c>
      <c r="C307" s="11" t="s">
        <v>35</v>
      </c>
      <c r="D307" s="12">
        <v>0.59499999999999997</v>
      </c>
      <c r="E307" s="16">
        <v>1257.3699999999999</v>
      </c>
      <c r="F307" s="17">
        <v>748.13</v>
      </c>
      <c r="G307" s="16">
        <f t="shared" ref="G307" si="296">TRUNC(E307*0.2693,2)</f>
        <v>338.6</v>
      </c>
      <c r="H307" s="17"/>
      <c r="I307" s="16">
        <f t="shared" ref="I307" si="297">H307+G307+E307</f>
        <v>1595.9699999999998</v>
      </c>
      <c r="J307" s="17">
        <f t="shared" ref="J307" si="298">TRUNC(I307*D307,2)</f>
        <v>949.6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W307" s="9">
        <f>0.5*$J307</f>
        <v>474.8</v>
      </c>
      <c r="X307" s="9">
        <f>0.5*$J307</f>
        <v>474.8</v>
      </c>
      <c r="AC307" s="2">
        <f t="shared" ref="AC307" si="299">SUM(K307:AB307)</f>
        <v>949.6</v>
      </c>
    </row>
    <row r="308" spans="1:29" x14ac:dyDescent="0.25">
      <c r="A308" s="8" t="s">
        <v>601</v>
      </c>
      <c r="B308" s="82" t="s">
        <v>602</v>
      </c>
      <c r="C308" s="83"/>
      <c r="D308" s="83"/>
      <c r="E308" s="83"/>
      <c r="F308" s="83"/>
      <c r="G308" s="83"/>
      <c r="H308" s="83"/>
      <c r="I308" s="83"/>
      <c r="J308" s="83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9" ht="51" x14ac:dyDescent="0.25">
      <c r="A309" s="10" t="s">
        <v>603</v>
      </c>
      <c r="B309" s="10" t="s">
        <v>604</v>
      </c>
      <c r="C309" s="11" t="s">
        <v>16</v>
      </c>
      <c r="D309" s="12">
        <v>2</v>
      </c>
      <c r="E309" s="16">
        <v>949.71</v>
      </c>
      <c r="F309" s="17">
        <v>1899.42</v>
      </c>
      <c r="G309" s="16">
        <f t="shared" ref="G309:G317" si="300">TRUNC(E309*0.2693,2)</f>
        <v>255.75</v>
      </c>
      <c r="H309" s="17"/>
      <c r="I309" s="16">
        <f t="shared" ref="I309:I317" si="301">H309+G309+E309</f>
        <v>1205.46</v>
      </c>
      <c r="J309" s="17">
        <f t="shared" ref="J309:J317" si="302">TRUNC(I309*D309,2)</f>
        <v>2410.92</v>
      </c>
      <c r="K309" s="9"/>
      <c r="L309" s="9"/>
      <c r="M309" s="9"/>
      <c r="N309" s="9"/>
      <c r="O309" s="9"/>
      <c r="P309" s="9"/>
      <c r="Q309" s="9"/>
      <c r="R309" s="9"/>
      <c r="S309" s="9"/>
      <c r="T309" s="9">
        <f t="shared" ref="T309:T317" si="303">0.1*$J309</f>
        <v>241.09200000000001</v>
      </c>
      <c r="U309" s="9">
        <f t="shared" ref="U309:U317" si="304">0.6*$J309</f>
        <v>1446.5519999999999</v>
      </c>
      <c r="V309" s="9">
        <f t="shared" ref="V309:V317" si="305">0.3*$J309</f>
        <v>723.27599999999995</v>
      </c>
      <c r="AC309" s="2">
        <f t="shared" ref="AC309:AC317" si="306">SUM(K309:AB309)</f>
        <v>2410.92</v>
      </c>
    </row>
    <row r="310" spans="1:29" ht="51" x14ac:dyDescent="0.25">
      <c r="A310" s="10" t="s">
        <v>605</v>
      </c>
      <c r="B310" s="10" t="s">
        <v>606</v>
      </c>
      <c r="C310" s="11" t="s">
        <v>16</v>
      </c>
      <c r="D310" s="12">
        <v>2</v>
      </c>
      <c r="E310" s="16">
        <v>949.71</v>
      </c>
      <c r="F310" s="17">
        <v>1899.42</v>
      </c>
      <c r="G310" s="16">
        <f t="shared" si="300"/>
        <v>255.75</v>
      </c>
      <c r="H310" s="17"/>
      <c r="I310" s="16">
        <f t="shared" si="301"/>
        <v>1205.46</v>
      </c>
      <c r="J310" s="17">
        <f t="shared" si="302"/>
        <v>2410.92</v>
      </c>
      <c r="K310" s="9"/>
      <c r="L310" s="9"/>
      <c r="M310" s="9"/>
      <c r="N310" s="9"/>
      <c r="O310" s="9"/>
      <c r="P310" s="9"/>
      <c r="Q310" s="9"/>
      <c r="R310" s="9"/>
      <c r="S310" s="9"/>
      <c r="T310" s="9">
        <f t="shared" si="303"/>
        <v>241.09200000000001</v>
      </c>
      <c r="U310" s="9">
        <f t="shared" si="304"/>
        <v>1446.5519999999999</v>
      </c>
      <c r="V310" s="9">
        <f t="shared" si="305"/>
        <v>723.27599999999995</v>
      </c>
      <c r="AC310" s="2">
        <f t="shared" si="306"/>
        <v>2410.92</v>
      </c>
    </row>
    <row r="311" spans="1:29" ht="38.25" x14ac:dyDescent="0.25">
      <c r="A311" s="10" t="s">
        <v>607</v>
      </c>
      <c r="B311" s="10" t="s">
        <v>608</v>
      </c>
      <c r="C311" s="11" t="s">
        <v>16</v>
      </c>
      <c r="D311" s="12">
        <v>4</v>
      </c>
      <c r="E311" s="16">
        <v>113.03</v>
      </c>
      <c r="F311" s="17">
        <v>452.12</v>
      </c>
      <c r="G311" s="16">
        <f t="shared" si="300"/>
        <v>30.43</v>
      </c>
      <c r="H311" s="17"/>
      <c r="I311" s="16">
        <f t="shared" si="301"/>
        <v>143.46</v>
      </c>
      <c r="J311" s="17">
        <f t="shared" si="302"/>
        <v>573.84</v>
      </c>
      <c r="K311" s="9"/>
      <c r="L311" s="9"/>
      <c r="M311" s="9"/>
      <c r="N311" s="9"/>
      <c r="O311" s="9"/>
      <c r="P311" s="9"/>
      <c r="Q311" s="9"/>
      <c r="R311" s="9"/>
      <c r="S311" s="9"/>
      <c r="T311" s="9">
        <f t="shared" si="303"/>
        <v>57.384000000000007</v>
      </c>
      <c r="U311" s="9">
        <f t="shared" si="304"/>
        <v>344.30400000000003</v>
      </c>
      <c r="V311" s="9">
        <f t="shared" si="305"/>
        <v>172.15200000000002</v>
      </c>
      <c r="AC311" s="2">
        <f t="shared" si="306"/>
        <v>573.84</v>
      </c>
    </row>
    <row r="312" spans="1:29" ht="38.25" x14ac:dyDescent="0.25">
      <c r="A312" s="10" t="s">
        <v>609</v>
      </c>
      <c r="B312" s="10" t="s">
        <v>610</v>
      </c>
      <c r="C312" s="11" t="s">
        <v>16</v>
      </c>
      <c r="D312" s="12">
        <v>4</v>
      </c>
      <c r="E312" s="16">
        <v>113.03</v>
      </c>
      <c r="F312" s="17">
        <v>452.12</v>
      </c>
      <c r="G312" s="16">
        <f t="shared" si="300"/>
        <v>30.43</v>
      </c>
      <c r="H312" s="17"/>
      <c r="I312" s="16">
        <f t="shared" si="301"/>
        <v>143.46</v>
      </c>
      <c r="J312" s="17">
        <f t="shared" si="302"/>
        <v>573.84</v>
      </c>
      <c r="K312" s="9"/>
      <c r="L312" s="9"/>
      <c r="M312" s="9"/>
      <c r="N312" s="9"/>
      <c r="O312" s="9"/>
      <c r="P312" s="9"/>
      <c r="Q312" s="9"/>
      <c r="R312" s="9"/>
      <c r="S312" s="9"/>
      <c r="T312" s="9">
        <f t="shared" si="303"/>
        <v>57.384000000000007</v>
      </c>
      <c r="U312" s="9">
        <f t="shared" si="304"/>
        <v>344.30400000000003</v>
      </c>
      <c r="V312" s="9">
        <f t="shared" si="305"/>
        <v>172.15200000000002</v>
      </c>
      <c r="AC312" s="2">
        <f t="shared" si="306"/>
        <v>573.84</v>
      </c>
    </row>
    <row r="313" spans="1:29" ht="51" x14ac:dyDescent="0.25">
      <c r="A313" s="10" t="s">
        <v>611</v>
      </c>
      <c r="B313" s="10" t="s">
        <v>612</v>
      </c>
      <c r="C313" s="11" t="s">
        <v>16</v>
      </c>
      <c r="D313" s="12">
        <v>1</v>
      </c>
      <c r="E313" s="16">
        <v>1287.17</v>
      </c>
      <c r="F313" s="17">
        <v>1287.17</v>
      </c>
      <c r="G313" s="16">
        <f t="shared" si="300"/>
        <v>346.63</v>
      </c>
      <c r="H313" s="17"/>
      <c r="I313" s="16">
        <f t="shared" si="301"/>
        <v>1633.8000000000002</v>
      </c>
      <c r="J313" s="17">
        <f t="shared" si="302"/>
        <v>1633.8</v>
      </c>
      <c r="K313" s="9"/>
      <c r="L313" s="9"/>
      <c r="M313" s="9"/>
      <c r="N313" s="9"/>
      <c r="O313" s="9"/>
      <c r="P313" s="9"/>
      <c r="Q313" s="9"/>
      <c r="R313" s="9"/>
      <c r="S313" s="9"/>
      <c r="T313" s="9">
        <f t="shared" si="303"/>
        <v>163.38</v>
      </c>
      <c r="U313" s="9">
        <f t="shared" si="304"/>
        <v>980.28</v>
      </c>
      <c r="V313" s="9">
        <f t="shared" si="305"/>
        <v>490.14</v>
      </c>
      <c r="AC313" s="2">
        <f t="shared" si="306"/>
        <v>1633.7999999999997</v>
      </c>
    </row>
    <row r="314" spans="1:29" ht="51" x14ac:dyDescent="0.25">
      <c r="A314" s="10" t="s">
        <v>613</v>
      </c>
      <c r="B314" s="10" t="s">
        <v>614</v>
      </c>
      <c r="C314" s="11" t="s">
        <v>16</v>
      </c>
      <c r="D314" s="12">
        <v>1</v>
      </c>
      <c r="E314" s="16">
        <v>1479</v>
      </c>
      <c r="F314" s="17">
        <v>1479</v>
      </c>
      <c r="G314" s="16">
        <f t="shared" si="300"/>
        <v>398.29</v>
      </c>
      <c r="H314" s="17"/>
      <c r="I314" s="16">
        <f t="shared" si="301"/>
        <v>1877.29</v>
      </c>
      <c r="J314" s="17">
        <f t="shared" si="302"/>
        <v>1877.29</v>
      </c>
      <c r="K314" s="9"/>
      <c r="L314" s="9"/>
      <c r="M314" s="9"/>
      <c r="N314" s="9"/>
      <c r="O314" s="9"/>
      <c r="P314" s="9"/>
      <c r="Q314" s="9"/>
      <c r="R314" s="9"/>
      <c r="S314" s="9"/>
      <c r="T314" s="9">
        <f t="shared" si="303"/>
        <v>187.72900000000001</v>
      </c>
      <c r="U314" s="9">
        <f t="shared" si="304"/>
        <v>1126.374</v>
      </c>
      <c r="V314" s="9">
        <f t="shared" si="305"/>
        <v>563.18700000000001</v>
      </c>
      <c r="AC314" s="2">
        <f t="shared" si="306"/>
        <v>1877.29</v>
      </c>
    </row>
    <row r="315" spans="1:29" ht="51" x14ac:dyDescent="0.25">
      <c r="A315" s="10" t="s">
        <v>615</v>
      </c>
      <c r="B315" s="10" t="s">
        <v>616</v>
      </c>
      <c r="C315" s="11" t="s">
        <v>16</v>
      </c>
      <c r="D315" s="12">
        <v>1</v>
      </c>
      <c r="E315" s="16">
        <v>2194.9299999999998</v>
      </c>
      <c r="F315" s="17">
        <v>2194.9299999999998</v>
      </c>
      <c r="G315" s="16">
        <f t="shared" si="300"/>
        <v>591.09</v>
      </c>
      <c r="H315" s="17"/>
      <c r="I315" s="16">
        <f t="shared" si="301"/>
        <v>2786.02</v>
      </c>
      <c r="J315" s="17">
        <f t="shared" si="302"/>
        <v>2786.02</v>
      </c>
      <c r="K315" s="9"/>
      <c r="L315" s="9"/>
      <c r="M315" s="9"/>
      <c r="N315" s="9"/>
      <c r="O315" s="9"/>
      <c r="P315" s="9"/>
      <c r="Q315" s="9"/>
      <c r="R315" s="9"/>
      <c r="S315" s="9"/>
      <c r="T315" s="9">
        <f t="shared" si="303"/>
        <v>278.60200000000003</v>
      </c>
      <c r="U315" s="9">
        <f t="shared" si="304"/>
        <v>1671.6119999999999</v>
      </c>
      <c r="V315" s="9">
        <f t="shared" si="305"/>
        <v>835.80599999999993</v>
      </c>
      <c r="AC315" s="2">
        <f t="shared" si="306"/>
        <v>2786.02</v>
      </c>
    </row>
    <row r="316" spans="1:29" ht="51" x14ac:dyDescent="0.25">
      <c r="A316" s="10" t="s">
        <v>617</v>
      </c>
      <c r="B316" s="10" t="s">
        <v>618</v>
      </c>
      <c r="C316" s="11" t="s">
        <v>16</v>
      </c>
      <c r="D316" s="12">
        <v>1</v>
      </c>
      <c r="E316" s="16">
        <v>1709.32</v>
      </c>
      <c r="F316" s="17">
        <v>1709.32</v>
      </c>
      <c r="G316" s="16">
        <f t="shared" si="300"/>
        <v>460.31</v>
      </c>
      <c r="H316" s="17"/>
      <c r="I316" s="16">
        <f t="shared" si="301"/>
        <v>2169.63</v>
      </c>
      <c r="J316" s="17">
        <f t="shared" si="302"/>
        <v>2169.63</v>
      </c>
      <c r="K316" s="9"/>
      <c r="L316" s="9"/>
      <c r="M316" s="9"/>
      <c r="N316" s="9"/>
      <c r="O316" s="9"/>
      <c r="P316" s="9"/>
      <c r="Q316" s="9"/>
      <c r="R316" s="9"/>
      <c r="S316" s="9"/>
      <c r="T316" s="9">
        <f t="shared" si="303"/>
        <v>216.96300000000002</v>
      </c>
      <c r="U316" s="9">
        <f t="shared" si="304"/>
        <v>1301.778</v>
      </c>
      <c r="V316" s="9">
        <f t="shared" si="305"/>
        <v>650.88900000000001</v>
      </c>
      <c r="AC316" s="2">
        <f t="shared" si="306"/>
        <v>2169.63</v>
      </c>
    </row>
    <row r="317" spans="1:29" ht="51" x14ac:dyDescent="0.25">
      <c r="A317" s="10" t="s">
        <v>619</v>
      </c>
      <c r="B317" s="10" t="s">
        <v>620</v>
      </c>
      <c r="C317" s="11" t="s">
        <v>16</v>
      </c>
      <c r="D317" s="12">
        <v>1</v>
      </c>
      <c r="E317" s="16">
        <v>1720.55</v>
      </c>
      <c r="F317" s="17">
        <v>1720.55</v>
      </c>
      <c r="G317" s="16">
        <f t="shared" si="300"/>
        <v>463.34</v>
      </c>
      <c r="H317" s="17"/>
      <c r="I317" s="16">
        <f t="shared" si="301"/>
        <v>2183.89</v>
      </c>
      <c r="J317" s="17">
        <f t="shared" si="302"/>
        <v>2183.89</v>
      </c>
      <c r="K317" s="9"/>
      <c r="L317" s="9"/>
      <c r="M317" s="9"/>
      <c r="N317" s="9"/>
      <c r="O317" s="9"/>
      <c r="P317" s="9"/>
      <c r="Q317" s="9"/>
      <c r="R317" s="9"/>
      <c r="S317" s="9"/>
      <c r="T317" s="9">
        <f t="shared" si="303"/>
        <v>218.38900000000001</v>
      </c>
      <c r="U317" s="9">
        <f t="shared" si="304"/>
        <v>1310.3339999999998</v>
      </c>
      <c r="V317" s="9">
        <f t="shared" si="305"/>
        <v>655.16699999999992</v>
      </c>
      <c r="AC317" s="2">
        <f t="shared" si="306"/>
        <v>2183.89</v>
      </c>
    </row>
    <row r="318" spans="1:29" x14ac:dyDescent="0.25">
      <c r="A318" s="8" t="s">
        <v>621</v>
      </c>
      <c r="B318" s="82" t="s">
        <v>622</v>
      </c>
      <c r="C318" s="83"/>
      <c r="D318" s="83"/>
      <c r="E318" s="83"/>
      <c r="F318" s="83"/>
      <c r="G318" s="83"/>
      <c r="H318" s="83"/>
      <c r="I318" s="83"/>
      <c r="J318" s="83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9" ht="38.25" x14ac:dyDescent="0.25">
      <c r="A319" s="10" t="s">
        <v>623</v>
      </c>
      <c r="B319" s="10" t="s">
        <v>624</v>
      </c>
      <c r="C319" s="11" t="s">
        <v>16</v>
      </c>
      <c r="D319" s="12">
        <v>2</v>
      </c>
      <c r="E319" s="16">
        <v>469.89</v>
      </c>
      <c r="F319" s="17">
        <v>939.78</v>
      </c>
      <c r="G319" s="16">
        <f t="shared" ref="G319:G329" si="307">TRUNC(E319*0.2693,2)</f>
        <v>126.54</v>
      </c>
      <c r="H319" s="17"/>
      <c r="I319" s="16">
        <f t="shared" ref="I319:I329" si="308">H319+G319+E319</f>
        <v>596.42999999999995</v>
      </c>
      <c r="J319" s="17">
        <f t="shared" ref="J319:J329" si="309">TRUNC(I319*D319,2)</f>
        <v>1192.8599999999999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V319" s="9">
        <f>0.2*$J319</f>
        <v>238.572</v>
      </c>
      <c r="W319" s="9">
        <f>0.8*$J319</f>
        <v>954.28800000000001</v>
      </c>
      <c r="AC319" s="2">
        <f t="shared" ref="AC319:AC329" si="310">SUM(K319:AB319)</f>
        <v>1192.8600000000001</v>
      </c>
    </row>
    <row r="320" spans="1:29" ht="51" x14ac:dyDescent="0.25">
      <c r="A320" s="10" t="s">
        <v>625</v>
      </c>
      <c r="B320" s="10" t="s">
        <v>626</v>
      </c>
      <c r="C320" s="11" t="s">
        <v>16</v>
      </c>
      <c r="D320" s="12">
        <v>10</v>
      </c>
      <c r="E320" s="16">
        <v>24.68</v>
      </c>
      <c r="F320" s="17">
        <v>246.8</v>
      </c>
      <c r="G320" s="16">
        <f t="shared" si="307"/>
        <v>6.64</v>
      </c>
      <c r="H320" s="17"/>
      <c r="I320" s="16">
        <f t="shared" si="308"/>
        <v>31.32</v>
      </c>
      <c r="J320" s="17">
        <f t="shared" si="309"/>
        <v>313.2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V320" s="9"/>
      <c r="W320" s="9"/>
      <c r="AA320" s="2">
        <f>J320</f>
        <v>313.2</v>
      </c>
      <c r="AC320" s="2">
        <f t="shared" si="310"/>
        <v>313.2</v>
      </c>
    </row>
    <row r="321" spans="1:29" ht="38.25" x14ac:dyDescent="0.25">
      <c r="A321" s="10" t="s">
        <v>627</v>
      </c>
      <c r="B321" s="10" t="s">
        <v>628</v>
      </c>
      <c r="C321" s="11" t="s">
        <v>16</v>
      </c>
      <c r="D321" s="12">
        <v>10</v>
      </c>
      <c r="E321" s="16">
        <v>122.23</v>
      </c>
      <c r="F321" s="17">
        <v>1222.3</v>
      </c>
      <c r="G321" s="16">
        <f t="shared" si="307"/>
        <v>32.909999999999997</v>
      </c>
      <c r="H321" s="17"/>
      <c r="I321" s="16">
        <f t="shared" si="308"/>
        <v>155.13999999999999</v>
      </c>
      <c r="J321" s="17">
        <f t="shared" si="309"/>
        <v>1551.4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V321" s="9">
        <f>0.2*$J321</f>
        <v>310.28000000000003</v>
      </c>
      <c r="W321" s="9">
        <f>0.8*$J321</f>
        <v>1241.1200000000001</v>
      </c>
      <c r="AC321" s="2">
        <f t="shared" si="310"/>
        <v>1551.4</v>
      </c>
    </row>
    <row r="322" spans="1:29" ht="38.25" x14ac:dyDescent="0.25">
      <c r="A322" s="10" t="s">
        <v>629</v>
      </c>
      <c r="B322" s="10" t="s">
        <v>630</v>
      </c>
      <c r="C322" s="11" t="s">
        <v>16</v>
      </c>
      <c r="D322" s="12">
        <v>10</v>
      </c>
      <c r="E322" s="16">
        <v>30.25</v>
      </c>
      <c r="F322" s="17">
        <v>302.5</v>
      </c>
      <c r="G322" s="16">
        <f t="shared" si="307"/>
        <v>8.14</v>
      </c>
      <c r="H322" s="17"/>
      <c r="I322" s="16">
        <f t="shared" si="308"/>
        <v>38.39</v>
      </c>
      <c r="J322" s="17">
        <f t="shared" si="309"/>
        <v>383.9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V322" s="9">
        <f>0.2*$J322</f>
        <v>76.78</v>
      </c>
      <c r="W322" s="9">
        <f>0.8*$J322</f>
        <v>307.12</v>
      </c>
      <c r="AC322" s="2">
        <f t="shared" si="310"/>
        <v>383.9</v>
      </c>
    </row>
    <row r="323" spans="1:29" ht="51" x14ac:dyDescent="0.25">
      <c r="A323" s="10" t="s">
        <v>631</v>
      </c>
      <c r="B323" s="10" t="s">
        <v>632</v>
      </c>
      <c r="C323" s="11" t="s">
        <v>16</v>
      </c>
      <c r="D323" s="12">
        <v>8</v>
      </c>
      <c r="E323" s="16">
        <v>103.59</v>
      </c>
      <c r="F323" s="17">
        <v>828.72</v>
      </c>
      <c r="G323" s="16">
        <f t="shared" si="307"/>
        <v>27.89</v>
      </c>
      <c r="H323" s="17"/>
      <c r="I323" s="16">
        <f t="shared" si="308"/>
        <v>131.48000000000002</v>
      </c>
      <c r="J323" s="17">
        <f t="shared" si="309"/>
        <v>1051.8399999999999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V323" s="9">
        <f>0.2*$J323</f>
        <v>210.36799999999999</v>
      </c>
      <c r="W323" s="9">
        <f>0.8*$J323</f>
        <v>841.47199999999998</v>
      </c>
      <c r="AC323" s="2">
        <f t="shared" si="310"/>
        <v>1051.8399999999999</v>
      </c>
    </row>
    <row r="324" spans="1:29" ht="51" x14ac:dyDescent="0.25">
      <c r="A324" s="10" t="s">
        <v>633</v>
      </c>
      <c r="B324" s="10" t="s">
        <v>634</v>
      </c>
      <c r="C324" s="11" t="s">
        <v>16</v>
      </c>
      <c r="D324" s="12">
        <v>2</v>
      </c>
      <c r="E324" s="16">
        <v>287.94</v>
      </c>
      <c r="F324" s="17">
        <v>575.88</v>
      </c>
      <c r="G324" s="16">
        <f t="shared" si="307"/>
        <v>77.540000000000006</v>
      </c>
      <c r="H324" s="17"/>
      <c r="I324" s="16">
        <f t="shared" si="308"/>
        <v>365.48</v>
      </c>
      <c r="J324" s="17">
        <f t="shared" si="309"/>
        <v>730.96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V324" s="9">
        <f>0.2*$J324</f>
        <v>146.19200000000001</v>
      </c>
      <c r="W324" s="9">
        <f>0.8*$J324</f>
        <v>584.76800000000003</v>
      </c>
      <c r="AC324" s="2">
        <f t="shared" si="310"/>
        <v>730.96</v>
      </c>
    </row>
    <row r="325" spans="1:29" ht="38.25" x14ac:dyDescent="0.25">
      <c r="A325" s="10" t="s">
        <v>635</v>
      </c>
      <c r="B325" s="10" t="s">
        <v>636</v>
      </c>
      <c r="C325" s="11" t="s">
        <v>16</v>
      </c>
      <c r="D325" s="12">
        <v>6</v>
      </c>
      <c r="E325" s="16">
        <v>36.58</v>
      </c>
      <c r="F325" s="17">
        <v>219.48</v>
      </c>
      <c r="G325" s="16">
        <f t="shared" si="307"/>
        <v>9.85</v>
      </c>
      <c r="H325" s="17"/>
      <c r="I325" s="16">
        <f t="shared" si="308"/>
        <v>46.43</v>
      </c>
      <c r="J325" s="17">
        <f t="shared" si="309"/>
        <v>278.58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AA325" s="2">
        <f>J325</f>
        <v>278.58</v>
      </c>
      <c r="AC325" s="2">
        <f t="shared" si="310"/>
        <v>278.58</v>
      </c>
    </row>
    <row r="326" spans="1:29" ht="76.5" x14ac:dyDescent="0.25">
      <c r="A326" s="10" t="s">
        <v>637</v>
      </c>
      <c r="B326" s="10" t="s">
        <v>638</v>
      </c>
      <c r="C326" s="11" t="s">
        <v>16</v>
      </c>
      <c r="D326" s="12">
        <v>6</v>
      </c>
      <c r="E326" s="16">
        <v>174.33</v>
      </c>
      <c r="F326" s="17">
        <v>1045.98</v>
      </c>
      <c r="G326" s="16">
        <f t="shared" si="307"/>
        <v>46.94</v>
      </c>
      <c r="H326" s="17"/>
      <c r="I326" s="16">
        <f t="shared" si="308"/>
        <v>221.27</v>
      </c>
      <c r="J326" s="17">
        <f t="shared" si="309"/>
        <v>1327.62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V326" s="9">
        <f>0.2*$J326</f>
        <v>265.524</v>
      </c>
      <c r="W326" s="9">
        <f>0.8*$J326</f>
        <v>1062.096</v>
      </c>
      <c r="AC326" s="2">
        <f t="shared" si="310"/>
        <v>1327.62</v>
      </c>
    </row>
    <row r="327" spans="1:29" ht="89.25" x14ac:dyDescent="0.25">
      <c r="A327" s="10" t="s">
        <v>639</v>
      </c>
      <c r="B327" s="10" t="s">
        <v>640</v>
      </c>
      <c r="C327" s="11" t="s">
        <v>16</v>
      </c>
      <c r="D327" s="12">
        <v>2</v>
      </c>
      <c r="E327" s="16">
        <v>632.22</v>
      </c>
      <c r="F327" s="17">
        <v>1264.44</v>
      </c>
      <c r="G327" s="16">
        <f t="shared" si="307"/>
        <v>170.25</v>
      </c>
      <c r="H327" s="17"/>
      <c r="I327" s="16">
        <f t="shared" si="308"/>
        <v>802.47</v>
      </c>
      <c r="J327" s="17">
        <f t="shared" si="309"/>
        <v>1604.94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V327" s="9">
        <f>0.2*$J327</f>
        <v>320.98800000000006</v>
      </c>
      <c r="W327" s="9">
        <f>0.8*$J327</f>
        <v>1283.9520000000002</v>
      </c>
      <c r="AC327" s="2">
        <f t="shared" si="310"/>
        <v>1604.9400000000003</v>
      </c>
    </row>
    <row r="328" spans="1:29" ht="38.25" x14ac:dyDescent="0.25">
      <c r="A328" s="10" t="s">
        <v>641</v>
      </c>
      <c r="B328" s="10" t="s">
        <v>642</v>
      </c>
      <c r="C328" s="11" t="s">
        <v>16</v>
      </c>
      <c r="D328" s="12">
        <v>2</v>
      </c>
      <c r="E328" s="16">
        <v>466</v>
      </c>
      <c r="F328" s="17">
        <v>932</v>
      </c>
      <c r="G328" s="16">
        <f t="shared" si="307"/>
        <v>125.49</v>
      </c>
      <c r="H328" s="17"/>
      <c r="I328" s="16">
        <f t="shared" si="308"/>
        <v>591.49</v>
      </c>
      <c r="J328" s="17">
        <f t="shared" si="309"/>
        <v>1182.98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AA328" s="2">
        <f>J328</f>
        <v>1182.98</v>
      </c>
      <c r="AC328" s="2">
        <f t="shared" si="310"/>
        <v>1182.98</v>
      </c>
    </row>
    <row r="329" spans="1:29" ht="25.5" x14ac:dyDescent="0.25">
      <c r="A329" s="10" t="s">
        <v>643</v>
      </c>
      <c r="B329" s="10" t="s">
        <v>644</v>
      </c>
      <c r="C329" s="11" t="s">
        <v>16</v>
      </c>
      <c r="D329" s="12">
        <v>8</v>
      </c>
      <c r="E329" s="16">
        <v>167.66</v>
      </c>
      <c r="F329" s="17">
        <v>1341.28</v>
      </c>
      <c r="G329" s="16">
        <f t="shared" si="307"/>
        <v>45.15</v>
      </c>
      <c r="H329" s="17"/>
      <c r="I329" s="16">
        <f t="shared" si="308"/>
        <v>212.81</v>
      </c>
      <c r="J329" s="17">
        <f t="shared" si="309"/>
        <v>1702.48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AA329" s="2">
        <f>J329</f>
        <v>1702.48</v>
      </c>
      <c r="AC329" s="2">
        <f t="shared" si="310"/>
        <v>1702.48</v>
      </c>
    </row>
    <row r="330" spans="1:29" x14ac:dyDescent="0.25">
      <c r="A330" s="8" t="s">
        <v>645</v>
      </c>
      <c r="B330" s="82" t="s">
        <v>646</v>
      </c>
      <c r="C330" s="83"/>
      <c r="D330" s="83"/>
      <c r="E330" s="83"/>
      <c r="F330" s="83"/>
      <c r="G330" s="83"/>
      <c r="H330" s="83"/>
      <c r="I330" s="83"/>
      <c r="J330" s="83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9" ht="25.5" x14ac:dyDescent="0.25">
      <c r="A331" s="10" t="s">
        <v>647</v>
      </c>
      <c r="B331" s="10" t="s">
        <v>648</v>
      </c>
      <c r="C331" s="11" t="s">
        <v>16</v>
      </c>
      <c r="D331" s="12">
        <v>2</v>
      </c>
      <c r="E331" s="16">
        <v>569.28</v>
      </c>
      <c r="F331" s="17">
        <v>1138.56</v>
      </c>
      <c r="G331" s="16">
        <f t="shared" ref="G331:G339" si="311">TRUNC(E331*0.2693,2)</f>
        <v>153.30000000000001</v>
      </c>
      <c r="H331" s="17"/>
      <c r="I331" s="16">
        <f t="shared" ref="I331:I339" si="312">H331+G331+E331</f>
        <v>722.57999999999993</v>
      </c>
      <c r="J331" s="17">
        <f t="shared" ref="J331:J339" si="313">TRUNC(I331*D331,2)</f>
        <v>1445.16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AA331" s="2">
        <f t="shared" ref="AA331:AA339" si="314">J331</f>
        <v>1445.16</v>
      </c>
      <c r="AC331" s="2">
        <f t="shared" ref="AC331:AC339" si="315">SUM(K331:AB331)</f>
        <v>1445.16</v>
      </c>
    </row>
    <row r="332" spans="1:29" ht="38.25" x14ac:dyDescent="0.25">
      <c r="A332" s="10" t="s">
        <v>649</v>
      </c>
      <c r="B332" s="10" t="s">
        <v>650</v>
      </c>
      <c r="C332" s="11" t="s">
        <v>16</v>
      </c>
      <c r="D332" s="12">
        <v>6</v>
      </c>
      <c r="E332" s="16">
        <v>28.25</v>
      </c>
      <c r="F332" s="17">
        <v>169.5</v>
      </c>
      <c r="G332" s="16">
        <f t="shared" si="311"/>
        <v>7.6</v>
      </c>
      <c r="H332" s="17"/>
      <c r="I332" s="16">
        <f t="shared" si="312"/>
        <v>35.85</v>
      </c>
      <c r="J332" s="17">
        <f t="shared" si="313"/>
        <v>215.1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AA332" s="2">
        <f t="shared" si="314"/>
        <v>215.1</v>
      </c>
      <c r="AC332" s="2">
        <f t="shared" si="315"/>
        <v>215.1</v>
      </c>
    </row>
    <row r="333" spans="1:29" ht="51" x14ac:dyDescent="0.25">
      <c r="A333" s="10" t="s">
        <v>651</v>
      </c>
      <c r="B333" s="10" t="s">
        <v>652</v>
      </c>
      <c r="C333" s="11" t="s">
        <v>16</v>
      </c>
      <c r="D333" s="12">
        <v>2</v>
      </c>
      <c r="E333" s="16">
        <v>228.77</v>
      </c>
      <c r="F333" s="17">
        <v>457.54</v>
      </c>
      <c r="G333" s="16">
        <f t="shared" si="311"/>
        <v>61.6</v>
      </c>
      <c r="H333" s="17"/>
      <c r="I333" s="16">
        <f t="shared" si="312"/>
        <v>290.37</v>
      </c>
      <c r="J333" s="17">
        <f t="shared" si="313"/>
        <v>580.74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AA333" s="2">
        <f t="shared" si="314"/>
        <v>580.74</v>
      </c>
      <c r="AC333" s="2">
        <f t="shared" si="315"/>
        <v>580.74</v>
      </c>
    </row>
    <row r="334" spans="1:29" ht="51" x14ac:dyDescent="0.25">
      <c r="A334" s="10" t="s">
        <v>653</v>
      </c>
      <c r="B334" s="10" t="s">
        <v>654</v>
      </c>
      <c r="C334" s="11" t="s">
        <v>16</v>
      </c>
      <c r="D334" s="12">
        <v>8</v>
      </c>
      <c r="E334" s="16">
        <v>237.06</v>
      </c>
      <c r="F334" s="17">
        <v>1896.48</v>
      </c>
      <c r="G334" s="16">
        <f t="shared" si="311"/>
        <v>63.84</v>
      </c>
      <c r="H334" s="17"/>
      <c r="I334" s="16">
        <f t="shared" si="312"/>
        <v>300.89999999999998</v>
      </c>
      <c r="J334" s="17">
        <f t="shared" si="313"/>
        <v>2407.1999999999998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AA334" s="2">
        <f t="shared" si="314"/>
        <v>2407.1999999999998</v>
      </c>
      <c r="AC334" s="2">
        <f t="shared" si="315"/>
        <v>2407.1999999999998</v>
      </c>
    </row>
    <row r="335" spans="1:29" ht="51" x14ac:dyDescent="0.25">
      <c r="A335" s="10" t="s">
        <v>655</v>
      </c>
      <c r="B335" s="10" t="s">
        <v>656</v>
      </c>
      <c r="C335" s="11" t="s">
        <v>16</v>
      </c>
      <c r="D335" s="12">
        <v>6</v>
      </c>
      <c r="E335" s="16">
        <v>47.63</v>
      </c>
      <c r="F335" s="17">
        <v>285.77999999999997</v>
      </c>
      <c r="G335" s="16">
        <f t="shared" si="311"/>
        <v>12.82</v>
      </c>
      <c r="H335" s="17"/>
      <c r="I335" s="16">
        <f t="shared" si="312"/>
        <v>60.45</v>
      </c>
      <c r="J335" s="17">
        <f t="shared" si="313"/>
        <v>362.7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AA335" s="2">
        <f t="shared" si="314"/>
        <v>362.7</v>
      </c>
      <c r="AC335" s="2">
        <f t="shared" si="315"/>
        <v>362.7</v>
      </c>
    </row>
    <row r="336" spans="1:29" ht="38.25" x14ac:dyDescent="0.25">
      <c r="A336" s="10" t="s">
        <v>657</v>
      </c>
      <c r="B336" s="10" t="s">
        <v>658</v>
      </c>
      <c r="C336" s="11" t="s">
        <v>659</v>
      </c>
      <c r="D336" s="12">
        <v>2</v>
      </c>
      <c r="E336" s="16">
        <v>485.94</v>
      </c>
      <c r="F336" s="17">
        <v>971.88</v>
      </c>
      <c r="G336" s="16">
        <f t="shared" si="311"/>
        <v>130.86000000000001</v>
      </c>
      <c r="H336" s="17"/>
      <c r="I336" s="16">
        <f t="shared" si="312"/>
        <v>616.79999999999995</v>
      </c>
      <c r="J336" s="17">
        <f t="shared" si="313"/>
        <v>1233.5999999999999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AA336" s="2">
        <f t="shared" si="314"/>
        <v>1233.5999999999999</v>
      </c>
      <c r="AC336" s="2">
        <f t="shared" si="315"/>
        <v>1233.5999999999999</v>
      </c>
    </row>
    <row r="337" spans="1:29" ht="63.75" x14ac:dyDescent="0.25">
      <c r="A337" s="10" t="s">
        <v>660</v>
      </c>
      <c r="B337" s="10" t="s">
        <v>661</v>
      </c>
      <c r="C337" s="11" t="s">
        <v>16</v>
      </c>
      <c r="D337" s="12">
        <v>6</v>
      </c>
      <c r="E337" s="16">
        <v>96.86</v>
      </c>
      <c r="F337" s="17">
        <v>581.16</v>
      </c>
      <c r="G337" s="16">
        <f t="shared" si="311"/>
        <v>26.08</v>
      </c>
      <c r="H337" s="17"/>
      <c r="I337" s="16">
        <f t="shared" si="312"/>
        <v>122.94</v>
      </c>
      <c r="J337" s="17">
        <f t="shared" si="313"/>
        <v>737.64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AA337" s="2">
        <f t="shared" si="314"/>
        <v>737.64</v>
      </c>
      <c r="AC337" s="2">
        <f t="shared" si="315"/>
        <v>737.64</v>
      </c>
    </row>
    <row r="338" spans="1:29" ht="25.5" x14ac:dyDescent="0.25">
      <c r="A338" s="10" t="s">
        <v>662</v>
      </c>
      <c r="B338" s="10" t="s">
        <v>663</v>
      </c>
      <c r="C338" s="11" t="s">
        <v>16</v>
      </c>
      <c r="D338" s="12">
        <v>8</v>
      </c>
      <c r="E338" s="16">
        <v>44.49</v>
      </c>
      <c r="F338" s="17">
        <v>355.92</v>
      </c>
      <c r="G338" s="16">
        <f t="shared" si="311"/>
        <v>11.98</v>
      </c>
      <c r="H338" s="17"/>
      <c r="I338" s="16">
        <f t="shared" si="312"/>
        <v>56.47</v>
      </c>
      <c r="J338" s="17">
        <f t="shared" si="313"/>
        <v>451.76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AA338" s="2">
        <f t="shared" si="314"/>
        <v>451.76</v>
      </c>
      <c r="AC338" s="2">
        <f t="shared" si="315"/>
        <v>451.76</v>
      </c>
    </row>
    <row r="339" spans="1:29" ht="25.5" x14ac:dyDescent="0.25">
      <c r="A339" s="10" t="s">
        <v>664</v>
      </c>
      <c r="B339" s="10" t="s">
        <v>665</v>
      </c>
      <c r="C339" s="11" t="s">
        <v>16</v>
      </c>
      <c r="D339" s="12">
        <v>10</v>
      </c>
      <c r="E339" s="16">
        <v>19.86</v>
      </c>
      <c r="F339" s="17">
        <v>198.6</v>
      </c>
      <c r="G339" s="16">
        <f t="shared" si="311"/>
        <v>5.34</v>
      </c>
      <c r="H339" s="17"/>
      <c r="I339" s="16">
        <f t="shared" si="312"/>
        <v>25.2</v>
      </c>
      <c r="J339" s="17">
        <f t="shared" si="313"/>
        <v>252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AA339" s="2">
        <f t="shared" si="314"/>
        <v>252</v>
      </c>
      <c r="AC339" s="2">
        <f t="shared" si="315"/>
        <v>252</v>
      </c>
    </row>
    <row r="340" spans="1:29" x14ac:dyDescent="0.25">
      <c r="A340" s="8" t="s">
        <v>666</v>
      </c>
      <c r="B340" s="82" t="s">
        <v>667</v>
      </c>
      <c r="C340" s="83"/>
      <c r="D340" s="83"/>
      <c r="E340" s="83"/>
      <c r="F340" s="83"/>
      <c r="G340" s="83"/>
      <c r="H340" s="83"/>
      <c r="I340" s="83"/>
      <c r="J340" s="83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9" ht="38.25" x14ac:dyDescent="0.25">
      <c r="A341" s="10" t="s">
        <v>627</v>
      </c>
      <c r="B341" s="10" t="s">
        <v>628</v>
      </c>
      <c r="C341" s="11" t="s">
        <v>16</v>
      </c>
      <c r="D341" s="12">
        <v>14</v>
      </c>
      <c r="E341" s="16">
        <v>122.23</v>
      </c>
      <c r="F341" s="17">
        <v>1711.22</v>
      </c>
      <c r="G341" s="16">
        <f t="shared" ref="G341:G344" si="316">TRUNC(E341*0.2693,2)</f>
        <v>32.909999999999997</v>
      </c>
      <c r="H341" s="17"/>
      <c r="I341" s="16">
        <f t="shared" ref="I341:I344" si="317">H341+G341+E341</f>
        <v>155.13999999999999</v>
      </c>
      <c r="J341" s="17">
        <f t="shared" ref="J341:J344" si="318">TRUNC(I341*D341,2)</f>
        <v>2171.96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W341" s="2">
        <f>J341</f>
        <v>2171.96</v>
      </c>
      <c r="AC341" s="2">
        <f t="shared" ref="AC341:AC344" si="319">SUM(K341:AB341)</f>
        <v>2171.96</v>
      </c>
    </row>
    <row r="342" spans="1:29" ht="25.5" x14ac:dyDescent="0.25">
      <c r="A342" s="10" t="s">
        <v>668</v>
      </c>
      <c r="B342" s="10" t="s">
        <v>669</v>
      </c>
      <c r="C342" s="11" t="s">
        <v>16</v>
      </c>
      <c r="D342" s="12">
        <v>5</v>
      </c>
      <c r="E342" s="16">
        <v>861.43</v>
      </c>
      <c r="F342" s="17">
        <v>4307.1499999999996</v>
      </c>
      <c r="G342" s="16">
        <f t="shared" si="316"/>
        <v>231.98</v>
      </c>
      <c r="H342" s="17"/>
      <c r="I342" s="16">
        <f t="shared" si="317"/>
        <v>1093.4099999999999</v>
      </c>
      <c r="J342" s="17">
        <f t="shared" si="318"/>
        <v>5467.05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W342" s="2">
        <f>J342</f>
        <v>5467.05</v>
      </c>
      <c r="AC342" s="2">
        <f t="shared" si="319"/>
        <v>5467.05</v>
      </c>
    </row>
    <row r="343" spans="1:29" ht="38.25" x14ac:dyDescent="0.25">
      <c r="A343" s="10" t="s">
        <v>670</v>
      </c>
      <c r="B343" s="10" t="s">
        <v>671</v>
      </c>
      <c r="C343" s="11" t="s">
        <v>16</v>
      </c>
      <c r="D343" s="12">
        <v>5</v>
      </c>
      <c r="E343" s="16">
        <v>301.77999999999997</v>
      </c>
      <c r="F343" s="17">
        <v>1508.9</v>
      </c>
      <c r="G343" s="16">
        <f t="shared" si="316"/>
        <v>81.260000000000005</v>
      </c>
      <c r="H343" s="17"/>
      <c r="I343" s="16">
        <f t="shared" si="317"/>
        <v>383.03999999999996</v>
      </c>
      <c r="J343" s="17">
        <f t="shared" si="318"/>
        <v>1915.2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AA343" s="2">
        <f>J343</f>
        <v>1915.2</v>
      </c>
      <c r="AC343" s="2">
        <f t="shared" si="319"/>
        <v>1915.2</v>
      </c>
    </row>
    <row r="344" spans="1:29" ht="38.25" x14ac:dyDescent="0.25">
      <c r="A344" s="10" t="s">
        <v>672</v>
      </c>
      <c r="B344" s="10" t="s">
        <v>673</v>
      </c>
      <c r="C344" s="11" t="s">
        <v>16</v>
      </c>
      <c r="D344" s="12">
        <v>9</v>
      </c>
      <c r="E344" s="16">
        <v>327.32</v>
      </c>
      <c r="F344" s="17">
        <v>2945.88</v>
      </c>
      <c r="G344" s="16">
        <f t="shared" si="316"/>
        <v>88.14</v>
      </c>
      <c r="H344" s="17"/>
      <c r="I344" s="16">
        <f t="shared" si="317"/>
        <v>415.46</v>
      </c>
      <c r="J344" s="17">
        <f t="shared" si="318"/>
        <v>3739.14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AA344" s="2">
        <f>J344</f>
        <v>3739.14</v>
      </c>
      <c r="AC344" s="2">
        <f t="shared" si="319"/>
        <v>3739.14</v>
      </c>
    </row>
    <row r="345" spans="1:29" x14ac:dyDescent="0.25">
      <c r="A345" s="8" t="s">
        <v>674</v>
      </c>
      <c r="B345" s="82" t="s">
        <v>675</v>
      </c>
      <c r="C345" s="83"/>
      <c r="D345" s="83"/>
      <c r="E345" s="83"/>
      <c r="F345" s="83"/>
      <c r="G345" s="83"/>
      <c r="H345" s="83"/>
      <c r="I345" s="83"/>
      <c r="J345" s="83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9" x14ac:dyDescent="0.25">
      <c r="A346" s="8" t="s">
        <v>676</v>
      </c>
      <c r="B346" s="82" t="s">
        <v>677</v>
      </c>
      <c r="C346" s="83"/>
      <c r="D346" s="83"/>
      <c r="E346" s="83"/>
      <c r="F346" s="83"/>
      <c r="G346" s="83"/>
      <c r="H346" s="83"/>
      <c r="I346" s="83"/>
      <c r="J346" s="83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9" ht="63.75" x14ac:dyDescent="0.25">
      <c r="A347" s="10" t="s">
        <v>678</v>
      </c>
      <c r="B347" s="10" t="s">
        <v>679</v>
      </c>
      <c r="C347" s="11" t="s">
        <v>16</v>
      </c>
      <c r="D347" s="12">
        <v>36</v>
      </c>
      <c r="E347" s="16">
        <v>25</v>
      </c>
      <c r="F347" s="17">
        <v>900</v>
      </c>
      <c r="G347" s="16">
        <f t="shared" ref="G347:G353" si="320">TRUNC(E347*0.2693,2)</f>
        <v>6.73</v>
      </c>
      <c r="H347" s="17"/>
      <c r="I347" s="16">
        <f t="shared" ref="I347:I353" si="321">H347+G347+E347</f>
        <v>31.73</v>
      </c>
      <c r="J347" s="17">
        <f t="shared" ref="J347:J353" si="322">TRUNC(I347*D347,2)</f>
        <v>1142.28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AB347" s="2">
        <f t="shared" ref="AB347:AB353" si="323">J347</f>
        <v>1142.28</v>
      </c>
      <c r="AC347" s="2">
        <f t="shared" ref="AC347:AC353" si="324">SUM(K347:AB347)</f>
        <v>1142.28</v>
      </c>
    </row>
    <row r="348" spans="1:29" ht="63.75" x14ac:dyDescent="0.25">
      <c r="A348" s="10" t="s">
        <v>680</v>
      </c>
      <c r="B348" s="10" t="s">
        <v>681</v>
      </c>
      <c r="C348" s="11" t="s">
        <v>16</v>
      </c>
      <c r="D348" s="12">
        <v>21</v>
      </c>
      <c r="E348" s="16">
        <v>28.91</v>
      </c>
      <c r="F348" s="17">
        <v>607.11</v>
      </c>
      <c r="G348" s="16">
        <f t="shared" si="320"/>
        <v>7.78</v>
      </c>
      <c r="H348" s="17"/>
      <c r="I348" s="16">
        <f t="shared" si="321"/>
        <v>36.69</v>
      </c>
      <c r="J348" s="17">
        <f t="shared" si="322"/>
        <v>770.49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AB348" s="2">
        <f t="shared" si="323"/>
        <v>770.49</v>
      </c>
      <c r="AC348" s="2">
        <f t="shared" si="324"/>
        <v>770.49</v>
      </c>
    </row>
    <row r="349" spans="1:29" ht="63.75" x14ac:dyDescent="0.25">
      <c r="A349" s="10" t="s">
        <v>682</v>
      </c>
      <c r="B349" s="10" t="s">
        <v>683</v>
      </c>
      <c r="C349" s="11" t="s">
        <v>16</v>
      </c>
      <c r="D349" s="12">
        <v>5</v>
      </c>
      <c r="E349" s="16">
        <v>14.94</v>
      </c>
      <c r="F349" s="17">
        <v>74.7</v>
      </c>
      <c r="G349" s="16">
        <f t="shared" si="320"/>
        <v>4.0199999999999996</v>
      </c>
      <c r="H349" s="17"/>
      <c r="I349" s="16">
        <f t="shared" si="321"/>
        <v>18.96</v>
      </c>
      <c r="J349" s="17">
        <f t="shared" si="322"/>
        <v>94.8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AB349" s="2">
        <f t="shared" si="323"/>
        <v>94.8</v>
      </c>
      <c r="AC349" s="2">
        <f t="shared" si="324"/>
        <v>94.8</v>
      </c>
    </row>
    <row r="350" spans="1:29" ht="63.75" x14ac:dyDescent="0.25">
      <c r="A350" s="10" t="s">
        <v>684</v>
      </c>
      <c r="B350" s="10" t="s">
        <v>685</v>
      </c>
      <c r="C350" s="11" t="s">
        <v>16</v>
      </c>
      <c r="D350" s="12">
        <v>14</v>
      </c>
      <c r="E350" s="16">
        <v>35.47</v>
      </c>
      <c r="F350" s="17">
        <v>496.58</v>
      </c>
      <c r="G350" s="16">
        <f t="shared" si="320"/>
        <v>9.5500000000000007</v>
      </c>
      <c r="H350" s="17"/>
      <c r="I350" s="16">
        <f t="shared" si="321"/>
        <v>45.019999999999996</v>
      </c>
      <c r="J350" s="17">
        <f t="shared" si="322"/>
        <v>630.28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AB350" s="2">
        <f t="shared" si="323"/>
        <v>630.28</v>
      </c>
      <c r="AC350" s="2">
        <f t="shared" si="324"/>
        <v>630.28</v>
      </c>
    </row>
    <row r="351" spans="1:29" ht="25.5" x14ac:dyDescent="0.25">
      <c r="A351" s="10" t="s">
        <v>686</v>
      </c>
      <c r="B351" s="10" t="s">
        <v>687</v>
      </c>
      <c r="C351" s="11" t="s">
        <v>50</v>
      </c>
      <c r="D351" s="12">
        <v>6.72</v>
      </c>
      <c r="E351" s="16">
        <v>19.47</v>
      </c>
      <c r="F351" s="17">
        <v>130.83000000000001</v>
      </c>
      <c r="G351" s="16">
        <f t="shared" si="320"/>
        <v>5.24</v>
      </c>
      <c r="H351" s="17"/>
      <c r="I351" s="16">
        <f t="shared" si="321"/>
        <v>24.71</v>
      </c>
      <c r="J351" s="17">
        <f t="shared" si="322"/>
        <v>166.05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AB351" s="2">
        <f t="shared" si="323"/>
        <v>166.05</v>
      </c>
      <c r="AC351" s="2">
        <f t="shared" si="324"/>
        <v>166.05</v>
      </c>
    </row>
    <row r="352" spans="1:29" ht="25.5" x14ac:dyDescent="0.25">
      <c r="A352" s="10" t="s">
        <v>688</v>
      </c>
      <c r="B352" s="10" t="s">
        <v>689</v>
      </c>
      <c r="C352" s="11" t="s">
        <v>35</v>
      </c>
      <c r="D352" s="12">
        <v>0.182</v>
      </c>
      <c r="E352" s="16">
        <v>363.1</v>
      </c>
      <c r="F352" s="17">
        <v>66.08</v>
      </c>
      <c r="G352" s="16">
        <f t="shared" si="320"/>
        <v>97.78</v>
      </c>
      <c r="H352" s="17"/>
      <c r="I352" s="16">
        <f t="shared" si="321"/>
        <v>460.88</v>
      </c>
      <c r="J352" s="17">
        <f t="shared" si="322"/>
        <v>83.88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AB352" s="2">
        <f t="shared" si="323"/>
        <v>83.88</v>
      </c>
      <c r="AC352" s="2">
        <f t="shared" si="324"/>
        <v>83.88</v>
      </c>
    </row>
    <row r="353" spans="1:29" ht="25.5" x14ac:dyDescent="0.25">
      <c r="A353" s="10" t="s">
        <v>690</v>
      </c>
      <c r="B353" s="10" t="s">
        <v>691</v>
      </c>
      <c r="C353" s="11" t="s">
        <v>16</v>
      </c>
      <c r="D353" s="12">
        <v>16</v>
      </c>
      <c r="E353" s="16">
        <v>16.399999999999999</v>
      </c>
      <c r="F353" s="17">
        <v>262.39999999999998</v>
      </c>
      <c r="G353" s="16">
        <f t="shared" si="320"/>
        <v>4.41</v>
      </c>
      <c r="H353" s="17"/>
      <c r="I353" s="16">
        <f t="shared" si="321"/>
        <v>20.81</v>
      </c>
      <c r="J353" s="17">
        <f t="shared" si="322"/>
        <v>332.96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AB353" s="2">
        <f t="shared" si="323"/>
        <v>332.96</v>
      </c>
      <c r="AC353" s="2">
        <f t="shared" si="324"/>
        <v>332.96</v>
      </c>
    </row>
    <row r="354" spans="1:29" x14ac:dyDescent="0.25">
      <c r="A354" s="8" t="s">
        <v>692</v>
      </c>
      <c r="B354" s="82" t="s">
        <v>693</v>
      </c>
      <c r="C354" s="83"/>
      <c r="D354" s="83"/>
      <c r="E354" s="83"/>
      <c r="F354" s="83"/>
      <c r="G354" s="83"/>
      <c r="H354" s="83"/>
      <c r="I354" s="83"/>
      <c r="J354" s="83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9" x14ac:dyDescent="0.25">
      <c r="A355" s="8" t="s">
        <v>694</v>
      </c>
      <c r="B355" s="82" t="s">
        <v>695</v>
      </c>
      <c r="C355" s="83"/>
      <c r="D355" s="83"/>
      <c r="E355" s="83"/>
      <c r="F355" s="83"/>
      <c r="G355" s="83"/>
      <c r="H355" s="83"/>
      <c r="I355" s="83"/>
      <c r="J355" s="83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9" x14ac:dyDescent="0.25">
      <c r="A356" s="10" t="s">
        <v>696</v>
      </c>
      <c r="B356" s="10" t="s">
        <v>697</v>
      </c>
      <c r="C356" s="11" t="s">
        <v>35</v>
      </c>
      <c r="D356" s="12">
        <v>909.5</v>
      </c>
      <c r="E356" s="16">
        <v>10.11</v>
      </c>
      <c r="F356" s="17">
        <v>9195.0400000000009</v>
      </c>
      <c r="G356" s="16">
        <f t="shared" ref="G356" si="325">TRUNC(E356*0.2693,2)</f>
        <v>2.72</v>
      </c>
      <c r="H356" s="17"/>
      <c r="I356" s="16">
        <f t="shared" ref="I356" si="326">H356+G356+E356</f>
        <v>12.83</v>
      </c>
      <c r="J356" s="17">
        <f t="shared" ref="J356" si="327">TRUNC(I356*D356,2)</f>
        <v>11668.88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AA356" s="2">
        <f>0.2*J356</f>
        <v>2333.7759999999998</v>
      </c>
      <c r="AB356" s="2">
        <f>0.8*J356</f>
        <v>9335.1039999999994</v>
      </c>
    </row>
    <row r="357" spans="1:29" x14ac:dyDescent="0.25">
      <c r="A357" s="84" t="s">
        <v>17</v>
      </c>
      <c r="B357" s="85"/>
      <c r="C357" s="85"/>
      <c r="D357" s="85"/>
      <c r="E357" s="85"/>
      <c r="F357" s="85"/>
      <c r="G357" s="85"/>
      <c r="H357" s="85"/>
      <c r="I357" s="86"/>
      <c r="J357" s="17">
        <f>SUM(J151:J356)</f>
        <v>2266377.8899999987</v>
      </c>
      <c r="K357" s="37">
        <f>SUM(K151:K356)</f>
        <v>0</v>
      </c>
      <c r="L357" s="37">
        <f t="shared" ref="L357:AB357" si="328">SUM(L151:L356)</f>
        <v>0</v>
      </c>
      <c r="M357" s="37">
        <f t="shared" si="328"/>
        <v>0</v>
      </c>
      <c r="N357" s="37">
        <f t="shared" si="328"/>
        <v>0</v>
      </c>
      <c r="O357" s="37">
        <f t="shared" si="328"/>
        <v>0</v>
      </c>
      <c r="P357" s="37">
        <f t="shared" si="328"/>
        <v>50643.939999999995</v>
      </c>
      <c r="Q357" s="37">
        <f t="shared" si="328"/>
        <v>132838.23599999998</v>
      </c>
      <c r="R357" s="37">
        <f t="shared" si="328"/>
        <v>97969.473999999987</v>
      </c>
      <c r="S357" s="37">
        <f t="shared" si="328"/>
        <v>177576.66700000002</v>
      </c>
      <c r="T357" s="37">
        <f t="shared" si="328"/>
        <v>434096.52499999997</v>
      </c>
      <c r="U357" s="37">
        <f t="shared" si="328"/>
        <v>313728.14500000014</v>
      </c>
      <c r="V357" s="37">
        <f t="shared" si="328"/>
        <v>242268.95100000006</v>
      </c>
      <c r="W357" s="37">
        <f t="shared" si="328"/>
        <v>215004.82699999993</v>
      </c>
      <c r="X357" s="37">
        <f t="shared" si="328"/>
        <v>114517.96100000002</v>
      </c>
      <c r="Y357" s="37">
        <f t="shared" si="328"/>
        <v>95306.61</v>
      </c>
      <c r="Z357" s="37">
        <f t="shared" si="328"/>
        <v>147240.19800000003</v>
      </c>
      <c r="AA357" s="37">
        <f t="shared" si="328"/>
        <v>149462.06800000012</v>
      </c>
      <c r="AB357" s="37">
        <f t="shared" si="328"/>
        <v>95724.28800000003</v>
      </c>
    </row>
    <row r="358" spans="1:29" x14ac:dyDescent="0.25">
      <c r="A358" s="8" t="s">
        <v>698</v>
      </c>
      <c r="B358" s="82" t="s">
        <v>699</v>
      </c>
      <c r="C358" s="83"/>
      <c r="D358" s="83"/>
      <c r="E358" s="83"/>
      <c r="F358" s="83"/>
      <c r="G358" s="83"/>
      <c r="H358" s="83"/>
      <c r="I358" s="83"/>
      <c r="J358" s="83"/>
      <c r="K358" s="38">
        <f>K357/$J357</f>
        <v>0</v>
      </c>
      <c r="L358" s="38">
        <f t="shared" ref="L358:AB358" si="329">L357/$J357</f>
        <v>0</v>
      </c>
      <c r="M358" s="38">
        <f t="shared" si="329"/>
        <v>0</v>
      </c>
      <c r="N358" s="38">
        <f t="shared" si="329"/>
        <v>0</v>
      </c>
      <c r="O358" s="38">
        <f t="shared" si="329"/>
        <v>0</v>
      </c>
      <c r="P358" s="38">
        <f t="shared" si="329"/>
        <v>2.2345761588770188E-2</v>
      </c>
      <c r="Q358" s="38">
        <f t="shared" si="329"/>
        <v>5.8612571445444191E-2</v>
      </c>
      <c r="R358" s="38">
        <f t="shared" si="329"/>
        <v>4.3227333990625914E-2</v>
      </c>
      <c r="S358" s="38">
        <f t="shared" si="329"/>
        <v>7.835262944609829E-2</v>
      </c>
      <c r="T358" s="38">
        <f t="shared" si="329"/>
        <v>0.19153757496284091</v>
      </c>
      <c r="U358" s="38">
        <f t="shared" si="329"/>
        <v>0.13842711155287538</v>
      </c>
      <c r="V358" s="38">
        <f t="shared" si="329"/>
        <v>0.10689697956769256</v>
      </c>
      <c r="W358" s="38">
        <f t="shared" si="329"/>
        <v>9.4867156950600176E-2</v>
      </c>
      <c r="X358" s="38">
        <f t="shared" si="329"/>
        <v>5.0529067330426565E-2</v>
      </c>
      <c r="Y358" s="38">
        <f t="shared" si="329"/>
        <v>4.2052391360030458E-2</v>
      </c>
      <c r="Z358" s="38">
        <f t="shared" si="329"/>
        <v>6.4967187797618398E-2</v>
      </c>
      <c r="AA358" s="38">
        <f t="shared" si="329"/>
        <v>6.5947549461842045E-2</v>
      </c>
      <c r="AB358" s="38">
        <f t="shared" si="329"/>
        <v>4.2236684545135621E-2</v>
      </c>
    </row>
    <row r="359" spans="1:29" x14ac:dyDescent="0.25">
      <c r="A359" s="8" t="s">
        <v>700</v>
      </c>
      <c r="B359" s="82" t="s">
        <v>701</v>
      </c>
      <c r="C359" s="83"/>
      <c r="D359" s="83"/>
      <c r="E359" s="83"/>
      <c r="F359" s="83"/>
      <c r="G359" s="83"/>
      <c r="H359" s="83"/>
      <c r="I359" s="83"/>
      <c r="J359" s="83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9" x14ac:dyDescent="0.25">
      <c r="A360" s="8" t="s">
        <v>702</v>
      </c>
      <c r="B360" s="82" t="s">
        <v>703</v>
      </c>
      <c r="C360" s="83"/>
      <c r="D360" s="83"/>
      <c r="E360" s="83"/>
      <c r="F360" s="83"/>
      <c r="G360" s="83"/>
      <c r="H360" s="83"/>
      <c r="I360" s="83"/>
      <c r="J360" s="83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9" x14ac:dyDescent="0.25">
      <c r="A361" s="8" t="s">
        <v>704</v>
      </c>
      <c r="B361" s="82" t="s">
        <v>705</v>
      </c>
      <c r="C361" s="83"/>
      <c r="D361" s="83"/>
      <c r="E361" s="83"/>
      <c r="F361" s="83"/>
      <c r="G361" s="83"/>
      <c r="H361" s="83"/>
      <c r="I361" s="83"/>
      <c r="J361" s="83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9" ht="51" x14ac:dyDescent="0.25">
      <c r="A362" s="10" t="s">
        <v>706</v>
      </c>
      <c r="B362" s="10" t="s">
        <v>707</v>
      </c>
      <c r="C362" s="11" t="s">
        <v>50</v>
      </c>
      <c r="D362" s="12">
        <v>80.03</v>
      </c>
      <c r="E362" s="16">
        <v>16.170000000000002</v>
      </c>
      <c r="F362" s="16"/>
      <c r="G362" s="16">
        <f t="shared" ref="G362:G367" si="330">TRUNC(E362*0.2693,2)</f>
        <v>4.3499999999999996</v>
      </c>
      <c r="H362" s="17"/>
      <c r="I362" s="16">
        <f t="shared" ref="I362:I367" si="331">H362+G362+E362</f>
        <v>20.520000000000003</v>
      </c>
      <c r="J362" s="17">
        <f t="shared" ref="J362:J367" si="332">TRUNC(I362*D362,2)</f>
        <v>1642.21</v>
      </c>
      <c r="K362" s="9"/>
      <c r="L362" s="9"/>
      <c r="M362" s="9"/>
      <c r="N362" s="9">
        <f t="shared" ref="N362:N367" si="333">0.05*$J362</f>
        <v>82.110500000000002</v>
      </c>
      <c r="O362" s="9"/>
      <c r="P362" s="9"/>
      <c r="Q362" s="9">
        <f t="shared" ref="Q362:R367" si="334">0.1*$J362</f>
        <v>164.221</v>
      </c>
      <c r="R362" s="9">
        <f t="shared" si="334"/>
        <v>164.221</v>
      </c>
      <c r="S362" s="9">
        <f t="shared" ref="S362:S367" si="335">0.2*$J362</f>
        <v>328.44200000000001</v>
      </c>
      <c r="T362" s="9">
        <f t="shared" ref="T362:T367" si="336">0.25*$J362</f>
        <v>410.55250000000001</v>
      </c>
      <c r="U362" s="9">
        <f t="shared" ref="U362:U367" si="337">0.3*$J362</f>
        <v>492.66300000000001</v>
      </c>
      <c r="AC362" s="2">
        <f t="shared" ref="AC362:AC367" si="338">SUM(K362:AB362)</f>
        <v>1642.21</v>
      </c>
    </row>
    <row r="363" spans="1:29" ht="51" x14ac:dyDescent="0.25">
      <c r="A363" s="10" t="s">
        <v>708</v>
      </c>
      <c r="B363" s="10" t="s">
        <v>709</v>
      </c>
      <c r="C363" s="11" t="s">
        <v>50</v>
      </c>
      <c r="D363" s="12">
        <v>102.46</v>
      </c>
      <c r="E363" s="16">
        <v>11.43</v>
      </c>
      <c r="F363" s="17">
        <v>1171.1099999999999</v>
      </c>
      <c r="G363" s="16">
        <f t="shared" si="330"/>
        <v>3.07</v>
      </c>
      <c r="H363" s="17"/>
      <c r="I363" s="16">
        <f t="shared" si="331"/>
        <v>14.5</v>
      </c>
      <c r="J363" s="17">
        <f t="shared" si="332"/>
        <v>1485.67</v>
      </c>
      <c r="K363" s="9"/>
      <c r="L363" s="9"/>
      <c r="M363" s="9"/>
      <c r="N363" s="9">
        <f t="shared" si="333"/>
        <v>74.283500000000004</v>
      </c>
      <c r="O363" s="9"/>
      <c r="P363" s="9"/>
      <c r="Q363" s="9">
        <f t="shared" si="334"/>
        <v>148.56700000000001</v>
      </c>
      <c r="R363" s="9">
        <f t="shared" si="334"/>
        <v>148.56700000000001</v>
      </c>
      <c r="S363" s="9">
        <f t="shared" si="335"/>
        <v>297.13400000000001</v>
      </c>
      <c r="T363" s="9">
        <f t="shared" si="336"/>
        <v>371.41750000000002</v>
      </c>
      <c r="U363" s="9">
        <f t="shared" si="337"/>
        <v>445.70100000000002</v>
      </c>
      <c r="AC363" s="2">
        <f t="shared" si="338"/>
        <v>1485.67</v>
      </c>
    </row>
    <row r="364" spans="1:29" ht="51" x14ac:dyDescent="0.25">
      <c r="A364" s="10" t="s">
        <v>710</v>
      </c>
      <c r="B364" s="10" t="s">
        <v>711</v>
      </c>
      <c r="C364" s="11" t="s">
        <v>50</v>
      </c>
      <c r="D364" s="12">
        <v>3.49</v>
      </c>
      <c r="E364" s="16">
        <v>10.52</v>
      </c>
      <c r="F364" s="17">
        <v>36.71</v>
      </c>
      <c r="G364" s="16">
        <f t="shared" si="330"/>
        <v>2.83</v>
      </c>
      <c r="H364" s="17"/>
      <c r="I364" s="16">
        <f t="shared" si="331"/>
        <v>13.35</v>
      </c>
      <c r="J364" s="17">
        <f t="shared" si="332"/>
        <v>46.59</v>
      </c>
      <c r="K364" s="9"/>
      <c r="L364" s="9"/>
      <c r="M364" s="9"/>
      <c r="N364" s="9">
        <f t="shared" si="333"/>
        <v>2.3295000000000003</v>
      </c>
      <c r="O364" s="9"/>
      <c r="P364" s="9"/>
      <c r="Q364" s="9">
        <f t="shared" si="334"/>
        <v>4.6590000000000007</v>
      </c>
      <c r="R364" s="9">
        <f t="shared" si="334"/>
        <v>4.6590000000000007</v>
      </c>
      <c r="S364" s="9">
        <f t="shared" si="335"/>
        <v>9.3180000000000014</v>
      </c>
      <c r="T364" s="9">
        <f t="shared" si="336"/>
        <v>11.647500000000001</v>
      </c>
      <c r="U364" s="9">
        <f t="shared" si="337"/>
        <v>13.977</v>
      </c>
      <c r="AC364" s="2">
        <f t="shared" si="338"/>
        <v>46.59</v>
      </c>
    </row>
    <row r="365" spans="1:29" ht="51" x14ac:dyDescent="0.25">
      <c r="A365" s="10" t="s">
        <v>712</v>
      </c>
      <c r="B365" s="10" t="s">
        <v>713</v>
      </c>
      <c r="C365" s="11" t="s">
        <v>50</v>
      </c>
      <c r="D365" s="12">
        <v>103.46</v>
      </c>
      <c r="E365" s="16">
        <v>12.11</v>
      </c>
      <c r="F365" s="17">
        <v>1252.9000000000001</v>
      </c>
      <c r="G365" s="16">
        <f t="shared" si="330"/>
        <v>3.26</v>
      </c>
      <c r="H365" s="17"/>
      <c r="I365" s="16">
        <f t="shared" si="331"/>
        <v>15.37</v>
      </c>
      <c r="J365" s="17">
        <f t="shared" si="332"/>
        <v>1590.18</v>
      </c>
      <c r="K365" s="9"/>
      <c r="L365" s="9"/>
      <c r="M365" s="9"/>
      <c r="N365" s="9">
        <f t="shared" si="333"/>
        <v>79.509000000000015</v>
      </c>
      <c r="O365" s="9"/>
      <c r="P365" s="9"/>
      <c r="Q365" s="9">
        <f t="shared" si="334"/>
        <v>159.01800000000003</v>
      </c>
      <c r="R365" s="9">
        <f t="shared" si="334"/>
        <v>159.01800000000003</v>
      </c>
      <c r="S365" s="9">
        <f t="shared" si="335"/>
        <v>318.03600000000006</v>
      </c>
      <c r="T365" s="9">
        <f t="shared" si="336"/>
        <v>397.54500000000002</v>
      </c>
      <c r="U365" s="9">
        <f t="shared" si="337"/>
        <v>477.05399999999997</v>
      </c>
      <c r="AC365" s="2">
        <f t="shared" si="338"/>
        <v>1590.1800000000003</v>
      </c>
    </row>
    <row r="366" spans="1:29" ht="51" x14ac:dyDescent="0.25">
      <c r="A366" s="10" t="s">
        <v>714</v>
      </c>
      <c r="B366" s="10" t="s">
        <v>715</v>
      </c>
      <c r="C366" s="11" t="s">
        <v>50</v>
      </c>
      <c r="D366" s="12">
        <v>1.7</v>
      </c>
      <c r="E366" s="16">
        <v>19.89</v>
      </c>
      <c r="F366" s="17">
        <v>33.81</v>
      </c>
      <c r="G366" s="16">
        <f t="shared" si="330"/>
        <v>5.35</v>
      </c>
      <c r="H366" s="17"/>
      <c r="I366" s="16">
        <f t="shared" si="331"/>
        <v>25.240000000000002</v>
      </c>
      <c r="J366" s="17">
        <f t="shared" si="332"/>
        <v>42.9</v>
      </c>
      <c r="K366" s="9"/>
      <c r="L366" s="9"/>
      <c r="M366" s="9"/>
      <c r="N366" s="9">
        <f t="shared" si="333"/>
        <v>2.145</v>
      </c>
      <c r="O366" s="9"/>
      <c r="P366" s="9"/>
      <c r="Q366" s="9">
        <f t="shared" si="334"/>
        <v>4.29</v>
      </c>
      <c r="R366" s="9">
        <f t="shared" si="334"/>
        <v>4.29</v>
      </c>
      <c r="S366" s="9">
        <f t="shared" si="335"/>
        <v>8.58</v>
      </c>
      <c r="T366" s="9">
        <f t="shared" si="336"/>
        <v>10.725</v>
      </c>
      <c r="U366" s="9">
        <f t="shared" si="337"/>
        <v>12.87</v>
      </c>
      <c r="AC366" s="2">
        <f t="shared" si="338"/>
        <v>42.9</v>
      </c>
    </row>
    <row r="367" spans="1:29" ht="51" x14ac:dyDescent="0.25">
      <c r="A367" s="10" t="s">
        <v>716</v>
      </c>
      <c r="B367" s="10" t="s">
        <v>717</v>
      </c>
      <c r="C367" s="11" t="s">
        <v>50</v>
      </c>
      <c r="D367" s="12">
        <v>37.520000000000003</v>
      </c>
      <c r="E367" s="16">
        <v>32.82</v>
      </c>
      <c r="F367" s="17">
        <v>1231.4000000000001</v>
      </c>
      <c r="G367" s="16">
        <f t="shared" si="330"/>
        <v>8.83</v>
      </c>
      <c r="H367" s="17"/>
      <c r="I367" s="16">
        <f t="shared" si="331"/>
        <v>41.65</v>
      </c>
      <c r="J367" s="17">
        <f t="shared" si="332"/>
        <v>1562.7</v>
      </c>
      <c r="K367" s="9"/>
      <c r="L367" s="9"/>
      <c r="M367" s="9"/>
      <c r="N367" s="9">
        <f t="shared" si="333"/>
        <v>78.135000000000005</v>
      </c>
      <c r="O367" s="9"/>
      <c r="P367" s="9"/>
      <c r="Q367" s="9">
        <f t="shared" si="334"/>
        <v>156.27000000000001</v>
      </c>
      <c r="R367" s="9">
        <f t="shared" si="334"/>
        <v>156.27000000000001</v>
      </c>
      <c r="S367" s="9">
        <f t="shared" si="335"/>
        <v>312.54000000000002</v>
      </c>
      <c r="T367" s="9">
        <f t="shared" si="336"/>
        <v>390.67500000000001</v>
      </c>
      <c r="U367" s="9">
        <f t="shared" si="337"/>
        <v>468.81</v>
      </c>
      <c r="AC367" s="2">
        <f t="shared" si="338"/>
        <v>1562.7</v>
      </c>
    </row>
    <row r="368" spans="1:29" x14ac:dyDescent="0.25">
      <c r="A368" s="8" t="s">
        <v>718</v>
      </c>
      <c r="B368" s="82" t="s">
        <v>719</v>
      </c>
      <c r="C368" s="83"/>
      <c r="D368" s="83"/>
      <c r="E368" s="83"/>
      <c r="F368" s="83"/>
      <c r="G368" s="83"/>
      <c r="H368" s="83"/>
      <c r="I368" s="83"/>
      <c r="J368" s="83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9" ht="63.75" x14ac:dyDescent="0.25">
      <c r="A369" s="10" t="s">
        <v>720</v>
      </c>
      <c r="B369" s="10" t="s">
        <v>721</v>
      </c>
      <c r="C369" s="11" t="s">
        <v>16</v>
      </c>
      <c r="D369" s="12">
        <v>20</v>
      </c>
      <c r="E369" s="16">
        <v>5.04</v>
      </c>
      <c r="F369" s="16"/>
      <c r="G369" s="16">
        <f t="shared" ref="G369:G377" si="339">TRUNC(E369*0.2693,2)</f>
        <v>1.35</v>
      </c>
      <c r="H369" s="17"/>
      <c r="I369" s="16">
        <f t="shared" ref="I369:I377" si="340">H369+G369+E369</f>
        <v>6.3900000000000006</v>
      </c>
      <c r="J369" s="17">
        <f t="shared" ref="J369:J377" si="341">TRUNC(I369*D369,2)</f>
        <v>127.8</v>
      </c>
      <c r="K369" s="9"/>
      <c r="L369" s="9"/>
      <c r="M369" s="9"/>
      <c r="N369" s="9">
        <f t="shared" ref="N369:N377" si="342">0.05*$J369</f>
        <v>6.3900000000000006</v>
      </c>
      <c r="O369" s="9"/>
      <c r="P369" s="9"/>
      <c r="Q369" s="9">
        <f t="shared" ref="Q369:R377" si="343">0.1*$J369</f>
        <v>12.780000000000001</v>
      </c>
      <c r="R369" s="9">
        <f t="shared" si="343"/>
        <v>12.780000000000001</v>
      </c>
      <c r="S369" s="9">
        <f t="shared" ref="S369:S377" si="344">0.2*$J369</f>
        <v>25.560000000000002</v>
      </c>
      <c r="T369" s="9">
        <f t="shared" ref="T369:T377" si="345">0.25*$J369</f>
        <v>31.95</v>
      </c>
      <c r="U369" s="9">
        <f t="shared" ref="U369:U377" si="346">0.3*$J369</f>
        <v>38.339999999999996</v>
      </c>
      <c r="AC369" s="2">
        <f t="shared" ref="AC369:AC377" si="347">SUM(K369:AB369)</f>
        <v>127.80000000000001</v>
      </c>
    </row>
    <row r="370" spans="1:29" ht="63.75" x14ac:dyDescent="0.25">
      <c r="A370" s="10" t="s">
        <v>722</v>
      </c>
      <c r="B370" s="10" t="s">
        <v>723</v>
      </c>
      <c r="C370" s="11" t="s">
        <v>16</v>
      </c>
      <c r="D370" s="12">
        <v>3</v>
      </c>
      <c r="E370" s="16">
        <v>4.9800000000000004</v>
      </c>
      <c r="F370" s="17">
        <v>14.94</v>
      </c>
      <c r="G370" s="16">
        <f t="shared" si="339"/>
        <v>1.34</v>
      </c>
      <c r="H370" s="17"/>
      <c r="I370" s="16">
        <f t="shared" si="340"/>
        <v>6.32</v>
      </c>
      <c r="J370" s="17">
        <f t="shared" si="341"/>
        <v>18.96</v>
      </c>
      <c r="K370" s="9"/>
      <c r="L370" s="9"/>
      <c r="M370" s="9"/>
      <c r="N370" s="9">
        <f t="shared" si="342"/>
        <v>0.94800000000000006</v>
      </c>
      <c r="O370" s="9"/>
      <c r="P370" s="9"/>
      <c r="Q370" s="9">
        <f t="shared" si="343"/>
        <v>1.8960000000000001</v>
      </c>
      <c r="R370" s="9">
        <f t="shared" si="343"/>
        <v>1.8960000000000001</v>
      </c>
      <c r="S370" s="9">
        <f t="shared" si="344"/>
        <v>3.7920000000000003</v>
      </c>
      <c r="T370" s="9">
        <f t="shared" si="345"/>
        <v>4.74</v>
      </c>
      <c r="U370" s="9">
        <f t="shared" si="346"/>
        <v>5.6879999999999997</v>
      </c>
      <c r="AC370" s="2">
        <f t="shared" si="347"/>
        <v>18.96</v>
      </c>
    </row>
    <row r="371" spans="1:29" ht="63.75" x14ac:dyDescent="0.25">
      <c r="A371" s="10" t="s">
        <v>724</v>
      </c>
      <c r="B371" s="10" t="s">
        <v>725</v>
      </c>
      <c r="C371" s="11" t="s">
        <v>16</v>
      </c>
      <c r="D371" s="12">
        <v>2</v>
      </c>
      <c r="E371" s="16">
        <v>6.07</v>
      </c>
      <c r="F371" s="17">
        <v>12.14</v>
      </c>
      <c r="G371" s="16">
        <f t="shared" si="339"/>
        <v>1.63</v>
      </c>
      <c r="H371" s="17"/>
      <c r="I371" s="16">
        <f t="shared" si="340"/>
        <v>7.7</v>
      </c>
      <c r="J371" s="17">
        <f t="shared" si="341"/>
        <v>15.4</v>
      </c>
      <c r="K371" s="9"/>
      <c r="L371" s="9"/>
      <c r="M371" s="9"/>
      <c r="N371" s="9">
        <f t="shared" si="342"/>
        <v>0.77</v>
      </c>
      <c r="O371" s="9"/>
      <c r="P371" s="9"/>
      <c r="Q371" s="9">
        <f t="shared" si="343"/>
        <v>1.54</v>
      </c>
      <c r="R371" s="9">
        <f t="shared" si="343"/>
        <v>1.54</v>
      </c>
      <c r="S371" s="9">
        <f t="shared" si="344"/>
        <v>3.08</v>
      </c>
      <c r="T371" s="9">
        <f t="shared" si="345"/>
        <v>3.85</v>
      </c>
      <c r="U371" s="9">
        <f t="shared" si="346"/>
        <v>4.62</v>
      </c>
      <c r="AC371" s="2">
        <f t="shared" si="347"/>
        <v>15.399999999999999</v>
      </c>
    </row>
    <row r="372" spans="1:29" ht="63.75" x14ac:dyDescent="0.25">
      <c r="A372" s="10" t="s">
        <v>726</v>
      </c>
      <c r="B372" s="10" t="s">
        <v>727</v>
      </c>
      <c r="C372" s="11" t="s">
        <v>16</v>
      </c>
      <c r="D372" s="12">
        <v>40</v>
      </c>
      <c r="E372" s="16">
        <v>7.99</v>
      </c>
      <c r="F372" s="17">
        <v>319.60000000000002</v>
      </c>
      <c r="G372" s="16">
        <f t="shared" si="339"/>
        <v>2.15</v>
      </c>
      <c r="H372" s="17"/>
      <c r="I372" s="16">
        <f t="shared" si="340"/>
        <v>10.14</v>
      </c>
      <c r="J372" s="17">
        <f t="shared" si="341"/>
        <v>405.6</v>
      </c>
      <c r="K372" s="9"/>
      <c r="L372" s="9"/>
      <c r="M372" s="9"/>
      <c r="N372" s="9">
        <f t="shared" si="342"/>
        <v>20.28</v>
      </c>
      <c r="O372" s="9"/>
      <c r="P372" s="9"/>
      <c r="Q372" s="9">
        <f t="shared" si="343"/>
        <v>40.56</v>
      </c>
      <c r="R372" s="9">
        <f t="shared" si="343"/>
        <v>40.56</v>
      </c>
      <c r="S372" s="9">
        <f t="shared" si="344"/>
        <v>81.12</v>
      </c>
      <c r="T372" s="9">
        <f t="shared" si="345"/>
        <v>101.4</v>
      </c>
      <c r="U372" s="9">
        <f t="shared" si="346"/>
        <v>121.68</v>
      </c>
      <c r="AC372" s="2">
        <f t="shared" si="347"/>
        <v>405.6</v>
      </c>
    </row>
    <row r="373" spans="1:29" ht="63.75" x14ac:dyDescent="0.25">
      <c r="A373" s="10" t="s">
        <v>728</v>
      </c>
      <c r="B373" s="10" t="s">
        <v>729</v>
      </c>
      <c r="C373" s="11" t="s">
        <v>16</v>
      </c>
      <c r="D373" s="12">
        <v>2</v>
      </c>
      <c r="E373" s="16">
        <v>21.64</v>
      </c>
      <c r="F373" s="17">
        <v>43.28</v>
      </c>
      <c r="G373" s="16">
        <f t="shared" si="339"/>
        <v>5.82</v>
      </c>
      <c r="H373" s="17"/>
      <c r="I373" s="16">
        <f t="shared" si="340"/>
        <v>27.46</v>
      </c>
      <c r="J373" s="17">
        <f t="shared" si="341"/>
        <v>54.92</v>
      </c>
      <c r="K373" s="9"/>
      <c r="L373" s="9"/>
      <c r="M373" s="9"/>
      <c r="N373" s="9">
        <f t="shared" si="342"/>
        <v>2.7460000000000004</v>
      </c>
      <c r="O373" s="9"/>
      <c r="P373" s="9"/>
      <c r="Q373" s="9">
        <f t="shared" si="343"/>
        <v>5.4920000000000009</v>
      </c>
      <c r="R373" s="9">
        <f t="shared" si="343"/>
        <v>5.4920000000000009</v>
      </c>
      <c r="S373" s="9">
        <f t="shared" si="344"/>
        <v>10.984000000000002</v>
      </c>
      <c r="T373" s="9">
        <f t="shared" si="345"/>
        <v>13.73</v>
      </c>
      <c r="U373" s="9">
        <f t="shared" si="346"/>
        <v>16.475999999999999</v>
      </c>
      <c r="AC373" s="2">
        <f t="shared" si="347"/>
        <v>54.92</v>
      </c>
    </row>
    <row r="374" spans="1:29" ht="76.5" x14ac:dyDescent="0.25">
      <c r="A374" s="10" t="s">
        <v>730</v>
      </c>
      <c r="B374" s="10" t="s">
        <v>731</v>
      </c>
      <c r="C374" s="11" t="s">
        <v>16</v>
      </c>
      <c r="D374" s="12">
        <v>1</v>
      </c>
      <c r="E374" s="16">
        <v>17.04</v>
      </c>
      <c r="F374" s="17">
        <v>17.04</v>
      </c>
      <c r="G374" s="16">
        <f t="shared" si="339"/>
        <v>4.58</v>
      </c>
      <c r="H374" s="17"/>
      <c r="I374" s="16">
        <f t="shared" si="340"/>
        <v>21.619999999999997</v>
      </c>
      <c r="J374" s="17">
        <f t="shared" si="341"/>
        <v>21.62</v>
      </c>
      <c r="K374" s="9"/>
      <c r="L374" s="9"/>
      <c r="M374" s="9"/>
      <c r="N374" s="9">
        <f t="shared" si="342"/>
        <v>1.0810000000000002</v>
      </c>
      <c r="O374" s="9"/>
      <c r="P374" s="9"/>
      <c r="Q374" s="9">
        <f t="shared" si="343"/>
        <v>2.1620000000000004</v>
      </c>
      <c r="R374" s="9">
        <f t="shared" si="343"/>
        <v>2.1620000000000004</v>
      </c>
      <c r="S374" s="9">
        <f t="shared" si="344"/>
        <v>4.3240000000000007</v>
      </c>
      <c r="T374" s="9">
        <f t="shared" si="345"/>
        <v>5.4050000000000002</v>
      </c>
      <c r="U374" s="9">
        <f t="shared" si="346"/>
        <v>6.4859999999999998</v>
      </c>
      <c r="AC374" s="2">
        <f t="shared" si="347"/>
        <v>21.620000000000005</v>
      </c>
    </row>
    <row r="375" spans="1:29" ht="89.25" x14ac:dyDescent="0.25">
      <c r="A375" s="10" t="s">
        <v>732</v>
      </c>
      <c r="B375" s="10" t="s">
        <v>733</v>
      </c>
      <c r="C375" s="11" t="s">
        <v>16</v>
      </c>
      <c r="D375" s="12">
        <v>2</v>
      </c>
      <c r="E375" s="16">
        <v>20.83</v>
      </c>
      <c r="F375" s="17">
        <v>41.66</v>
      </c>
      <c r="G375" s="16">
        <f t="shared" si="339"/>
        <v>5.6</v>
      </c>
      <c r="H375" s="17"/>
      <c r="I375" s="16">
        <f t="shared" si="340"/>
        <v>26.43</v>
      </c>
      <c r="J375" s="17">
        <f t="shared" si="341"/>
        <v>52.86</v>
      </c>
      <c r="K375" s="9"/>
      <c r="L375" s="9"/>
      <c r="M375" s="9"/>
      <c r="N375" s="9">
        <f t="shared" si="342"/>
        <v>2.6430000000000002</v>
      </c>
      <c r="O375" s="9"/>
      <c r="P375" s="9"/>
      <c r="Q375" s="9">
        <f t="shared" si="343"/>
        <v>5.2860000000000005</v>
      </c>
      <c r="R375" s="9">
        <f t="shared" si="343"/>
        <v>5.2860000000000005</v>
      </c>
      <c r="S375" s="9">
        <f t="shared" si="344"/>
        <v>10.572000000000001</v>
      </c>
      <c r="T375" s="9">
        <f t="shared" si="345"/>
        <v>13.215</v>
      </c>
      <c r="U375" s="9">
        <f t="shared" si="346"/>
        <v>15.857999999999999</v>
      </c>
      <c r="AC375" s="2">
        <f t="shared" si="347"/>
        <v>52.859999999999992</v>
      </c>
    </row>
    <row r="376" spans="1:29" ht="89.25" x14ac:dyDescent="0.25">
      <c r="A376" s="10" t="s">
        <v>734</v>
      </c>
      <c r="B376" s="10" t="s">
        <v>735</v>
      </c>
      <c r="C376" s="11" t="s">
        <v>16</v>
      </c>
      <c r="D376" s="12">
        <v>2</v>
      </c>
      <c r="E376" s="16">
        <v>30.24</v>
      </c>
      <c r="F376" s="17">
        <v>60.48</v>
      </c>
      <c r="G376" s="16">
        <f t="shared" si="339"/>
        <v>8.14</v>
      </c>
      <c r="H376" s="17"/>
      <c r="I376" s="16">
        <f t="shared" si="340"/>
        <v>38.379999999999995</v>
      </c>
      <c r="J376" s="17">
        <f t="shared" si="341"/>
        <v>76.760000000000005</v>
      </c>
      <c r="K376" s="9"/>
      <c r="L376" s="9"/>
      <c r="M376" s="9"/>
      <c r="N376" s="9">
        <f t="shared" si="342"/>
        <v>3.8380000000000005</v>
      </c>
      <c r="O376" s="9"/>
      <c r="P376" s="9"/>
      <c r="Q376" s="9">
        <f t="shared" si="343"/>
        <v>7.676000000000001</v>
      </c>
      <c r="R376" s="9">
        <f t="shared" si="343"/>
        <v>7.676000000000001</v>
      </c>
      <c r="S376" s="9">
        <f t="shared" si="344"/>
        <v>15.352000000000002</v>
      </c>
      <c r="T376" s="9">
        <f t="shared" si="345"/>
        <v>19.190000000000001</v>
      </c>
      <c r="U376" s="9">
        <f t="shared" si="346"/>
        <v>23.028000000000002</v>
      </c>
      <c r="AC376" s="2">
        <f t="shared" si="347"/>
        <v>76.760000000000005</v>
      </c>
    </row>
    <row r="377" spans="1:29" ht="76.5" x14ac:dyDescent="0.25">
      <c r="A377" s="10" t="s">
        <v>736</v>
      </c>
      <c r="B377" s="10" t="s">
        <v>737</v>
      </c>
      <c r="C377" s="11" t="s">
        <v>16</v>
      </c>
      <c r="D377" s="12">
        <v>2</v>
      </c>
      <c r="E377" s="16">
        <v>148.13</v>
      </c>
      <c r="F377" s="17">
        <v>296.26</v>
      </c>
      <c r="G377" s="16">
        <f t="shared" si="339"/>
        <v>39.89</v>
      </c>
      <c r="H377" s="17"/>
      <c r="I377" s="16">
        <f t="shared" si="340"/>
        <v>188.01999999999998</v>
      </c>
      <c r="J377" s="17">
        <f t="shared" si="341"/>
        <v>376.04</v>
      </c>
      <c r="K377" s="9"/>
      <c r="L377" s="9"/>
      <c r="M377" s="9"/>
      <c r="N377" s="9">
        <f t="shared" si="342"/>
        <v>18.802000000000003</v>
      </c>
      <c r="O377" s="9"/>
      <c r="P377" s="9"/>
      <c r="Q377" s="9">
        <f t="shared" si="343"/>
        <v>37.604000000000006</v>
      </c>
      <c r="R377" s="9">
        <f t="shared" si="343"/>
        <v>37.604000000000006</v>
      </c>
      <c r="S377" s="9">
        <f t="shared" si="344"/>
        <v>75.208000000000013</v>
      </c>
      <c r="T377" s="9">
        <f t="shared" si="345"/>
        <v>94.01</v>
      </c>
      <c r="U377" s="9">
        <f t="shared" si="346"/>
        <v>112.812</v>
      </c>
      <c r="AC377" s="2">
        <f t="shared" si="347"/>
        <v>376.04</v>
      </c>
    </row>
    <row r="378" spans="1:29" x14ac:dyDescent="0.25">
      <c r="A378" s="8" t="s">
        <v>738</v>
      </c>
      <c r="B378" s="82" t="s">
        <v>739</v>
      </c>
      <c r="C378" s="83"/>
      <c r="D378" s="83"/>
      <c r="E378" s="83"/>
      <c r="F378" s="83"/>
      <c r="G378" s="83"/>
      <c r="H378" s="83"/>
      <c r="I378" s="83"/>
      <c r="J378" s="83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9" ht="51" x14ac:dyDescent="0.25">
      <c r="A379" s="10" t="s">
        <v>740</v>
      </c>
      <c r="B379" s="10" t="s">
        <v>741</v>
      </c>
      <c r="C379" s="11" t="s">
        <v>16</v>
      </c>
      <c r="D379" s="12">
        <v>11</v>
      </c>
      <c r="E379" s="16">
        <v>8.4700000000000006</v>
      </c>
      <c r="F379" s="17">
        <v>93.17</v>
      </c>
      <c r="G379" s="16">
        <f t="shared" ref="G379:G381" si="348">TRUNC(E379*0.2693,2)</f>
        <v>2.2799999999999998</v>
      </c>
      <c r="H379" s="17"/>
      <c r="I379" s="16">
        <f t="shared" ref="I379:I381" si="349">H379+G379+E379</f>
        <v>10.75</v>
      </c>
      <c r="J379" s="17">
        <f t="shared" ref="J379:J381" si="350">TRUNC(I379*D379,2)</f>
        <v>118.25</v>
      </c>
      <c r="K379" s="9"/>
      <c r="L379" s="9"/>
      <c r="M379" s="9"/>
      <c r="N379" s="9">
        <f>0.05*$J379</f>
        <v>5.9125000000000005</v>
      </c>
      <c r="O379" s="9"/>
      <c r="P379" s="9"/>
      <c r="Q379" s="9">
        <f t="shared" ref="Q379:R381" si="351">0.1*$J379</f>
        <v>11.825000000000001</v>
      </c>
      <c r="R379" s="9">
        <f t="shared" si="351"/>
        <v>11.825000000000001</v>
      </c>
      <c r="S379" s="9">
        <f>0.2*$J379</f>
        <v>23.650000000000002</v>
      </c>
      <c r="T379" s="9">
        <f>0.25*$J379</f>
        <v>29.5625</v>
      </c>
      <c r="U379" s="9">
        <f>0.3*$J379</f>
        <v>35.475000000000001</v>
      </c>
      <c r="AC379" s="2">
        <f t="shared" ref="AC379:AC381" si="352">SUM(K379:AB379)</f>
        <v>118.25</v>
      </c>
    </row>
    <row r="380" spans="1:29" ht="51" x14ac:dyDescent="0.25">
      <c r="A380" s="10" t="s">
        <v>742</v>
      </c>
      <c r="B380" s="10" t="s">
        <v>743</v>
      </c>
      <c r="C380" s="11" t="s">
        <v>16</v>
      </c>
      <c r="D380" s="12">
        <v>1</v>
      </c>
      <c r="E380" s="16">
        <v>9.31</v>
      </c>
      <c r="F380" s="17">
        <v>9.31</v>
      </c>
      <c r="G380" s="16">
        <f t="shared" si="348"/>
        <v>2.5</v>
      </c>
      <c r="H380" s="17"/>
      <c r="I380" s="16">
        <f t="shared" si="349"/>
        <v>11.81</v>
      </c>
      <c r="J380" s="17">
        <f t="shared" si="350"/>
        <v>11.81</v>
      </c>
      <c r="K380" s="9"/>
      <c r="L380" s="9"/>
      <c r="M380" s="9"/>
      <c r="N380" s="9">
        <f>0.05*$J380</f>
        <v>0.59050000000000002</v>
      </c>
      <c r="O380" s="9"/>
      <c r="P380" s="9"/>
      <c r="Q380" s="9">
        <f t="shared" si="351"/>
        <v>1.181</v>
      </c>
      <c r="R380" s="9">
        <f t="shared" si="351"/>
        <v>1.181</v>
      </c>
      <c r="S380" s="9">
        <f>0.2*$J380</f>
        <v>2.3620000000000001</v>
      </c>
      <c r="T380" s="9">
        <f>0.25*$J380</f>
        <v>2.9525000000000001</v>
      </c>
      <c r="U380" s="9">
        <f>0.3*$J380</f>
        <v>3.5430000000000001</v>
      </c>
      <c r="AC380" s="2">
        <f t="shared" si="352"/>
        <v>11.810000000000002</v>
      </c>
    </row>
    <row r="381" spans="1:29" ht="51" x14ac:dyDescent="0.25">
      <c r="A381" s="10" t="s">
        <v>744</v>
      </c>
      <c r="B381" s="10" t="s">
        <v>745</v>
      </c>
      <c r="C381" s="11" t="s">
        <v>16</v>
      </c>
      <c r="D381" s="12">
        <v>2</v>
      </c>
      <c r="E381" s="16">
        <v>17.920000000000002</v>
      </c>
      <c r="F381" s="17">
        <v>35.840000000000003</v>
      </c>
      <c r="G381" s="16">
        <f t="shared" si="348"/>
        <v>4.82</v>
      </c>
      <c r="H381" s="17"/>
      <c r="I381" s="16">
        <f t="shared" si="349"/>
        <v>22.740000000000002</v>
      </c>
      <c r="J381" s="17">
        <f t="shared" si="350"/>
        <v>45.48</v>
      </c>
      <c r="K381" s="9"/>
      <c r="L381" s="9"/>
      <c r="M381" s="9"/>
      <c r="N381" s="9">
        <f>0.05*$J381</f>
        <v>2.274</v>
      </c>
      <c r="O381" s="9"/>
      <c r="P381" s="9"/>
      <c r="Q381" s="9">
        <f t="shared" si="351"/>
        <v>4.548</v>
      </c>
      <c r="R381" s="9">
        <f t="shared" si="351"/>
        <v>4.548</v>
      </c>
      <c r="S381" s="9">
        <f>0.2*$J381</f>
        <v>9.0960000000000001</v>
      </c>
      <c r="T381" s="9">
        <f>0.25*$J381</f>
        <v>11.37</v>
      </c>
      <c r="U381" s="9">
        <f>0.3*$J381</f>
        <v>13.643999999999998</v>
      </c>
      <c r="AC381" s="2">
        <f t="shared" si="352"/>
        <v>45.48</v>
      </c>
    </row>
    <row r="382" spans="1:29" x14ac:dyDescent="0.25">
      <c r="A382" s="8" t="s">
        <v>746</v>
      </c>
      <c r="B382" s="82" t="s">
        <v>747</v>
      </c>
      <c r="C382" s="83"/>
      <c r="D382" s="83"/>
      <c r="E382" s="83"/>
      <c r="F382" s="83"/>
      <c r="G382" s="83"/>
      <c r="H382" s="83"/>
      <c r="I382" s="83"/>
      <c r="J382" s="83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9" ht="51" x14ac:dyDescent="0.25">
      <c r="A383" s="10" t="s">
        <v>748</v>
      </c>
      <c r="B383" s="10" t="s">
        <v>749</v>
      </c>
      <c r="C383" s="11" t="s">
        <v>16</v>
      </c>
      <c r="D383" s="12">
        <v>34</v>
      </c>
      <c r="E383" s="16">
        <v>6.69</v>
      </c>
      <c r="F383" s="16"/>
      <c r="G383" s="16">
        <f t="shared" ref="G383:G392" si="353">TRUNC(E383*0.2693,2)</f>
        <v>1.8</v>
      </c>
      <c r="H383" s="17"/>
      <c r="I383" s="16">
        <f t="shared" ref="I383:I392" si="354">H383+G383+E383</f>
        <v>8.49</v>
      </c>
      <c r="J383" s="17">
        <f t="shared" ref="J383:J392" si="355">TRUNC(I383*D383,2)</f>
        <v>288.66000000000003</v>
      </c>
      <c r="K383" s="9"/>
      <c r="L383" s="9"/>
      <c r="M383" s="9"/>
      <c r="N383" s="9">
        <f t="shared" ref="N383:N392" si="356">0.05*$J383</f>
        <v>14.433000000000002</v>
      </c>
      <c r="O383" s="9"/>
      <c r="P383" s="9"/>
      <c r="Q383" s="9">
        <f t="shared" ref="Q383:R392" si="357">0.1*$J383</f>
        <v>28.866000000000003</v>
      </c>
      <c r="R383" s="9">
        <f t="shared" si="357"/>
        <v>28.866000000000003</v>
      </c>
      <c r="S383" s="9">
        <f t="shared" ref="S383:S392" si="358">0.2*$J383</f>
        <v>57.732000000000006</v>
      </c>
      <c r="T383" s="9">
        <f t="shared" ref="T383:T392" si="359">0.25*$J383</f>
        <v>72.165000000000006</v>
      </c>
      <c r="U383" s="9">
        <f t="shared" ref="U383:U392" si="360">0.3*$J383</f>
        <v>86.597999999999999</v>
      </c>
      <c r="AC383" s="2">
        <f t="shared" ref="AC383:AC392" si="361">SUM(K383:AB383)</f>
        <v>288.66000000000003</v>
      </c>
    </row>
    <row r="384" spans="1:29" ht="63.75" x14ac:dyDescent="0.25">
      <c r="A384" s="10" t="s">
        <v>750</v>
      </c>
      <c r="B384" s="10" t="s">
        <v>751</v>
      </c>
      <c r="C384" s="11" t="s">
        <v>16</v>
      </c>
      <c r="D384" s="12">
        <v>23</v>
      </c>
      <c r="E384" s="16">
        <v>11.58</v>
      </c>
      <c r="F384" s="16"/>
      <c r="G384" s="16">
        <f t="shared" si="353"/>
        <v>3.11</v>
      </c>
      <c r="H384" s="17"/>
      <c r="I384" s="16">
        <f t="shared" si="354"/>
        <v>14.69</v>
      </c>
      <c r="J384" s="17">
        <f t="shared" si="355"/>
        <v>337.87</v>
      </c>
      <c r="K384" s="9"/>
      <c r="L384" s="9"/>
      <c r="M384" s="9"/>
      <c r="N384" s="9">
        <f t="shared" si="356"/>
        <v>16.8935</v>
      </c>
      <c r="O384" s="9"/>
      <c r="P384" s="9"/>
      <c r="Q384" s="9">
        <f t="shared" si="357"/>
        <v>33.786999999999999</v>
      </c>
      <c r="R384" s="9">
        <f t="shared" si="357"/>
        <v>33.786999999999999</v>
      </c>
      <c r="S384" s="9">
        <f t="shared" si="358"/>
        <v>67.573999999999998</v>
      </c>
      <c r="T384" s="9">
        <f t="shared" si="359"/>
        <v>84.467500000000001</v>
      </c>
      <c r="U384" s="9">
        <f t="shared" si="360"/>
        <v>101.361</v>
      </c>
      <c r="AC384" s="2">
        <f t="shared" si="361"/>
        <v>337.87</v>
      </c>
    </row>
    <row r="385" spans="1:29" ht="51" x14ac:dyDescent="0.25">
      <c r="A385" s="10" t="s">
        <v>752</v>
      </c>
      <c r="B385" s="10" t="s">
        <v>753</v>
      </c>
      <c r="C385" s="11" t="s">
        <v>16</v>
      </c>
      <c r="D385" s="12">
        <v>1</v>
      </c>
      <c r="E385" s="16">
        <v>7.83</v>
      </c>
      <c r="F385" s="17">
        <v>7.83</v>
      </c>
      <c r="G385" s="16">
        <f t="shared" si="353"/>
        <v>2.1</v>
      </c>
      <c r="H385" s="17"/>
      <c r="I385" s="16">
        <f t="shared" si="354"/>
        <v>9.93</v>
      </c>
      <c r="J385" s="17">
        <f t="shared" si="355"/>
        <v>9.93</v>
      </c>
      <c r="K385" s="9"/>
      <c r="L385" s="9"/>
      <c r="M385" s="9"/>
      <c r="N385" s="9">
        <f t="shared" si="356"/>
        <v>0.4965</v>
      </c>
      <c r="O385" s="9"/>
      <c r="P385" s="9"/>
      <c r="Q385" s="9">
        <f t="shared" si="357"/>
        <v>0.99299999999999999</v>
      </c>
      <c r="R385" s="9">
        <f t="shared" si="357"/>
        <v>0.99299999999999999</v>
      </c>
      <c r="S385" s="9">
        <f t="shared" si="358"/>
        <v>1.986</v>
      </c>
      <c r="T385" s="9">
        <f t="shared" si="359"/>
        <v>2.4824999999999999</v>
      </c>
      <c r="U385" s="9">
        <f t="shared" si="360"/>
        <v>2.9789999999999996</v>
      </c>
      <c r="AC385" s="2">
        <f t="shared" si="361"/>
        <v>9.93</v>
      </c>
    </row>
    <row r="386" spans="1:29" ht="51" x14ac:dyDescent="0.25">
      <c r="A386" s="10" t="s">
        <v>754</v>
      </c>
      <c r="B386" s="10" t="s">
        <v>755</v>
      </c>
      <c r="C386" s="11" t="s">
        <v>16</v>
      </c>
      <c r="D386" s="12">
        <v>6</v>
      </c>
      <c r="E386" s="16">
        <v>6.52</v>
      </c>
      <c r="F386" s="17">
        <v>39.119999999999997</v>
      </c>
      <c r="G386" s="16">
        <f t="shared" si="353"/>
        <v>1.75</v>
      </c>
      <c r="H386" s="17"/>
      <c r="I386" s="16">
        <f t="shared" si="354"/>
        <v>8.27</v>
      </c>
      <c r="J386" s="17">
        <f t="shared" si="355"/>
        <v>49.62</v>
      </c>
      <c r="K386" s="9"/>
      <c r="L386" s="9"/>
      <c r="M386" s="9"/>
      <c r="N386" s="9">
        <f t="shared" si="356"/>
        <v>2.4809999999999999</v>
      </c>
      <c r="O386" s="9"/>
      <c r="P386" s="9"/>
      <c r="Q386" s="9">
        <f t="shared" si="357"/>
        <v>4.9619999999999997</v>
      </c>
      <c r="R386" s="9">
        <f t="shared" si="357"/>
        <v>4.9619999999999997</v>
      </c>
      <c r="S386" s="9">
        <f t="shared" si="358"/>
        <v>9.9239999999999995</v>
      </c>
      <c r="T386" s="9">
        <f t="shared" si="359"/>
        <v>12.404999999999999</v>
      </c>
      <c r="U386" s="9">
        <f t="shared" si="360"/>
        <v>14.885999999999999</v>
      </c>
      <c r="AC386" s="2">
        <f t="shared" si="361"/>
        <v>49.620000000000005</v>
      </c>
    </row>
    <row r="387" spans="1:29" ht="51" x14ac:dyDescent="0.25">
      <c r="A387" s="10" t="s">
        <v>756</v>
      </c>
      <c r="B387" s="10" t="s">
        <v>757</v>
      </c>
      <c r="C387" s="11" t="s">
        <v>16</v>
      </c>
      <c r="D387" s="12">
        <v>2</v>
      </c>
      <c r="E387" s="16">
        <v>8.1300000000000008</v>
      </c>
      <c r="F387" s="17">
        <v>16.260000000000002</v>
      </c>
      <c r="G387" s="16">
        <f t="shared" si="353"/>
        <v>2.1800000000000002</v>
      </c>
      <c r="H387" s="17"/>
      <c r="I387" s="16">
        <f t="shared" si="354"/>
        <v>10.31</v>
      </c>
      <c r="J387" s="17">
        <f t="shared" si="355"/>
        <v>20.62</v>
      </c>
      <c r="K387" s="9"/>
      <c r="L387" s="9"/>
      <c r="M387" s="9"/>
      <c r="N387" s="9">
        <f t="shared" si="356"/>
        <v>1.0310000000000001</v>
      </c>
      <c r="O387" s="9"/>
      <c r="P387" s="9"/>
      <c r="Q387" s="9">
        <f t="shared" si="357"/>
        <v>2.0620000000000003</v>
      </c>
      <c r="R387" s="9">
        <f t="shared" si="357"/>
        <v>2.0620000000000003</v>
      </c>
      <c r="S387" s="9">
        <f t="shared" si="358"/>
        <v>4.1240000000000006</v>
      </c>
      <c r="T387" s="9">
        <f t="shared" si="359"/>
        <v>5.1550000000000002</v>
      </c>
      <c r="U387" s="9">
        <f t="shared" si="360"/>
        <v>6.1859999999999999</v>
      </c>
      <c r="AC387" s="2">
        <f t="shared" si="361"/>
        <v>20.62</v>
      </c>
    </row>
    <row r="388" spans="1:29" ht="51" x14ac:dyDescent="0.25">
      <c r="A388" s="10" t="s">
        <v>758</v>
      </c>
      <c r="B388" s="10" t="s">
        <v>759</v>
      </c>
      <c r="C388" s="11" t="s">
        <v>16</v>
      </c>
      <c r="D388" s="12">
        <v>6</v>
      </c>
      <c r="E388" s="16">
        <v>8.42</v>
      </c>
      <c r="F388" s="17">
        <v>50.52</v>
      </c>
      <c r="G388" s="16">
        <f t="shared" si="353"/>
        <v>2.2599999999999998</v>
      </c>
      <c r="H388" s="17"/>
      <c r="I388" s="16">
        <f t="shared" si="354"/>
        <v>10.68</v>
      </c>
      <c r="J388" s="17">
        <f t="shared" si="355"/>
        <v>64.08</v>
      </c>
      <c r="K388" s="9"/>
      <c r="L388" s="9"/>
      <c r="M388" s="9"/>
      <c r="N388" s="9">
        <f t="shared" si="356"/>
        <v>3.2040000000000002</v>
      </c>
      <c r="O388" s="9"/>
      <c r="P388" s="9"/>
      <c r="Q388" s="9">
        <f t="shared" si="357"/>
        <v>6.4080000000000004</v>
      </c>
      <c r="R388" s="9">
        <f t="shared" si="357"/>
        <v>6.4080000000000004</v>
      </c>
      <c r="S388" s="9">
        <f t="shared" si="358"/>
        <v>12.816000000000001</v>
      </c>
      <c r="T388" s="9">
        <f t="shared" si="359"/>
        <v>16.02</v>
      </c>
      <c r="U388" s="9">
        <f t="shared" si="360"/>
        <v>19.224</v>
      </c>
      <c r="AC388" s="2">
        <f t="shared" si="361"/>
        <v>64.08</v>
      </c>
    </row>
    <row r="389" spans="1:29" ht="51" x14ac:dyDescent="0.25">
      <c r="A389" s="10" t="s">
        <v>760</v>
      </c>
      <c r="B389" s="10" t="s">
        <v>761</v>
      </c>
      <c r="C389" s="11" t="s">
        <v>16</v>
      </c>
      <c r="D389" s="12">
        <v>54</v>
      </c>
      <c r="E389" s="16">
        <v>10.15</v>
      </c>
      <c r="F389" s="17">
        <v>548.1</v>
      </c>
      <c r="G389" s="16">
        <f t="shared" si="353"/>
        <v>2.73</v>
      </c>
      <c r="H389" s="17"/>
      <c r="I389" s="16">
        <f t="shared" si="354"/>
        <v>12.88</v>
      </c>
      <c r="J389" s="17">
        <f t="shared" si="355"/>
        <v>695.52</v>
      </c>
      <c r="K389" s="9"/>
      <c r="L389" s="9"/>
      <c r="M389" s="9"/>
      <c r="N389" s="9">
        <f t="shared" si="356"/>
        <v>34.776000000000003</v>
      </c>
      <c r="O389" s="9"/>
      <c r="P389" s="9"/>
      <c r="Q389" s="9">
        <f t="shared" si="357"/>
        <v>69.552000000000007</v>
      </c>
      <c r="R389" s="9">
        <f t="shared" si="357"/>
        <v>69.552000000000007</v>
      </c>
      <c r="S389" s="9">
        <f t="shared" si="358"/>
        <v>139.10400000000001</v>
      </c>
      <c r="T389" s="9">
        <f t="shared" si="359"/>
        <v>173.88</v>
      </c>
      <c r="U389" s="9">
        <f t="shared" si="360"/>
        <v>208.65599999999998</v>
      </c>
      <c r="AC389" s="2">
        <f t="shared" si="361"/>
        <v>695.52</v>
      </c>
    </row>
    <row r="390" spans="1:29" ht="51" x14ac:dyDescent="0.25">
      <c r="A390" s="10" t="s">
        <v>762</v>
      </c>
      <c r="B390" s="10" t="s">
        <v>763</v>
      </c>
      <c r="C390" s="11" t="s">
        <v>16</v>
      </c>
      <c r="D390" s="12">
        <v>1</v>
      </c>
      <c r="E390" s="16">
        <v>25.69</v>
      </c>
      <c r="F390" s="17">
        <v>25.69</v>
      </c>
      <c r="G390" s="16">
        <f t="shared" si="353"/>
        <v>6.91</v>
      </c>
      <c r="H390" s="17"/>
      <c r="I390" s="16">
        <f t="shared" si="354"/>
        <v>32.6</v>
      </c>
      <c r="J390" s="17">
        <f t="shared" si="355"/>
        <v>32.6</v>
      </c>
      <c r="K390" s="9"/>
      <c r="L390" s="9"/>
      <c r="M390" s="9"/>
      <c r="N390" s="9">
        <f t="shared" si="356"/>
        <v>1.6300000000000001</v>
      </c>
      <c r="O390" s="9"/>
      <c r="P390" s="9"/>
      <c r="Q390" s="9">
        <f t="shared" si="357"/>
        <v>3.2600000000000002</v>
      </c>
      <c r="R390" s="9">
        <f t="shared" si="357"/>
        <v>3.2600000000000002</v>
      </c>
      <c r="S390" s="9">
        <f t="shared" si="358"/>
        <v>6.5200000000000005</v>
      </c>
      <c r="T390" s="9">
        <f t="shared" si="359"/>
        <v>8.15</v>
      </c>
      <c r="U390" s="9">
        <f t="shared" si="360"/>
        <v>9.7799999999999994</v>
      </c>
      <c r="AC390" s="2">
        <f t="shared" si="361"/>
        <v>32.6</v>
      </c>
    </row>
    <row r="391" spans="1:29" ht="51" x14ac:dyDescent="0.25">
      <c r="A391" s="10" t="s">
        <v>764</v>
      </c>
      <c r="B391" s="10" t="s">
        <v>765</v>
      </c>
      <c r="C391" s="11" t="s">
        <v>16</v>
      </c>
      <c r="D391" s="12">
        <v>3</v>
      </c>
      <c r="E391" s="16">
        <v>79.099999999999994</v>
      </c>
      <c r="F391" s="17">
        <v>237.3</v>
      </c>
      <c r="G391" s="16">
        <f t="shared" si="353"/>
        <v>21.3</v>
      </c>
      <c r="H391" s="17"/>
      <c r="I391" s="16">
        <f t="shared" si="354"/>
        <v>100.39999999999999</v>
      </c>
      <c r="J391" s="17">
        <f t="shared" si="355"/>
        <v>301.2</v>
      </c>
      <c r="K391" s="9"/>
      <c r="L391" s="9"/>
      <c r="M391" s="9"/>
      <c r="N391" s="9">
        <f t="shared" si="356"/>
        <v>15.06</v>
      </c>
      <c r="O391" s="9"/>
      <c r="P391" s="9"/>
      <c r="Q391" s="9">
        <f t="shared" si="357"/>
        <v>30.12</v>
      </c>
      <c r="R391" s="9">
        <f t="shared" si="357"/>
        <v>30.12</v>
      </c>
      <c r="S391" s="9">
        <f t="shared" si="358"/>
        <v>60.24</v>
      </c>
      <c r="T391" s="9">
        <f t="shared" si="359"/>
        <v>75.3</v>
      </c>
      <c r="U391" s="9">
        <f t="shared" si="360"/>
        <v>90.36</v>
      </c>
      <c r="AC391" s="2">
        <f t="shared" si="361"/>
        <v>301.2</v>
      </c>
    </row>
    <row r="392" spans="1:29" ht="63.75" x14ac:dyDescent="0.25">
      <c r="A392" s="10" t="s">
        <v>766</v>
      </c>
      <c r="B392" s="10" t="s">
        <v>767</v>
      </c>
      <c r="C392" s="11" t="s">
        <v>16</v>
      </c>
      <c r="D392" s="12">
        <v>6</v>
      </c>
      <c r="E392" s="16">
        <v>10.73</v>
      </c>
      <c r="F392" s="17">
        <v>64.38</v>
      </c>
      <c r="G392" s="16">
        <f t="shared" si="353"/>
        <v>2.88</v>
      </c>
      <c r="H392" s="17"/>
      <c r="I392" s="16">
        <f t="shared" si="354"/>
        <v>13.61</v>
      </c>
      <c r="J392" s="17">
        <f t="shared" si="355"/>
        <v>81.66</v>
      </c>
      <c r="K392" s="9"/>
      <c r="L392" s="9"/>
      <c r="M392" s="9"/>
      <c r="N392" s="9">
        <f t="shared" si="356"/>
        <v>4.0830000000000002</v>
      </c>
      <c r="O392" s="9"/>
      <c r="P392" s="9"/>
      <c r="Q392" s="9">
        <f t="shared" si="357"/>
        <v>8.1660000000000004</v>
      </c>
      <c r="R392" s="9">
        <f t="shared" si="357"/>
        <v>8.1660000000000004</v>
      </c>
      <c r="S392" s="9">
        <f t="shared" si="358"/>
        <v>16.332000000000001</v>
      </c>
      <c r="T392" s="9">
        <f t="shared" si="359"/>
        <v>20.414999999999999</v>
      </c>
      <c r="U392" s="9">
        <f t="shared" si="360"/>
        <v>24.497999999999998</v>
      </c>
      <c r="AC392" s="2">
        <f t="shared" si="361"/>
        <v>81.66</v>
      </c>
    </row>
    <row r="393" spans="1:29" x14ac:dyDescent="0.25">
      <c r="A393" s="8" t="s">
        <v>768</v>
      </c>
      <c r="B393" s="82" t="s">
        <v>769</v>
      </c>
      <c r="C393" s="83"/>
      <c r="D393" s="83"/>
      <c r="E393" s="83"/>
      <c r="F393" s="83"/>
      <c r="G393" s="83"/>
      <c r="H393" s="83"/>
      <c r="I393" s="83"/>
      <c r="J393" s="83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9" ht="51" x14ac:dyDescent="0.25">
      <c r="A394" s="10" t="s">
        <v>770</v>
      </c>
      <c r="B394" s="10" t="s">
        <v>771</v>
      </c>
      <c r="C394" s="11" t="s">
        <v>16</v>
      </c>
      <c r="D394" s="12">
        <v>5</v>
      </c>
      <c r="E394" s="16">
        <v>4.97</v>
      </c>
      <c r="F394" s="17">
        <v>24.85</v>
      </c>
      <c r="G394" s="16">
        <f t="shared" ref="G394:G399" si="362">TRUNC(E394*0.2693,2)</f>
        <v>1.33</v>
      </c>
      <c r="H394" s="17"/>
      <c r="I394" s="16">
        <f t="shared" ref="I394:I399" si="363">H394+G394+E394</f>
        <v>6.3</v>
      </c>
      <c r="J394" s="17">
        <f t="shared" ref="J394:J399" si="364">TRUNC(I394*D394,2)</f>
        <v>31.5</v>
      </c>
      <c r="K394" s="9"/>
      <c r="L394" s="9"/>
      <c r="M394" s="9"/>
      <c r="N394" s="9">
        <f t="shared" ref="N394:N399" si="365">0.05*$J394</f>
        <v>1.5750000000000002</v>
      </c>
      <c r="O394" s="9"/>
      <c r="P394" s="9"/>
      <c r="Q394" s="9">
        <f t="shared" ref="Q394:R399" si="366">0.1*$J394</f>
        <v>3.1500000000000004</v>
      </c>
      <c r="R394" s="9">
        <f t="shared" si="366"/>
        <v>3.1500000000000004</v>
      </c>
      <c r="S394" s="9">
        <f t="shared" ref="S394:S399" si="367">0.2*$J394</f>
        <v>6.3000000000000007</v>
      </c>
      <c r="T394" s="9">
        <f t="shared" ref="T394:T399" si="368">0.25*$J394</f>
        <v>7.875</v>
      </c>
      <c r="U394" s="9">
        <f t="shared" ref="U394:U399" si="369">0.3*$J394</f>
        <v>9.4499999999999993</v>
      </c>
      <c r="AC394" s="2">
        <f t="shared" ref="AC394:AC422" si="370">SUM(K394:AB394)</f>
        <v>31.5</v>
      </c>
    </row>
    <row r="395" spans="1:29" ht="51" x14ac:dyDescent="0.25">
      <c r="A395" s="10" t="s">
        <v>772</v>
      </c>
      <c r="B395" s="10" t="s">
        <v>773</v>
      </c>
      <c r="C395" s="11" t="s">
        <v>16</v>
      </c>
      <c r="D395" s="12">
        <v>2</v>
      </c>
      <c r="E395" s="16">
        <v>5.05</v>
      </c>
      <c r="F395" s="17">
        <v>10.1</v>
      </c>
      <c r="G395" s="16">
        <f t="shared" si="362"/>
        <v>1.35</v>
      </c>
      <c r="H395" s="17"/>
      <c r="I395" s="16">
        <f t="shared" si="363"/>
        <v>6.4</v>
      </c>
      <c r="J395" s="17">
        <f t="shared" si="364"/>
        <v>12.8</v>
      </c>
      <c r="K395" s="9"/>
      <c r="L395" s="9"/>
      <c r="M395" s="9"/>
      <c r="N395" s="9">
        <f t="shared" si="365"/>
        <v>0.64000000000000012</v>
      </c>
      <c r="O395" s="9"/>
      <c r="P395" s="9"/>
      <c r="Q395" s="9">
        <f t="shared" si="366"/>
        <v>1.2800000000000002</v>
      </c>
      <c r="R395" s="9">
        <f t="shared" si="366"/>
        <v>1.2800000000000002</v>
      </c>
      <c r="S395" s="9">
        <f t="shared" si="367"/>
        <v>2.5600000000000005</v>
      </c>
      <c r="T395" s="9">
        <f t="shared" si="368"/>
        <v>3.2</v>
      </c>
      <c r="U395" s="9">
        <f t="shared" si="369"/>
        <v>3.84</v>
      </c>
      <c r="AC395" s="2">
        <f t="shared" si="370"/>
        <v>12.8</v>
      </c>
    </row>
    <row r="396" spans="1:29" ht="51" x14ac:dyDescent="0.25">
      <c r="A396" s="10" t="s">
        <v>774</v>
      </c>
      <c r="B396" s="10" t="s">
        <v>775</v>
      </c>
      <c r="C396" s="11" t="s">
        <v>16</v>
      </c>
      <c r="D396" s="12">
        <v>1</v>
      </c>
      <c r="E396" s="16">
        <v>4.96</v>
      </c>
      <c r="F396" s="17">
        <v>4.96</v>
      </c>
      <c r="G396" s="16">
        <f t="shared" si="362"/>
        <v>1.33</v>
      </c>
      <c r="H396" s="17"/>
      <c r="I396" s="16">
        <f t="shared" si="363"/>
        <v>6.29</v>
      </c>
      <c r="J396" s="17">
        <f t="shared" si="364"/>
        <v>6.29</v>
      </c>
      <c r="K396" s="9"/>
      <c r="L396" s="9"/>
      <c r="M396" s="9"/>
      <c r="N396" s="9">
        <f t="shared" si="365"/>
        <v>0.3145</v>
      </c>
      <c r="O396" s="9"/>
      <c r="P396" s="9"/>
      <c r="Q396" s="9">
        <f t="shared" si="366"/>
        <v>0.629</v>
      </c>
      <c r="R396" s="9">
        <f t="shared" si="366"/>
        <v>0.629</v>
      </c>
      <c r="S396" s="9">
        <f t="shared" si="367"/>
        <v>1.258</v>
      </c>
      <c r="T396" s="9">
        <f t="shared" si="368"/>
        <v>1.5725</v>
      </c>
      <c r="U396" s="9">
        <f t="shared" si="369"/>
        <v>1.887</v>
      </c>
      <c r="AC396" s="2">
        <f t="shared" si="370"/>
        <v>6.2899999999999991</v>
      </c>
    </row>
    <row r="397" spans="1:29" ht="51" x14ac:dyDescent="0.25">
      <c r="A397" s="10" t="s">
        <v>776</v>
      </c>
      <c r="B397" s="10" t="s">
        <v>777</v>
      </c>
      <c r="C397" s="11" t="s">
        <v>16</v>
      </c>
      <c r="D397" s="12">
        <v>2</v>
      </c>
      <c r="E397" s="16">
        <v>6.41</v>
      </c>
      <c r="F397" s="17">
        <v>12.82</v>
      </c>
      <c r="G397" s="16">
        <f t="shared" si="362"/>
        <v>1.72</v>
      </c>
      <c r="H397" s="17"/>
      <c r="I397" s="16">
        <f t="shared" si="363"/>
        <v>8.1300000000000008</v>
      </c>
      <c r="J397" s="17">
        <f t="shared" si="364"/>
        <v>16.260000000000002</v>
      </c>
      <c r="K397" s="9"/>
      <c r="L397" s="9"/>
      <c r="M397" s="9"/>
      <c r="N397" s="9">
        <f t="shared" si="365"/>
        <v>0.81300000000000017</v>
      </c>
      <c r="O397" s="9"/>
      <c r="P397" s="9"/>
      <c r="Q397" s="9">
        <f t="shared" si="366"/>
        <v>1.6260000000000003</v>
      </c>
      <c r="R397" s="9">
        <f t="shared" si="366"/>
        <v>1.6260000000000003</v>
      </c>
      <c r="S397" s="9">
        <f t="shared" si="367"/>
        <v>3.2520000000000007</v>
      </c>
      <c r="T397" s="9">
        <f t="shared" si="368"/>
        <v>4.0650000000000004</v>
      </c>
      <c r="U397" s="9">
        <f t="shared" si="369"/>
        <v>4.8780000000000001</v>
      </c>
      <c r="AC397" s="2">
        <f t="shared" si="370"/>
        <v>16.260000000000002</v>
      </c>
    </row>
    <row r="398" spans="1:29" ht="51" x14ac:dyDescent="0.25">
      <c r="A398" s="10" t="s">
        <v>778</v>
      </c>
      <c r="B398" s="10" t="s">
        <v>779</v>
      </c>
      <c r="C398" s="11" t="s">
        <v>16</v>
      </c>
      <c r="D398" s="12">
        <v>7</v>
      </c>
      <c r="E398" s="16">
        <v>8.1199999999999992</v>
      </c>
      <c r="F398" s="17">
        <v>56.84</v>
      </c>
      <c r="G398" s="16">
        <f t="shared" si="362"/>
        <v>2.1800000000000002</v>
      </c>
      <c r="H398" s="17"/>
      <c r="I398" s="16">
        <f t="shared" si="363"/>
        <v>10.299999999999999</v>
      </c>
      <c r="J398" s="17">
        <f t="shared" si="364"/>
        <v>72.099999999999994</v>
      </c>
      <c r="K398" s="9"/>
      <c r="L398" s="9"/>
      <c r="M398" s="9"/>
      <c r="N398" s="9">
        <f t="shared" si="365"/>
        <v>3.605</v>
      </c>
      <c r="O398" s="9"/>
      <c r="P398" s="9"/>
      <c r="Q398" s="9">
        <f t="shared" si="366"/>
        <v>7.21</v>
      </c>
      <c r="R398" s="9">
        <f t="shared" si="366"/>
        <v>7.21</v>
      </c>
      <c r="S398" s="9">
        <f t="shared" si="367"/>
        <v>14.42</v>
      </c>
      <c r="T398" s="9">
        <f t="shared" si="368"/>
        <v>18.024999999999999</v>
      </c>
      <c r="U398" s="9">
        <f t="shared" si="369"/>
        <v>21.63</v>
      </c>
      <c r="AC398" s="2">
        <f t="shared" si="370"/>
        <v>72.099999999999994</v>
      </c>
    </row>
    <row r="399" spans="1:29" ht="51" x14ac:dyDescent="0.25">
      <c r="A399" s="10" t="s">
        <v>780</v>
      </c>
      <c r="B399" s="10" t="s">
        <v>781</v>
      </c>
      <c r="C399" s="11" t="s">
        <v>16</v>
      </c>
      <c r="D399" s="12">
        <v>2</v>
      </c>
      <c r="E399" s="16">
        <v>14.52</v>
      </c>
      <c r="F399" s="17">
        <v>29.04</v>
      </c>
      <c r="G399" s="16">
        <f t="shared" si="362"/>
        <v>3.91</v>
      </c>
      <c r="H399" s="17"/>
      <c r="I399" s="16">
        <f t="shared" si="363"/>
        <v>18.43</v>
      </c>
      <c r="J399" s="17">
        <f t="shared" si="364"/>
        <v>36.86</v>
      </c>
      <c r="K399" s="9"/>
      <c r="L399" s="9"/>
      <c r="M399" s="9"/>
      <c r="N399" s="9">
        <f t="shared" si="365"/>
        <v>1.843</v>
      </c>
      <c r="O399" s="9"/>
      <c r="P399" s="9"/>
      <c r="Q399" s="9">
        <f t="shared" si="366"/>
        <v>3.6859999999999999</v>
      </c>
      <c r="R399" s="9">
        <f t="shared" si="366"/>
        <v>3.6859999999999999</v>
      </c>
      <c r="S399" s="9">
        <f t="shared" si="367"/>
        <v>7.3719999999999999</v>
      </c>
      <c r="T399" s="9">
        <f t="shared" si="368"/>
        <v>9.2149999999999999</v>
      </c>
      <c r="U399" s="9">
        <f t="shared" si="369"/>
        <v>11.058</v>
      </c>
      <c r="AC399" s="2">
        <f t="shared" si="370"/>
        <v>36.86</v>
      </c>
    </row>
    <row r="400" spans="1:29" x14ac:dyDescent="0.25">
      <c r="A400" s="8" t="s">
        <v>782</v>
      </c>
      <c r="B400" s="82" t="s">
        <v>783</v>
      </c>
      <c r="C400" s="83"/>
      <c r="D400" s="83"/>
      <c r="E400" s="83"/>
      <c r="F400" s="83"/>
      <c r="G400" s="83"/>
      <c r="H400" s="83"/>
      <c r="I400" s="83"/>
      <c r="J400" s="83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9" ht="51" x14ac:dyDescent="0.25">
      <c r="A401" s="10" t="s">
        <v>784</v>
      </c>
      <c r="B401" s="10" t="s">
        <v>785</v>
      </c>
      <c r="C401" s="11" t="s">
        <v>16</v>
      </c>
      <c r="D401" s="12">
        <v>9</v>
      </c>
      <c r="E401" s="16">
        <v>9.31</v>
      </c>
      <c r="F401" s="16"/>
      <c r="G401" s="16">
        <f t="shared" ref="G401:G411" si="371">TRUNC(E401*0.2693,2)</f>
        <v>2.5</v>
      </c>
      <c r="H401" s="17"/>
      <c r="I401" s="16">
        <f t="shared" ref="I401:I411" si="372">H401+G401+E401</f>
        <v>11.81</v>
      </c>
      <c r="J401" s="17">
        <f t="shared" ref="J401:J411" si="373">TRUNC(I401*D401,2)</f>
        <v>106.29</v>
      </c>
      <c r="K401" s="9"/>
      <c r="L401" s="9"/>
      <c r="M401" s="9"/>
      <c r="N401" s="9">
        <f t="shared" ref="N401:N411" si="374">0.05*$J401</f>
        <v>5.3145000000000007</v>
      </c>
      <c r="O401" s="9"/>
      <c r="P401" s="9"/>
      <c r="Q401" s="9">
        <f t="shared" ref="Q401:R411" si="375">0.1*$J401</f>
        <v>10.629000000000001</v>
      </c>
      <c r="R401" s="9">
        <f t="shared" si="375"/>
        <v>10.629000000000001</v>
      </c>
      <c r="S401" s="9">
        <f t="shared" ref="S401:S411" si="376">0.2*$J401</f>
        <v>21.258000000000003</v>
      </c>
      <c r="T401" s="9">
        <f t="shared" ref="T401:T411" si="377">0.25*$J401</f>
        <v>26.572500000000002</v>
      </c>
      <c r="U401" s="9">
        <f t="shared" ref="U401:U411" si="378">0.3*$J401</f>
        <v>31.887</v>
      </c>
      <c r="AC401" s="2">
        <f t="shared" si="370"/>
        <v>106.29</v>
      </c>
    </row>
    <row r="402" spans="1:29" ht="63.75" x14ac:dyDescent="0.25">
      <c r="A402" s="10" t="s">
        <v>786</v>
      </c>
      <c r="B402" s="10" t="s">
        <v>787</v>
      </c>
      <c r="C402" s="11" t="s">
        <v>16</v>
      </c>
      <c r="D402" s="12">
        <v>8</v>
      </c>
      <c r="E402" s="16">
        <v>14.99</v>
      </c>
      <c r="F402" s="17">
        <v>119.92</v>
      </c>
      <c r="G402" s="16">
        <f t="shared" si="371"/>
        <v>4.03</v>
      </c>
      <c r="H402" s="17"/>
      <c r="I402" s="16">
        <f t="shared" si="372"/>
        <v>19.02</v>
      </c>
      <c r="J402" s="17">
        <f t="shared" si="373"/>
        <v>152.16</v>
      </c>
      <c r="K402" s="9"/>
      <c r="L402" s="9"/>
      <c r="M402" s="9"/>
      <c r="N402" s="9">
        <f t="shared" si="374"/>
        <v>7.6080000000000005</v>
      </c>
      <c r="O402" s="9"/>
      <c r="P402" s="9"/>
      <c r="Q402" s="9">
        <f t="shared" si="375"/>
        <v>15.216000000000001</v>
      </c>
      <c r="R402" s="9">
        <f t="shared" si="375"/>
        <v>15.216000000000001</v>
      </c>
      <c r="S402" s="9">
        <f t="shared" si="376"/>
        <v>30.432000000000002</v>
      </c>
      <c r="T402" s="9">
        <f t="shared" si="377"/>
        <v>38.04</v>
      </c>
      <c r="U402" s="9">
        <f t="shared" si="378"/>
        <v>45.647999999999996</v>
      </c>
      <c r="AC402" s="2">
        <f t="shared" si="370"/>
        <v>152.16</v>
      </c>
    </row>
    <row r="403" spans="1:29" ht="51" x14ac:dyDescent="0.25">
      <c r="A403" s="10" t="s">
        <v>788</v>
      </c>
      <c r="B403" s="10" t="s">
        <v>789</v>
      </c>
      <c r="C403" s="11" t="s">
        <v>16</v>
      </c>
      <c r="D403" s="12">
        <v>1</v>
      </c>
      <c r="E403" s="16">
        <v>9.84</v>
      </c>
      <c r="F403" s="17">
        <v>9.84</v>
      </c>
      <c r="G403" s="16">
        <f t="shared" si="371"/>
        <v>2.64</v>
      </c>
      <c r="H403" s="17"/>
      <c r="I403" s="16">
        <f t="shared" si="372"/>
        <v>12.48</v>
      </c>
      <c r="J403" s="17">
        <f t="shared" si="373"/>
        <v>12.48</v>
      </c>
      <c r="K403" s="9"/>
      <c r="L403" s="9"/>
      <c r="M403" s="9"/>
      <c r="N403" s="9">
        <f t="shared" si="374"/>
        <v>0.62400000000000011</v>
      </c>
      <c r="O403" s="9"/>
      <c r="P403" s="9"/>
      <c r="Q403" s="9">
        <f t="shared" si="375"/>
        <v>1.2480000000000002</v>
      </c>
      <c r="R403" s="9">
        <f t="shared" si="375"/>
        <v>1.2480000000000002</v>
      </c>
      <c r="S403" s="9">
        <f t="shared" si="376"/>
        <v>2.4960000000000004</v>
      </c>
      <c r="T403" s="9">
        <f t="shared" si="377"/>
        <v>3.12</v>
      </c>
      <c r="U403" s="9">
        <f t="shared" si="378"/>
        <v>3.7439999999999998</v>
      </c>
      <c r="AC403" s="2">
        <f t="shared" si="370"/>
        <v>12.48</v>
      </c>
    </row>
    <row r="404" spans="1:29" ht="38.25" x14ac:dyDescent="0.25">
      <c r="A404" s="10" t="s">
        <v>790</v>
      </c>
      <c r="B404" s="10" t="s">
        <v>791</v>
      </c>
      <c r="C404" s="11" t="s">
        <v>16</v>
      </c>
      <c r="D404" s="12">
        <v>1</v>
      </c>
      <c r="E404" s="16">
        <v>13.08</v>
      </c>
      <c r="F404" s="17">
        <v>13.08</v>
      </c>
      <c r="G404" s="16">
        <f t="shared" si="371"/>
        <v>3.52</v>
      </c>
      <c r="H404" s="17"/>
      <c r="I404" s="16">
        <f t="shared" si="372"/>
        <v>16.600000000000001</v>
      </c>
      <c r="J404" s="17">
        <f t="shared" si="373"/>
        <v>16.600000000000001</v>
      </c>
      <c r="K404" s="9"/>
      <c r="L404" s="9"/>
      <c r="M404" s="9"/>
      <c r="N404" s="9">
        <f t="shared" si="374"/>
        <v>0.83000000000000007</v>
      </c>
      <c r="O404" s="9"/>
      <c r="P404" s="9"/>
      <c r="Q404" s="9">
        <f t="shared" si="375"/>
        <v>1.6600000000000001</v>
      </c>
      <c r="R404" s="9">
        <f t="shared" si="375"/>
        <v>1.6600000000000001</v>
      </c>
      <c r="S404" s="9">
        <f t="shared" si="376"/>
        <v>3.3200000000000003</v>
      </c>
      <c r="T404" s="9">
        <f t="shared" si="377"/>
        <v>4.1500000000000004</v>
      </c>
      <c r="U404" s="9">
        <f t="shared" si="378"/>
        <v>4.9800000000000004</v>
      </c>
      <c r="AC404" s="2">
        <f t="shared" si="370"/>
        <v>16.600000000000001</v>
      </c>
    </row>
    <row r="405" spans="1:29" ht="38.25" x14ac:dyDescent="0.25">
      <c r="A405" s="10" t="s">
        <v>792</v>
      </c>
      <c r="B405" s="10" t="s">
        <v>793</v>
      </c>
      <c r="C405" s="11" t="s">
        <v>16</v>
      </c>
      <c r="D405" s="12">
        <v>19</v>
      </c>
      <c r="E405" s="16">
        <v>15.81</v>
      </c>
      <c r="F405" s="17">
        <v>300.39</v>
      </c>
      <c r="G405" s="16">
        <f t="shared" si="371"/>
        <v>4.25</v>
      </c>
      <c r="H405" s="17"/>
      <c r="I405" s="16">
        <f t="shared" si="372"/>
        <v>20.060000000000002</v>
      </c>
      <c r="J405" s="17">
        <f t="shared" si="373"/>
        <v>381.14</v>
      </c>
      <c r="K405" s="9"/>
      <c r="L405" s="9"/>
      <c r="M405" s="9"/>
      <c r="N405" s="9">
        <f t="shared" si="374"/>
        <v>19.056999999999999</v>
      </c>
      <c r="O405" s="9"/>
      <c r="P405" s="9"/>
      <c r="Q405" s="9">
        <f t="shared" si="375"/>
        <v>38.113999999999997</v>
      </c>
      <c r="R405" s="9">
        <f t="shared" si="375"/>
        <v>38.113999999999997</v>
      </c>
      <c r="S405" s="9">
        <f t="shared" si="376"/>
        <v>76.227999999999994</v>
      </c>
      <c r="T405" s="9">
        <f t="shared" si="377"/>
        <v>95.284999999999997</v>
      </c>
      <c r="U405" s="9">
        <f t="shared" si="378"/>
        <v>114.342</v>
      </c>
      <c r="AC405" s="2">
        <f t="shared" si="370"/>
        <v>381.14</v>
      </c>
    </row>
    <row r="406" spans="1:29" ht="51" x14ac:dyDescent="0.25">
      <c r="A406" s="10" t="s">
        <v>794</v>
      </c>
      <c r="B406" s="10" t="s">
        <v>795</v>
      </c>
      <c r="C406" s="11" t="s">
        <v>16</v>
      </c>
      <c r="D406" s="12">
        <v>8</v>
      </c>
      <c r="E406" s="16">
        <v>14.93</v>
      </c>
      <c r="F406" s="17">
        <v>119.44</v>
      </c>
      <c r="G406" s="16">
        <f t="shared" si="371"/>
        <v>4.0199999999999996</v>
      </c>
      <c r="H406" s="17"/>
      <c r="I406" s="16">
        <f t="shared" si="372"/>
        <v>18.95</v>
      </c>
      <c r="J406" s="17">
        <f t="shared" si="373"/>
        <v>151.6</v>
      </c>
      <c r="K406" s="9"/>
      <c r="L406" s="9"/>
      <c r="M406" s="9"/>
      <c r="N406" s="9">
        <f t="shared" si="374"/>
        <v>7.58</v>
      </c>
      <c r="O406" s="9"/>
      <c r="P406" s="9"/>
      <c r="Q406" s="9">
        <f t="shared" si="375"/>
        <v>15.16</v>
      </c>
      <c r="R406" s="9">
        <f t="shared" si="375"/>
        <v>15.16</v>
      </c>
      <c r="S406" s="9">
        <f t="shared" si="376"/>
        <v>30.32</v>
      </c>
      <c r="T406" s="9">
        <f t="shared" si="377"/>
        <v>37.9</v>
      </c>
      <c r="U406" s="9">
        <f t="shared" si="378"/>
        <v>45.48</v>
      </c>
      <c r="AC406" s="2">
        <f t="shared" si="370"/>
        <v>151.6</v>
      </c>
    </row>
    <row r="407" spans="1:29" ht="38.25" x14ac:dyDescent="0.25">
      <c r="A407" s="10" t="s">
        <v>796</v>
      </c>
      <c r="B407" s="10" t="s">
        <v>797</v>
      </c>
      <c r="C407" s="11" t="s">
        <v>16</v>
      </c>
      <c r="D407" s="12">
        <v>1</v>
      </c>
      <c r="E407" s="16">
        <v>32.880000000000003</v>
      </c>
      <c r="F407" s="17">
        <v>32.880000000000003</v>
      </c>
      <c r="G407" s="16">
        <f t="shared" si="371"/>
        <v>8.85</v>
      </c>
      <c r="H407" s="17"/>
      <c r="I407" s="16">
        <f t="shared" si="372"/>
        <v>41.730000000000004</v>
      </c>
      <c r="J407" s="17">
        <f t="shared" si="373"/>
        <v>41.73</v>
      </c>
      <c r="K407" s="9"/>
      <c r="L407" s="9"/>
      <c r="M407" s="9"/>
      <c r="N407" s="9">
        <f t="shared" si="374"/>
        <v>2.0865</v>
      </c>
      <c r="O407" s="9"/>
      <c r="P407" s="9"/>
      <c r="Q407" s="9">
        <f t="shared" si="375"/>
        <v>4.173</v>
      </c>
      <c r="R407" s="9">
        <f t="shared" si="375"/>
        <v>4.173</v>
      </c>
      <c r="S407" s="9">
        <f t="shared" si="376"/>
        <v>8.3460000000000001</v>
      </c>
      <c r="T407" s="9">
        <f t="shared" si="377"/>
        <v>10.432499999999999</v>
      </c>
      <c r="U407" s="9">
        <f t="shared" si="378"/>
        <v>12.518999999999998</v>
      </c>
      <c r="AC407" s="2">
        <f t="shared" si="370"/>
        <v>41.73</v>
      </c>
    </row>
    <row r="408" spans="1:29" ht="38.25" x14ac:dyDescent="0.25">
      <c r="A408" s="10" t="s">
        <v>798</v>
      </c>
      <c r="B408" s="10" t="s">
        <v>799</v>
      </c>
      <c r="C408" s="11" t="s">
        <v>16</v>
      </c>
      <c r="D408" s="12">
        <v>2</v>
      </c>
      <c r="E408" s="16">
        <v>59.93</v>
      </c>
      <c r="F408" s="17">
        <v>119.86</v>
      </c>
      <c r="G408" s="16">
        <f t="shared" si="371"/>
        <v>16.13</v>
      </c>
      <c r="H408" s="17"/>
      <c r="I408" s="16">
        <f t="shared" si="372"/>
        <v>76.06</v>
      </c>
      <c r="J408" s="17">
        <f t="shared" si="373"/>
        <v>152.12</v>
      </c>
      <c r="K408" s="9"/>
      <c r="L408" s="9"/>
      <c r="M408" s="9"/>
      <c r="N408" s="9">
        <f t="shared" si="374"/>
        <v>7.6060000000000008</v>
      </c>
      <c r="O408" s="9"/>
      <c r="P408" s="9"/>
      <c r="Q408" s="9">
        <f t="shared" si="375"/>
        <v>15.212000000000002</v>
      </c>
      <c r="R408" s="9">
        <f t="shared" si="375"/>
        <v>15.212000000000002</v>
      </c>
      <c r="S408" s="9">
        <f t="shared" si="376"/>
        <v>30.424000000000003</v>
      </c>
      <c r="T408" s="9">
        <f t="shared" si="377"/>
        <v>38.03</v>
      </c>
      <c r="U408" s="9">
        <f t="shared" si="378"/>
        <v>45.636000000000003</v>
      </c>
      <c r="AC408" s="2">
        <f t="shared" si="370"/>
        <v>152.12</v>
      </c>
    </row>
    <row r="409" spans="1:29" ht="38.25" x14ac:dyDescent="0.25">
      <c r="A409" s="10" t="s">
        <v>800</v>
      </c>
      <c r="B409" s="10" t="s">
        <v>801</v>
      </c>
      <c r="C409" s="11" t="s">
        <v>16</v>
      </c>
      <c r="D409" s="12">
        <v>1</v>
      </c>
      <c r="E409" s="16">
        <v>75.010000000000005</v>
      </c>
      <c r="F409" s="17">
        <v>75.010000000000005</v>
      </c>
      <c r="G409" s="16">
        <f t="shared" si="371"/>
        <v>20.2</v>
      </c>
      <c r="H409" s="17"/>
      <c r="I409" s="16">
        <f t="shared" si="372"/>
        <v>95.210000000000008</v>
      </c>
      <c r="J409" s="17">
        <f t="shared" si="373"/>
        <v>95.21</v>
      </c>
      <c r="K409" s="9"/>
      <c r="L409" s="9"/>
      <c r="M409" s="9"/>
      <c r="N409" s="9">
        <f t="shared" si="374"/>
        <v>4.7604999999999995</v>
      </c>
      <c r="O409" s="9"/>
      <c r="P409" s="9"/>
      <c r="Q409" s="9">
        <f t="shared" si="375"/>
        <v>9.520999999999999</v>
      </c>
      <c r="R409" s="9">
        <f t="shared" si="375"/>
        <v>9.520999999999999</v>
      </c>
      <c r="S409" s="9">
        <f t="shared" si="376"/>
        <v>19.041999999999998</v>
      </c>
      <c r="T409" s="9">
        <f t="shared" si="377"/>
        <v>23.802499999999998</v>
      </c>
      <c r="U409" s="9">
        <f t="shared" si="378"/>
        <v>28.562999999999999</v>
      </c>
      <c r="AC409" s="2">
        <f t="shared" si="370"/>
        <v>95.21</v>
      </c>
    </row>
    <row r="410" spans="1:29" ht="51" x14ac:dyDescent="0.25">
      <c r="A410" s="10" t="s">
        <v>802</v>
      </c>
      <c r="B410" s="10" t="s">
        <v>803</v>
      </c>
      <c r="C410" s="11" t="s">
        <v>16</v>
      </c>
      <c r="D410" s="12">
        <v>5</v>
      </c>
      <c r="E410" s="16">
        <v>51.97</v>
      </c>
      <c r="F410" s="17">
        <v>259.85000000000002</v>
      </c>
      <c r="G410" s="16">
        <f t="shared" si="371"/>
        <v>13.99</v>
      </c>
      <c r="H410" s="17"/>
      <c r="I410" s="16">
        <f t="shared" si="372"/>
        <v>65.959999999999994</v>
      </c>
      <c r="J410" s="17">
        <f t="shared" si="373"/>
        <v>329.8</v>
      </c>
      <c r="K410" s="9"/>
      <c r="L410" s="9"/>
      <c r="M410" s="9"/>
      <c r="N410" s="9">
        <f t="shared" si="374"/>
        <v>16.490000000000002</v>
      </c>
      <c r="O410" s="9"/>
      <c r="P410" s="9"/>
      <c r="Q410" s="9">
        <f t="shared" si="375"/>
        <v>32.980000000000004</v>
      </c>
      <c r="R410" s="9">
        <f t="shared" si="375"/>
        <v>32.980000000000004</v>
      </c>
      <c r="S410" s="9">
        <f t="shared" si="376"/>
        <v>65.960000000000008</v>
      </c>
      <c r="T410" s="9">
        <f t="shared" si="377"/>
        <v>82.45</v>
      </c>
      <c r="U410" s="9">
        <f t="shared" si="378"/>
        <v>98.94</v>
      </c>
      <c r="AC410" s="2">
        <f t="shared" si="370"/>
        <v>329.8</v>
      </c>
    </row>
    <row r="411" spans="1:29" ht="63.75" x14ac:dyDescent="0.25">
      <c r="A411" s="10" t="s">
        <v>804</v>
      </c>
      <c r="B411" s="10" t="s">
        <v>805</v>
      </c>
      <c r="C411" s="11" t="s">
        <v>16</v>
      </c>
      <c r="D411" s="12">
        <v>6</v>
      </c>
      <c r="E411" s="16">
        <v>16.64</v>
      </c>
      <c r="F411" s="17">
        <v>99.84</v>
      </c>
      <c r="G411" s="16">
        <f t="shared" si="371"/>
        <v>4.4800000000000004</v>
      </c>
      <c r="H411" s="17"/>
      <c r="I411" s="16">
        <f t="shared" si="372"/>
        <v>21.12</v>
      </c>
      <c r="J411" s="17">
        <f t="shared" si="373"/>
        <v>126.72</v>
      </c>
      <c r="K411" s="9"/>
      <c r="L411" s="9"/>
      <c r="M411" s="9"/>
      <c r="N411" s="9">
        <f t="shared" si="374"/>
        <v>6.3360000000000003</v>
      </c>
      <c r="O411" s="9"/>
      <c r="P411" s="9"/>
      <c r="Q411" s="9">
        <f t="shared" si="375"/>
        <v>12.672000000000001</v>
      </c>
      <c r="R411" s="9">
        <f t="shared" si="375"/>
        <v>12.672000000000001</v>
      </c>
      <c r="S411" s="9">
        <f t="shared" si="376"/>
        <v>25.344000000000001</v>
      </c>
      <c r="T411" s="9">
        <f t="shared" si="377"/>
        <v>31.68</v>
      </c>
      <c r="U411" s="9">
        <f t="shared" si="378"/>
        <v>38.015999999999998</v>
      </c>
      <c r="AC411" s="2">
        <f t="shared" si="370"/>
        <v>126.72</v>
      </c>
    </row>
    <row r="412" spans="1:29" x14ac:dyDescent="0.25">
      <c r="A412" s="8" t="s">
        <v>806</v>
      </c>
      <c r="B412" s="82" t="s">
        <v>807</v>
      </c>
      <c r="C412" s="83"/>
      <c r="D412" s="83"/>
      <c r="E412" s="83"/>
      <c r="F412" s="83"/>
      <c r="G412" s="83"/>
      <c r="H412" s="83"/>
      <c r="I412" s="83"/>
      <c r="J412" s="83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9" ht="63.75" x14ac:dyDescent="0.25">
      <c r="A413" s="10" t="s">
        <v>808</v>
      </c>
      <c r="B413" s="10" t="s">
        <v>809</v>
      </c>
      <c r="C413" s="11" t="s">
        <v>16</v>
      </c>
      <c r="D413" s="12">
        <v>7</v>
      </c>
      <c r="E413" s="16">
        <v>81.08</v>
      </c>
      <c r="F413" s="17">
        <v>567.55999999999995</v>
      </c>
      <c r="G413" s="16">
        <f t="shared" ref="G413:G422" si="379">TRUNC(E413*0.2693,2)</f>
        <v>21.83</v>
      </c>
      <c r="H413" s="17"/>
      <c r="I413" s="16">
        <f t="shared" ref="I413:I422" si="380">H413+G413+E413</f>
        <v>102.91</v>
      </c>
      <c r="J413" s="17">
        <f t="shared" ref="J413:J422" si="381">TRUNC(I413*D413,2)</f>
        <v>720.37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>
        <f t="shared" ref="U413:U420" si="382">0.5*$J413</f>
        <v>360.185</v>
      </c>
      <c r="Z413" s="9">
        <f t="shared" ref="Z413:Z420" si="383">0.5*$J413</f>
        <v>360.185</v>
      </c>
      <c r="AC413" s="2">
        <f t="shared" si="370"/>
        <v>720.37</v>
      </c>
    </row>
    <row r="414" spans="1:29" ht="76.5" x14ac:dyDescent="0.25">
      <c r="A414" s="10" t="s">
        <v>810</v>
      </c>
      <c r="B414" s="10" t="s">
        <v>811</v>
      </c>
      <c r="C414" s="11" t="s">
        <v>16</v>
      </c>
      <c r="D414" s="12">
        <v>1</v>
      </c>
      <c r="E414" s="16">
        <v>73.650000000000006</v>
      </c>
      <c r="F414" s="17">
        <v>73.650000000000006</v>
      </c>
      <c r="G414" s="16">
        <f t="shared" si="379"/>
        <v>19.829999999999998</v>
      </c>
      <c r="H414" s="17"/>
      <c r="I414" s="16">
        <f t="shared" si="380"/>
        <v>93.48</v>
      </c>
      <c r="J414" s="17">
        <f t="shared" si="381"/>
        <v>93.48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>
        <f t="shared" si="382"/>
        <v>46.74</v>
      </c>
      <c r="Z414" s="9">
        <f t="shared" si="383"/>
        <v>46.74</v>
      </c>
      <c r="AC414" s="2">
        <f t="shared" si="370"/>
        <v>93.48</v>
      </c>
    </row>
    <row r="415" spans="1:29" ht="76.5" x14ac:dyDescent="0.25">
      <c r="A415" s="10" t="s">
        <v>812</v>
      </c>
      <c r="B415" s="10" t="s">
        <v>813</v>
      </c>
      <c r="C415" s="11" t="s">
        <v>16</v>
      </c>
      <c r="D415" s="12">
        <v>1</v>
      </c>
      <c r="E415" s="16">
        <v>91.04</v>
      </c>
      <c r="F415" s="17">
        <v>91.04</v>
      </c>
      <c r="G415" s="16">
        <f t="shared" si="379"/>
        <v>24.51</v>
      </c>
      <c r="H415" s="17"/>
      <c r="I415" s="16">
        <f t="shared" si="380"/>
        <v>115.55000000000001</v>
      </c>
      <c r="J415" s="17">
        <f t="shared" si="381"/>
        <v>115.55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>
        <f t="shared" si="382"/>
        <v>57.774999999999999</v>
      </c>
      <c r="Z415" s="9">
        <f t="shared" si="383"/>
        <v>57.774999999999999</v>
      </c>
      <c r="AC415" s="2">
        <f t="shared" si="370"/>
        <v>115.55</v>
      </c>
    </row>
    <row r="416" spans="1:29" ht="76.5" x14ac:dyDescent="0.25">
      <c r="A416" s="10" t="s">
        <v>814</v>
      </c>
      <c r="B416" s="10" t="s">
        <v>815</v>
      </c>
      <c r="C416" s="11" t="s">
        <v>16</v>
      </c>
      <c r="D416" s="12">
        <v>1</v>
      </c>
      <c r="E416" s="16">
        <v>107.58</v>
      </c>
      <c r="F416" s="17">
        <v>107.58</v>
      </c>
      <c r="G416" s="16">
        <f t="shared" si="379"/>
        <v>28.97</v>
      </c>
      <c r="H416" s="17"/>
      <c r="I416" s="16">
        <f t="shared" si="380"/>
        <v>136.55000000000001</v>
      </c>
      <c r="J416" s="17">
        <f t="shared" si="381"/>
        <v>136.55000000000001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>
        <f t="shared" si="382"/>
        <v>68.275000000000006</v>
      </c>
      <c r="Z416" s="9">
        <f t="shared" si="383"/>
        <v>68.275000000000006</v>
      </c>
      <c r="AC416" s="2">
        <f t="shared" si="370"/>
        <v>136.55000000000001</v>
      </c>
    </row>
    <row r="417" spans="1:29" ht="76.5" x14ac:dyDescent="0.25">
      <c r="A417" s="10" t="s">
        <v>816</v>
      </c>
      <c r="B417" s="10" t="s">
        <v>817</v>
      </c>
      <c r="C417" s="11" t="s">
        <v>16</v>
      </c>
      <c r="D417" s="12">
        <v>1</v>
      </c>
      <c r="E417" s="16">
        <v>259.07</v>
      </c>
      <c r="F417" s="17">
        <v>259.07</v>
      </c>
      <c r="G417" s="16">
        <f t="shared" si="379"/>
        <v>69.760000000000005</v>
      </c>
      <c r="H417" s="17"/>
      <c r="I417" s="16">
        <f t="shared" si="380"/>
        <v>328.83</v>
      </c>
      <c r="J417" s="17">
        <f t="shared" si="381"/>
        <v>328.83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>
        <f t="shared" si="382"/>
        <v>164.41499999999999</v>
      </c>
      <c r="Z417" s="9">
        <f t="shared" si="383"/>
        <v>164.41499999999999</v>
      </c>
      <c r="AC417" s="2">
        <f t="shared" si="370"/>
        <v>328.83</v>
      </c>
    </row>
    <row r="418" spans="1:29" ht="89.25" x14ac:dyDescent="0.25">
      <c r="A418" s="10" t="s">
        <v>818</v>
      </c>
      <c r="B418" s="10" t="s">
        <v>819</v>
      </c>
      <c r="C418" s="11" t="s">
        <v>16</v>
      </c>
      <c r="D418" s="12">
        <v>13</v>
      </c>
      <c r="E418" s="16">
        <v>155.24</v>
      </c>
      <c r="F418" s="17">
        <v>2018.12</v>
      </c>
      <c r="G418" s="16">
        <f t="shared" si="379"/>
        <v>41.8</v>
      </c>
      <c r="H418" s="17"/>
      <c r="I418" s="16">
        <f t="shared" si="380"/>
        <v>197.04000000000002</v>
      </c>
      <c r="J418" s="17">
        <f t="shared" si="381"/>
        <v>2561.52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>
        <f t="shared" si="382"/>
        <v>1280.76</v>
      </c>
      <c r="Z418" s="9">
        <f t="shared" si="383"/>
        <v>1280.76</v>
      </c>
      <c r="AC418" s="2">
        <f t="shared" si="370"/>
        <v>2561.52</v>
      </c>
    </row>
    <row r="419" spans="1:29" ht="38.25" x14ac:dyDescent="0.25">
      <c r="A419" s="10" t="s">
        <v>820</v>
      </c>
      <c r="B419" s="10" t="s">
        <v>821</v>
      </c>
      <c r="C419" s="11" t="s">
        <v>16</v>
      </c>
      <c r="D419" s="12">
        <v>1</v>
      </c>
      <c r="E419" s="16">
        <v>67.55</v>
      </c>
      <c r="F419" s="17">
        <v>67.55</v>
      </c>
      <c r="G419" s="16">
        <f t="shared" si="379"/>
        <v>18.190000000000001</v>
      </c>
      <c r="H419" s="17"/>
      <c r="I419" s="16">
        <f t="shared" si="380"/>
        <v>85.74</v>
      </c>
      <c r="J419" s="17">
        <f t="shared" si="381"/>
        <v>85.74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>
        <f t="shared" si="382"/>
        <v>42.87</v>
      </c>
      <c r="Z419" s="9">
        <f t="shared" si="383"/>
        <v>42.87</v>
      </c>
      <c r="AC419" s="2">
        <f t="shared" si="370"/>
        <v>85.74</v>
      </c>
    </row>
    <row r="420" spans="1:29" ht="51" x14ac:dyDescent="0.25">
      <c r="A420" s="10" t="s">
        <v>822</v>
      </c>
      <c r="B420" s="10" t="s">
        <v>823</v>
      </c>
      <c r="C420" s="11" t="s">
        <v>16</v>
      </c>
      <c r="D420" s="12">
        <v>8</v>
      </c>
      <c r="E420" s="16">
        <v>214.44</v>
      </c>
      <c r="F420" s="17">
        <v>1715.52</v>
      </c>
      <c r="G420" s="16">
        <f t="shared" si="379"/>
        <v>57.74</v>
      </c>
      <c r="H420" s="17"/>
      <c r="I420" s="16">
        <f t="shared" si="380"/>
        <v>272.18</v>
      </c>
      <c r="J420" s="17">
        <f t="shared" si="381"/>
        <v>2177.44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>
        <f t="shared" si="382"/>
        <v>1088.72</v>
      </c>
      <c r="Z420" s="9">
        <f t="shared" si="383"/>
        <v>1088.72</v>
      </c>
      <c r="AC420" s="2">
        <f t="shared" si="370"/>
        <v>2177.44</v>
      </c>
    </row>
    <row r="421" spans="1:29" ht="25.5" x14ac:dyDescent="0.25">
      <c r="A421" s="10" t="s">
        <v>824</v>
      </c>
      <c r="B421" s="10" t="s">
        <v>825</v>
      </c>
      <c r="C421" s="11" t="s">
        <v>659</v>
      </c>
      <c r="D421" s="12">
        <v>1</v>
      </c>
      <c r="E421" s="16">
        <v>5913.43</v>
      </c>
      <c r="F421" s="17">
        <v>5913.43</v>
      </c>
      <c r="G421" s="16">
        <f t="shared" si="379"/>
        <v>1592.48</v>
      </c>
      <c r="H421" s="17"/>
      <c r="I421" s="16">
        <f t="shared" si="380"/>
        <v>7505.91</v>
      </c>
      <c r="J421" s="17">
        <f t="shared" si="381"/>
        <v>7505.91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>
        <f>$J421</f>
        <v>7505.91</v>
      </c>
      <c r="Z421" s="9"/>
      <c r="AC421" s="2">
        <f t="shared" si="370"/>
        <v>7505.91</v>
      </c>
    </row>
    <row r="422" spans="1:29" ht="25.5" x14ac:dyDescent="0.25">
      <c r="A422" s="10" t="s">
        <v>826</v>
      </c>
      <c r="B422" s="10" t="s">
        <v>827</v>
      </c>
      <c r="C422" s="11" t="s">
        <v>16</v>
      </c>
      <c r="D422" s="12">
        <v>6</v>
      </c>
      <c r="E422" s="16">
        <v>1522.16</v>
      </c>
      <c r="F422" s="17">
        <v>9132.9599999999991</v>
      </c>
      <c r="G422" s="16">
        <f t="shared" si="379"/>
        <v>409.91</v>
      </c>
      <c r="H422" s="17"/>
      <c r="I422" s="16">
        <f t="shared" si="380"/>
        <v>1932.0700000000002</v>
      </c>
      <c r="J422" s="17">
        <f t="shared" si="381"/>
        <v>11592.42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Z422" s="9">
        <f>$J422</f>
        <v>11592.42</v>
      </c>
      <c r="AC422" s="2">
        <f t="shared" si="370"/>
        <v>11592.42</v>
      </c>
    </row>
    <row r="423" spans="1:29" x14ac:dyDescent="0.25">
      <c r="A423" s="8" t="s">
        <v>828</v>
      </c>
      <c r="B423" s="82" t="s">
        <v>829</v>
      </c>
      <c r="C423" s="83"/>
      <c r="D423" s="83"/>
      <c r="E423" s="83"/>
      <c r="F423" s="83"/>
      <c r="G423" s="83"/>
      <c r="H423" s="83"/>
      <c r="I423" s="83"/>
      <c r="J423" s="83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9" x14ac:dyDescent="0.25">
      <c r="A424" s="8" t="s">
        <v>830</v>
      </c>
      <c r="B424" s="82" t="s">
        <v>831</v>
      </c>
      <c r="C424" s="83"/>
      <c r="D424" s="83"/>
      <c r="E424" s="83"/>
      <c r="F424" s="83"/>
      <c r="G424" s="83"/>
      <c r="H424" s="83"/>
      <c r="I424" s="83"/>
      <c r="J424" s="83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9" x14ac:dyDescent="0.25">
      <c r="A425" s="8" t="s">
        <v>832</v>
      </c>
      <c r="B425" s="82" t="s">
        <v>833</v>
      </c>
      <c r="C425" s="83"/>
      <c r="D425" s="83"/>
      <c r="E425" s="83"/>
      <c r="F425" s="83"/>
      <c r="G425" s="83"/>
      <c r="H425" s="83"/>
      <c r="I425" s="83"/>
      <c r="J425" s="83"/>
      <c r="K425" s="9"/>
      <c r="L425" s="9"/>
      <c r="M425" s="9"/>
      <c r="N425" s="9"/>
      <c r="O425" s="9"/>
      <c r="P425" s="9"/>
      <c r="Q425" s="9"/>
      <c r="R425" s="9"/>
      <c r="S425" s="9"/>
      <c r="T425" s="9"/>
      <c r="AC425" s="2">
        <f t="shared" ref="AC425:AC426" si="384">SUM(K425:AB425)</f>
        <v>0</v>
      </c>
    </row>
    <row r="426" spans="1:29" ht="25.5" x14ac:dyDescent="0.25">
      <c r="A426" s="10" t="s">
        <v>834</v>
      </c>
      <c r="B426" s="10" t="s">
        <v>835</v>
      </c>
      <c r="C426" s="11" t="s">
        <v>16</v>
      </c>
      <c r="D426" s="12">
        <v>14</v>
      </c>
      <c r="E426" s="16">
        <v>33.130000000000003</v>
      </c>
      <c r="F426" s="17">
        <v>463.82</v>
      </c>
      <c r="G426" s="16">
        <f t="shared" ref="G426" si="385">TRUNC(E426*0.2693,2)</f>
        <v>8.92</v>
      </c>
      <c r="H426" s="17"/>
      <c r="I426" s="16">
        <f t="shared" ref="I426" si="386">H426+G426+E426</f>
        <v>42.050000000000004</v>
      </c>
      <c r="J426" s="17">
        <f t="shared" ref="J426" si="387">TRUNC(I426*D426,2)</f>
        <v>588.70000000000005</v>
      </c>
      <c r="K426" s="9"/>
      <c r="L426" s="9"/>
      <c r="M426" s="9"/>
      <c r="N426" s="9"/>
      <c r="O426" s="9"/>
      <c r="P426" s="9"/>
      <c r="Q426" s="9"/>
      <c r="R426" s="9"/>
      <c r="S426" s="9">
        <f>0.3*$J426</f>
        <v>176.61</v>
      </c>
      <c r="T426" s="9">
        <f>0.3*$J426</f>
        <v>176.61</v>
      </c>
      <c r="U426" s="9">
        <f>0.4*$J426</f>
        <v>235.48000000000002</v>
      </c>
      <c r="AC426" s="2">
        <f t="shared" si="384"/>
        <v>588.70000000000005</v>
      </c>
    </row>
    <row r="427" spans="1:29" x14ac:dyDescent="0.25">
      <c r="A427" s="8" t="s">
        <v>836</v>
      </c>
      <c r="B427" s="82" t="s">
        <v>837</v>
      </c>
      <c r="C427" s="83"/>
      <c r="D427" s="83"/>
      <c r="E427" s="83"/>
      <c r="F427" s="83"/>
      <c r="G427" s="83"/>
      <c r="H427" s="83"/>
      <c r="I427" s="83"/>
      <c r="J427" s="83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9" x14ac:dyDescent="0.25">
      <c r="A428" s="8" t="s">
        <v>838</v>
      </c>
      <c r="B428" s="82" t="s">
        <v>705</v>
      </c>
      <c r="C428" s="83"/>
      <c r="D428" s="83"/>
      <c r="E428" s="83"/>
      <c r="F428" s="83"/>
      <c r="G428" s="83"/>
      <c r="H428" s="83"/>
      <c r="I428" s="83"/>
      <c r="J428" s="83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9" ht="51" x14ac:dyDescent="0.25">
      <c r="A429" s="10" t="s">
        <v>839</v>
      </c>
      <c r="B429" s="10" t="s">
        <v>840</v>
      </c>
      <c r="C429" s="11" t="s">
        <v>50</v>
      </c>
      <c r="D429" s="12">
        <v>84.96</v>
      </c>
      <c r="E429" s="16">
        <v>28.12</v>
      </c>
      <c r="F429" s="17">
        <v>2389.0700000000002</v>
      </c>
      <c r="G429" s="16">
        <f t="shared" ref="G429:G430" si="388">TRUNC(E429*0.2693,2)</f>
        <v>7.57</v>
      </c>
      <c r="H429" s="17"/>
      <c r="I429" s="16">
        <f t="shared" ref="I429:I430" si="389">H429+G429+E429</f>
        <v>35.69</v>
      </c>
      <c r="J429" s="17">
        <f t="shared" ref="J429:J430" si="390">TRUNC(I429*D429,2)</f>
        <v>3032.22</v>
      </c>
      <c r="K429" s="9"/>
      <c r="L429" s="9"/>
      <c r="M429" s="9"/>
      <c r="N429" s="9"/>
      <c r="O429" s="9"/>
      <c r="P429" s="9"/>
      <c r="Q429" s="9"/>
      <c r="R429" s="9"/>
      <c r="S429" s="9">
        <f t="shared" ref="S429:T432" si="391">0.3*$J429</f>
        <v>909.66599999999994</v>
      </c>
      <c r="T429" s="9">
        <f t="shared" si="391"/>
        <v>909.66599999999994</v>
      </c>
      <c r="U429" s="9">
        <f>0.4*$J429</f>
        <v>1212.8879999999999</v>
      </c>
      <c r="AC429" s="2">
        <f t="shared" ref="AC429:AC430" si="392">SUM(K429:AB429)</f>
        <v>3032.22</v>
      </c>
    </row>
    <row r="430" spans="1:29" ht="51" x14ac:dyDescent="0.25">
      <c r="A430" s="10" t="s">
        <v>841</v>
      </c>
      <c r="B430" s="10" t="s">
        <v>842</v>
      </c>
      <c r="C430" s="11" t="s">
        <v>50</v>
      </c>
      <c r="D430" s="12">
        <v>103</v>
      </c>
      <c r="E430" s="16">
        <v>40.24</v>
      </c>
      <c r="F430" s="17">
        <v>4144.72</v>
      </c>
      <c r="G430" s="16">
        <f t="shared" si="388"/>
        <v>10.83</v>
      </c>
      <c r="H430" s="17"/>
      <c r="I430" s="16">
        <f t="shared" si="389"/>
        <v>51.07</v>
      </c>
      <c r="J430" s="17">
        <f t="shared" si="390"/>
        <v>5260.21</v>
      </c>
      <c r="K430" s="9"/>
      <c r="L430" s="9"/>
      <c r="M430" s="9"/>
      <c r="N430" s="9"/>
      <c r="O430" s="9"/>
      <c r="P430" s="9"/>
      <c r="Q430" s="9"/>
      <c r="R430" s="9"/>
      <c r="S430" s="9">
        <f t="shared" si="391"/>
        <v>1578.0629999999999</v>
      </c>
      <c r="T430" s="9">
        <f t="shared" si="391"/>
        <v>1578.0629999999999</v>
      </c>
      <c r="U430" s="9">
        <f>0.4*$J430</f>
        <v>2104.0840000000003</v>
      </c>
      <c r="AC430" s="2">
        <f t="shared" si="392"/>
        <v>5260.21</v>
      </c>
    </row>
    <row r="431" spans="1:29" x14ac:dyDescent="0.25">
      <c r="A431" s="8" t="s">
        <v>843</v>
      </c>
      <c r="B431" s="82" t="s">
        <v>747</v>
      </c>
      <c r="C431" s="83"/>
      <c r="D431" s="83"/>
      <c r="E431" s="83"/>
      <c r="F431" s="83"/>
      <c r="G431" s="83"/>
      <c r="H431" s="83"/>
      <c r="I431" s="83"/>
      <c r="J431" s="83"/>
      <c r="K431" s="9"/>
      <c r="L431" s="9"/>
      <c r="M431" s="9"/>
      <c r="N431" s="9"/>
      <c r="O431" s="9"/>
      <c r="P431" s="9"/>
      <c r="Q431" s="9"/>
      <c r="R431" s="9"/>
      <c r="S431" s="9">
        <f t="shared" si="391"/>
        <v>0</v>
      </c>
      <c r="T431" s="9">
        <f t="shared" si="391"/>
        <v>0</v>
      </c>
      <c r="U431" s="9">
        <f>0.4*$J431</f>
        <v>0</v>
      </c>
    </row>
    <row r="432" spans="1:29" ht="63.75" x14ac:dyDescent="0.25">
      <c r="A432" s="10" t="s">
        <v>844</v>
      </c>
      <c r="B432" s="10" t="s">
        <v>845</v>
      </c>
      <c r="C432" s="11" t="s">
        <v>16</v>
      </c>
      <c r="D432" s="12">
        <v>8</v>
      </c>
      <c r="E432" s="16">
        <v>26.1</v>
      </c>
      <c r="F432" s="17">
        <v>208.8</v>
      </c>
      <c r="G432" s="16">
        <f t="shared" ref="G432" si="393">TRUNC(E432*0.2693,2)</f>
        <v>7.02</v>
      </c>
      <c r="H432" s="17"/>
      <c r="I432" s="16">
        <f t="shared" ref="I432" si="394">H432+G432+E432</f>
        <v>33.120000000000005</v>
      </c>
      <c r="J432" s="17">
        <f t="shared" ref="J432" si="395">TRUNC(I432*D432,2)</f>
        <v>264.95999999999998</v>
      </c>
      <c r="K432" s="9"/>
      <c r="L432" s="9"/>
      <c r="M432" s="9"/>
      <c r="N432" s="9"/>
      <c r="O432" s="9"/>
      <c r="P432" s="9"/>
      <c r="Q432" s="9"/>
      <c r="R432" s="9"/>
      <c r="S432" s="9">
        <f t="shared" si="391"/>
        <v>79.487999999999985</v>
      </c>
      <c r="T432" s="9">
        <f t="shared" si="391"/>
        <v>79.487999999999985</v>
      </c>
      <c r="U432" s="9">
        <f>0.4*$J432</f>
        <v>105.98399999999999</v>
      </c>
      <c r="AC432" s="2">
        <f t="shared" ref="AC432" si="396">SUM(K432:AB432)</f>
        <v>264.95999999999998</v>
      </c>
    </row>
    <row r="433" spans="1:29" x14ac:dyDescent="0.25">
      <c r="A433" s="8" t="s">
        <v>846</v>
      </c>
      <c r="B433" s="82" t="s">
        <v>847</v>
      </c>
      <c r="C433" s="83"/>
      <c r="D433" s="83"/>
      <c r="E433" s="83"/>
      <c r="F433" s="83"/>
      <c r="G433" s="83"/>
      <c r="H433" s="83"/>
      <c r="I433" s="83"/>
      <c r="J433" s="83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9" x14ac:dyDescent="0.25">
      <c r="A434" s="8" t="s">
        <v>848</v>
      </c>
      <c r="B434" s="82" t="s">
        <v>837</v>
      </c>
      <c r="C434" s="83"/>
      <c r="D434" s="83"/>
      <c r="E434" s="83"/>
      <c r="F434" s="83"/>
      <c r="G434" s="83"/>
      <c r="H434" s="83"/>
      <c r="I434" s="83"/>
      <c r="J434" s="83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9" x14ac:dyDescent="0.25">
      <c r="A435" s="8" t="s">
        <v>849</v>
      </c>
      <c r="B435" s="82" t="s">
        <v>705</v>
      </c>
      <c r="C435" s="83"/>
      <c r="D435" s="83"/>
      <c r="E435" s="83"/>
      <c r="F435" s="83"/>
      <c r="G435" s="83"/>
      <c r="H435" s="83"/>
      <c r="I435" s="83"/>
      <c r="J435" s="83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9" ht="51" x14ac:dyDescent="0.25">
      <c r="A436" s="10" t="s">
        <v>850</v>
      </c>
      <c r="B436" s="10" t="s">
        <v>851</v>
      </c>
      <c r="C436" s="11" t="s">
        <v>50</v>
      </c>
      <c r="D436" s="12">
        <v>58.53</v>
      </c>
      <c r="E436" s="16">
        <v>14.19</v>
      </c>
      <c r="F436" s="16"/>
      <c r="G436" s="16">
        <f t="shared" ref="G436:G440" si="397">TRUNC(E436*0.2693,2)</f>
        <v>3.82</v>
      </c>
      <c r="H436" s="17"/>
      <c r="I436" s="16">
        <f t="shared" ref="I436:I440" si="398">H436+G436+E436</f>
        <v>18.009999999999998</v>
      </c>
      <c r="J436" s="17">
        <f t="shared" ref="J436:J440" si="399">TRUNC(I436*D436,2)</f>
        <v>1054.1199999999999</v>
      </c>
      <c r="K436" s="9"/>
      <c r="L436" s="9"/>
      <c r="M436" s="9"/>
      <c r="N436" s="9">
        <f t="shared" ref="N436:N443" si="400">0.05*$J436</f>
        <v>52.705999999999996</v>
      </c>
      <c r="O436" s="9"/>
      <c r="P436" s="9"/>
      <c r="Q436" s="9">
        <f t="shared" ref="Q436:R443" si="401">0.1*$J436</f>
        <v>105.41199999999999</v>
      </c>
      <c r="R436" s="9">
        <f t="shared" si="401"/>
        <v>105.41199999999999</v>
      </c>
      <c r="S436" s="9">
        <f t="shared" ref="S436:S443" si="402">0.2*$J436</f>
        <v>210.82399999999998</v>
      </c>
      <c r="T436" s="9">
        <f t="shared" ref="T436:T443" si="403">0.25*$J436</f>
        <v>263.52999999999997</v>
      </c>
      <c r="U436" s="9">
        <f t="shared" ref="U436:U443" si="404">0.3*$J436</f>
        <v>316.23599999999993</v>
      </c>
      <c r="AC436" s="2">
        <f t="shared" ref="AC436:AC440" si="405">SUM(K436:AB436)</f>
        <v>1054.1199999999999</v>
      </c>
    </row>
    <row r="437" spans="1:29" ht="51" x14ac:dyDescent="0.25">
      <c r="A437" s="10" t="s">
        <v>852</v>
      </c>
      <c r="B437" s="10" t="s">
        <v>853</v>
      </c>
      <c r="C437" s="11" t="s">
        <v>50</v>
      </c>
      <c r="D437" s="12">
        <v>288.04000000000002</v>
      </c>
      <c r="E437" s="16">
        <v>20.92</v>
      </c>
      <c r="F437" s="16"/>
      <c r="G437" s="16">
        <f t="shared" si="397"/>
        <v>5.63</v>
      </c>
      <c r="H437" s="17"/>
      <c r="I437" s="16">
        <f t="shared" si="398"/>
        <v>26.55</v>
      </c>
      <c r="J437" s="17">
        <f t="shared" si="399"/>
        <v>7647.46</v>
      </c>
      <c r="K437" s="9"/>
      <c r="L437" s="9"/>
      <c r="M437" s="9"/>
      <c r="N437" s="9">
        <f t="shared" si="400"/>
        <v>382.37300000000005</v>
      </c>
      <c r="O437" s="9"/>
      <c r="P437" s="9"/>
      <c r="Q437" s="9">
        <f t="shared" si="401"/>
        <v>764.74600000000009</v>
      </c>
      <c r="R437" s="9">
        <f t="shared" si="401"/>
        <v>764.74600000000009</v>
      </c>
      <c r="S437" s="9">
        <f t="shared" si="402"/>
        <v>1529.4920000000002</v>
      </c>
      <c r="T437" s="9">
        <f t="shared" si="403"/>
        <v>1911.865</v>
      </c>
      <c r="U437" s="9">
        <f t="shared" si="404"/>
        <v>2294.2379999999998</v>
      </c>
      <c r="AC437" s="2">
        <f t="shared" si="405"/>
        <v>7647.4600000000009</v>
      </c>
    </row>
    <row r="438" spans="1:29" ht="51" x14ac:dyDescent="0.25">
      <c r="A438" s="10" t="s">
        <v>854</v>
      </c>
      <c r="B438" s="10" t="s">
        <v>855</v>
      </c>
      <c r="C438" s="11" t="s">
        <v>50</v>
      </c>
      <c r="D438" s="12">
        <v>134.58000000000001</v>
      </c>
      <c r="E438" s="16">
        <v>31.86</v>
      </c>
      <c r="F438" s="17">
        <v>4287.71</v>
      </c>
      <c r="G438" s="16">
        <f t="shared" si="397"/>
        <v>8.57</v>
      </c>
      <c r="H438" s="17"/>
      <c r="I438" s="16">
        <f t="shared" si="398"/>
        <v>40.43</v>
      </c>
      <c r="J438" s="17">
        <f t="shared" si="399"/>
        <v>5441.06</v>
      </c>
      <c r="K438" s="9"/>
      <c r="L438" s="9"/>
      <c r="M438" s="9"/>
      <c r="N438" s="9">
        <f t="shared" si="400"/>
        <v>272.05300000000005</v>
      </c>
      <c r="O438" s="9"/>
      <c r="P438" s="9"/>
      <c r="Q438" s="9">
        <f t="shared" si="401"/>
        <v>544.10600000000011</v>
      </c>
      <c r="R438" s="9">
        <f t="shared" si="401"/>
        <v>544.10600000000011</v>
      </c>
      <c r="S438" s="9">
        <f t="shared" si="402"/>
        <v>1088.2120000000002</v>
      </c>
      <c r="T438" s="9">
        <f t="shared" si="403"/>
        <v>1360.2650000000001</v>
      </c>
      <c r="U438" s="9">
        <f t="shared" si="404"/>
        <v>1632.318</v>
      </c>
      <c r="AC438" s="2">
        <f t="shared" si="405"/>
        <v>5441.0600000000013</v>
      </c>
    </row>
    <row r="439" spans="1:29" ht="51" x14ac:dyDescent="0.25">
      <c r="A439" s="10" t="s">
        <v>856</v>
      </c>
      <c r="B439" s="10" t="s">
        <v>857</v>
      </c>
      <c r="C439" s="11" t="s">
        <v>50</v>
      </c>
      <c r="D439" s="12">
        <v>61.58</v>
      </c>
      <c r="E439" s="16">
        <v>16.93</v>
      </c>
      <c r="F439" s="17">
        <v>1042.54</v>
      </c>
      <c r="G439" s="16">
        <f t="shared" si="397"/>
        <v>4.55</v>
      </c>
      <c r="H439" s="17"/>
      <c r="I439" s="16">
        <f t="shared" si="398"/>
        <v>21.48</v>
      </c>
      <c r="J439" s="17">
        <f t="shared" si="399"/>
        <v>1322.73</v>
      </c>
      <c r="K439" s="9"/>
      <c r="L439" s="9"/>
      <c r="M439" s="9"/>
      <c r="N439" s="9">
        <f t="shared" si="400"/>
        <v>66.136499999999998</v>
      </c>
      <c r="O439" s="9"/>
      <c r="P439" s="9"/>
      <c r="Q439" s="9">
        <f t="shared" si="401"/>
        <v>132.273</v>
      </c>
      <c r="R439" s="9">
        <f t="shared" si="401"/>
        <v>132.273</v>
      </c>
      <c r="S439" s="9">
        <f t="shared" si="402"/>
        <v>264.54599999999999</v>
      </c>
      <c r="T439" s="9">
        <f t="shared" si="403"/>
        <v>330.6825</v>
      </c>
      <c r="U439" s="9">
        <f t="shared" si="404"/>
        <v>396.81900000000002</v>
      </c>
      <c r="AC439" s="2">
        <f t="shared" si="405"/>
        <v>1322.73</v>
      </c>
    </row>
    <row r="440" spans="1:29" ht="51" x14ac:dyDescent="0.25">
      <c r="A440" s="10" t="s">
        <v>841</v>
      </c>
      <c r="B440" s="10" t="s">
        <v>842</v>
      </c>
      <c r="C440" s="11" t="s">
        <v>50</v>
      </c>
      <c r="D440" s="12">
        <v>126.72</v>
      </c>
      <c r="E440" s="16">
        <v>40.24</v>
      </c>
      <c r="F440" s="17">
        <v>5099.21</v>
      </c>
      <c r="G440" s="16">
        <f t="shared" si="397"/>
        <v>10.83</v>
      </c>
      <c r="H440" s="17"/>
      <c r="I440" s="16">
        <f t="shared" si="398"/>
        <v>51.07</v>
      </c>
      <c r="J440" s="17">
        <f t="shared" si="399"/>
        <v>6471.59</v>
      </c>
      <c r="K440" s="9"/>
      <c r="L440" s="9"/>
      <c r="M440" s="9"/>
      <c r="N440" s="9">
        <f t="shared" si="400"/>
        <v>323.57950000000005</v>
      </c>
      <c r="O440" s="9"/>
      <c r="P440" s="9"/>
      <c r="Q440" s="9">
        <f t="shared" si="401"/>
        <v>647.15900000000011</v>
      </c>
      <c r="R440" s="9">
        <f t="shared" si="401"/>
        <v>647.15900000000011</v>
      </c>
      <c r="S440" s="9">
        <f t="shared" si="402"/>
        <v>1294.3180000000002</v>
      </c>
      <c r="T440" s="9">
        <f t="shared" si="403"/>
        <v>1617.8975</v>
      </c>
      <c r="U440" s="9">
        <f t="shared" si="404"/>
        <v>1941.4769999999999</v>
      </c>
      <c r="AC440" s="2">
        <f t="shared" si="405"/>
        <v>6471.59</v>
      </c>
    </row>
    <row r="441" spans="1:29" x14ac:dyDescent="0.25">
      <c r="A441" s="8" t="s">
        <v>858</v>
      </c>
      <c r="B441" s="82" t="s">
        <v>859</v>
      </c>
      <c r="C441" s="83"/>
      <c r="D441" s="83"/>
      <c r="E441" s="83"/>
      <c r="F441" s="83"/>
      <c r="G441" s="83"/>
      <c r="H441" s="83"/>
      <c r="I441" s="83"/>
      <c r="J441" s="83"/>
      <c r="K441" s="9"/>
      <c r="L441" s="9"/>
      <c r="M441" s="9"/>
      <c r="N441" s="9">
        <f t="shared" si="400"/>
        <v>0</v>
      </c>
      <c r="O441" s="9"/>
      <c r="P441" s="9"/>
      <c r="Q441" s="9">
        <f t="shared" si="401"/>
        <v>0</v>
      </c>
      <c r="R441" s="9">
        <f t="shared" si="401"/>
        <v>0</v>
      </c>
      <c r="S441" s="9">
        <f t="shared" si="402"/>
        <v>0</v>
      </c>
      <c r="T441" s="9">
        <f t="shared" si="403"/>
        <v>0</v>
      </c>
      <c r="U441" s="9">
        <f t="shared" si="404"/>
        <v>0</v>
      </c>
    </row>
    <row r="442" spans="1:29" ht="25.5" x14ac:dyDescent="0.25">
      <c r="A442" s="10" t="s">
        <v>860</v>
      </c>
      <c r="B442" s="10" t="s">
        <v>861</v>
      </c>
      <c r="C442" s="11" t="s">
        <v>16</v>
      </c>
      <c r="D442" s="12">
        <v>7</v>
      </c>
      <c r="E442" s="16">
        <v>9.65</v>
      </c>
      <c r="F442" s="17">
        <v>67.55</v>
      </c>
      <c r="G442" s="16">
        <f t="shared" ref="G442:G443" si="406">TRUNC(E442*0.2693,2)</f>
        <v>2.59</v>
      </c>
      <c r="H442" s="17"/>
      <c r="I442" s="16">
        <f t="shared" ref="I442:I443" si="407">H442+G442+E442</f>
        <v>12.24</v>
      </c>
      <c r="J442" s="17">
        <f t="shared" ref="J442:J443" si="408">TRUNC(I442*D442,2)</f>
        <v>85.68</v>
      </c>
      <c r="K442" s="9"/>
      <c r="L442" s="9"/>
      <c r="M442" s="9"/>
      <c r="N442" s="9">
        <f t="shared" si="400"/>
        <v>4.2840000000000007</v>
      </c>
      <c r="O442" s="9"/>
      <c r="P442" s="9"/>
      <c r="Q442" s="9">
        <f t="shared" si="401"/>
        <v>8.5680000000000014</v>
      </c>
      <c r="R442" s="9">
        <f t="shared" si="401"/>
        <v>8.5680000000000014</v>
      </c>
      <c r="S442" s="9">
        <f t="shared" si="402"/>
        <v>17.136000000000003</v>
      </c>
      <c r="T442" s="9">
        <f t="shared" si="403"/>
        <v>21.42</v>
      </c>
      <c r="U442" s="9">
        <f t="shared" si="404"/>
        <v>25.704000000000001</v>
      </c>
      <c r="AC442" s="2">
        <f t="shared" ref="AC442:AC443" si="409">SUM(K442:AB442)</f>
        <v>85.68</v>
      </c>
    </row>
    <row r="443" spans="1:29" ht="25.5" x14ac:dyDescent="0.25">
      <c r="A443" s="10" t="s">
        <v>862</v>
      </c>
      <c r="B443" s="10" t="s">
        <v>863</v>
      </c>
      <c r="C443" s="11" t="s">
        <v>16</v>
      </c>
      <c r="D443" s="12">
        <v>4</v>
      </c>
      <c r="E443" s="16">
        <v>13.22</v>
      </c>
      <c r="F443" s="17">
        <v>52.88</v>
      </c>
      <c r="G443" s="16">
        <f t="shared" si="406"/>
        <v>3.56</v>
      </c>
      <c r="H443" s="17"/>
      <c r="I443" s="16">
        <f t="shared" si="407"/>
        <v>16.78</v>
      </c>
      <c r="J443" s="17">
        <f t="shared" si="408"/>
        <v>67.12</v>
      </c>
      <c r="K443" s="9"/>
      <c r="L443" s="9"/>
      <c r="M443" s="9"/>
      <c r="N443" s="9">
        <f t="shared" si="400"/>
        <v>3.3560000000000003</v>
      </c>
      <c r="O443" s="9"/>
      <c r="P443" s="9"/>
      <c r="Q443" s="9">
        <f t="shared" si="401"/>
        <v>6.7120000000000006</v>
      </c>
      <c r="R443" s="9">
        <f t="shared" si="401"/>
        <v>6.7120000000000006</v>
      </c>
      <c r="S443" s="9">
        <f t="shared" si="402"/>
        <v>13.424000000000001</v>
      </c>
      <c r="T443" s="9">
        <f t="shared" si="403"/>
        <v>16.78</v>
      </c>
      <c r="U443" s="9">
        <f t="shared" si="404"/>
        <v>20.135999999999999</v>
      </c>
      <c r="AC443" s="2">
        <f t="shared" si="409"/>
        <v>67.12</v>
      </c>
    </row>
    <row r="444" spans="1:29" x14ac:dyDescent="0.25">
      <c r="A444" s="8" t="s">
        <v>864</v>
      </c>
      <c r="B444" s="82" t="s">
        <v>865</v>
      </c>
      <c r="C444" s="83"/>
      <c r="D444" s="83"/>
      <c r="E444" s="83"/>
      <c r="F444" s="83"/>
      <c r="G444" s="83"/>
      <c r="H444" s="83"/>
      <c r="I444" s="83"/>
      <c r="J444" s="83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9" ht="63.75" x14ac:dyDescent="0.25">
      <c r="A445" s="10" t="s">
        <v>866</v>
      </c>
      <c r="B445" s="10" t="s">
        <v>867</v>
      </c>
      <c r="C445" s="11" t="s">
        <v>16</v>
      </c>
      <c r="D445" s="12">
        <v>2</v>
      </c>
      <c r="E445" s="16">
        <v>21.09</v>
      </c>
      <c r="F445" s="17">
        <v>42.18</v>
      </c>
      <c r="G445" s="16">
        <f t="shared" ref="G445" si="410">TRUNC(E445*0.2693,2)</f>
        <v>5.67</v>
      </c>
      <c r="H445" s="17"/>
      <c r="I445" s="16">
        <f t="shared" ref="I445" si="411">H445+G445+E445</f>
        <v>26.759999999999998</v>
      </c>
      <c r="J445" s="17">
        <f t="shared" ref="J445" si="412">TRUNC(I445*D445,2)</f>
        <v>53.52</v>
      </c>
      <c r="K445" s="9"/>
      <c r="L445" s="9"/>
      <c r="M445" s="9"/>
      <c r="N445" s="9">
        <f>0.05*$J445</f>
        <v>2.6760000000000002</v>
      </c>
      <c r="O445" s="9"/>
      <c r="P445" s="9"/>
      <c r="Q445" s="9">
        <f>0.1*$J445</f>
        <v>5.3520000000000003</v>
      </c>
      <c r="R445" s="9">
        <f>0.1*$J445</f>
        <v>5.3520000000000003</v>
      </c>
      <c r="S445" s="9">
        <f>0.2*$J445</f>
        <v>10.704000000000001</v>
      </c>
      <c r="T445" s="9">
        <f>0.25*$J445</f>
        <v>13.38</v>
      </c>
      <c r="U445" s="9">
        <f>0.3*$J445</f>
        <v>16.056000000000001</v>
      </c>
      <c r="AC445" s="2">
        <f t="shared" ref="AC445" si="413">SUM(K445:AB445)</f>
        <v>53.52000000000001</v>
      </c>
    </row>
    <row r="446" spans="1:29" x14ac:dyDescent="0.25">
      <c r="A446" s="8" t="s">
        <v>868</v>
      </c>
      <c r="B446" s="82" t="s">
        <v>747</v>
      </c>
      <c r="C446" s="83"/>
      <c r="D446" s="83"/>
      <c r="E446" s="83"/>
      <c r="F446" s="83"/>
      <c r="G446" s="83"/>
      <c r="H446" s="83"/>
      <c r="I446" s="83"/>
      <c r="J446" s="83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9" ht="63.75" x14ac:dyDescent="0.25">
      <c r="A447" s="10" t="s">
        <v>869</v>
      </c>
      <c r="B447" s="10" t="s">
        <v>870</v>
      </c>
      <c r="C447" s="11" t="s">
        <v>16</v>
      </c>
      <c r="D447" s="12">
        <v>44</v>
      </c>
      <c r="E447" s="16">
        <v>7.14</v>
      </c>
      <c r="F447" s="16"/>
      <c r="G447" s="16">
        <f t="shared" ref="G447:G454" si="414">TRUNC(E447*0.2693,2)</f>
        <v>1.92</v>
      </c>
      <c r="H447" s="17"/>
      <c r="I447" s="16">
        <f t="shared" ref="I447:I454" si="415">H447+G447+E447</f>
        <v>9.0599999999999987</v>
      </c>
      <c r="J447" s="17">
        <f t="shared" ref="J447:J454" si="416">TRUNC(I447*D447,2)</f>
        <v>398.64</v>
      </c>
      <c r="K447" s="9"/>
      <c r="L447" s="9"/>
      <c r="M447" s="9"/>
      <c r="N447" s="9">
        <f t="shared" ref="N447:N464" si="417">0.05*$J447</f>
        <v>19.932000000000002</v>
      </c>
      <c r="O447" s="9"/>
      <c r="P447" s="9"/>
      <c r="Q447" s="9">
        <f t="shared" ref="Q447:R464" si="418">0.1*$J447</f>
        <v>39.864000000000004</v>
      </c>
      <c r="R447" s="9">
        <f t="shared" si="418"/>
        <v>39.864000000000004</v>
      </c>
      <c r="S447" s="9">
        <f t="shared" ref="S447:S464" si="419">0.2*$J447</f>
        <v>79.728000000000009</v>
      </c>
      <c r="T447" s="9">
        <f t="shared" ref="T447:T464" si="420">0.25*$J447</f>
        <v>99.66</v>
      </c>
      <c r="U447" s="9">
        <f t="shared" ref="U447:U464" si="421">0.3*$J447</f>
        <v>119.59199999999998</v>
      </c>
      <c r="AC447" s="2">
        <f t="shared" ref="AC447:AC481" si="422">SUM(K447:AB447)</f>
        <v>398.64</v>
      </c>
    </row>
    <row r="448" spans="1:29" ht="63.75" x14ac:dyDescent="0.25">
      <c r="A448" s="10" t="s">
        <v>871</v>
      </c>
      <c r="B448" s="10" t="s">
        <v>872</v>
      </c>
      <c r="C448" s="11" t="s">
        <v>16</v>
      </c>
      <c r="D448" s="12">
        <v>30</v>
      </c>
      <c r="E448" s="16">
        <v>5.5</v>
      </c>
      <c r="F448" s="17">
        <v>165</v>
      </c>
      <c r="G448" s="16">
        <f t="shared" si="414"/>
        <v>1.48</v>
      </c>
      <c r="H448" s="17"/>
      <c r="I448" s="16">
        <f t="shared" si="415"/>
        <v>6.98</v>
      </c>
      <c r="J448" s="17">
        <f t="shared" si="416"/>
        <v>209.4</v>
      </c>
      <c r="K448" s="9"/>
      <c r="L448" s="9"/>
      <c r="M448" s="9"/>
      <c r="N448" s="9">
        <f t="shared" si="417"/>
        <v>10.47</v>
      </c>
      <c r="O448" s="9"/>
      <c r="P448" s="9"/>
      <c r="Q448" s="9">
        <f t="shared" si="418"/>
        <v>20.94</v>
      </c>
      <c r="R448" s="9">
        <f t="shared" si="418"/>
        <v>20.94</v>
      </c>
      <c r="S448" s="9">
        <f t="shared" si="419"/>
        <v>41.88</v>
      </c>
      <c r="T448" s="9">
        <f t="shared" si="420"/>
        <v>52.35</v>
      </c>
      <c r="U448" s="9">
        <f t="shared" si="421"/>
        <v>62.82</v>
      </c>
      <c r="AC448" s="2">
        <f t="shared" si="422"/>
        <v>209.4</v>
      </c>
    </row>
    <row r="449" spans="1:29" ht="63.75" x14ac:dyDescent="0.25">
      <c r="A449" s="10" t="s">
        <v>873</v>
      </c>
      <c r="B449" s="10" t="s">
        <v>874</v>
      </c>
      <c r="C449" s="11" t="s">
        <v>16</v>
      </c>
      <c r="D449" s="12">
        <v>73</v>
      </c>
      <c r="E449" s="16">
        <v>7.75</v>
      </c>
      <c r="F449" s="16"/>
      <c r="G449" s="16">
        <f t="shared" si="414"/>
        <v>2.08</v>
      </c>
      <c r="H449" s="17"/>
      <c r="I449" s="16">
        <f t="shared" si="415"/>
        <v>9.83</v>
      </c>
      <c r="J449" s="17">
        <f t="shared" si="416"/>
        <v>717.59</v>
      </c>
      <c r="K449" s="9"/>
      <c r="L449" s="9"/>
      <c r="M449" s="9"/>
      <c r="N449" s="9">
        <f t="shared" si="417"/>
        <v>35.8795</v>
      </c>
      <c r="O449" s="9"/>
      <c r="P449" s="9"/>
      <c r="Q449" s="9">
        <f t="shared" si="418"/>
        <v>71.759</v>
      </c>
      <c r="R449" s="9">
        <f t="shared" si="418"/>
        <v>71.759</v>
      </c>
      <c r="S449" s="9">
        <f t="shared" si="419"/>
        <v>143.518</v>
      </c>
      <c r="T449" s="9">
        <f t="shared" si="420"/>
        <v>179.39750000000001</v>
      </c>
      <c r="U449" s="9">
        <f t="shared" si="421"/>
        <v>215.27700000000002</v>
      </c>
      <c r="AC449" s="2">
        <f t="shared" si="422"/>
        <v>717.59</v>
      </c>
    </row>
    <row r="450" spans="1:29" ht="63.75" x14ac:dyDescent="0.25">
      <c r="A450" s="10" t="s">
        <v>875</v>
      </c>
      <c r="B450" s="10" t="s">
        <v>876</v>
      </c>
      <c r="C450" s="11" t="s">
        <v>16</v>
      </c>
      <c r="D450" s="12">
        <v>6</v>
      </c>
      <c r="E450" s="16">
        <v>8.14</v>
      </c>
      <c r="F450" s="17">
        <v>48.84</v>
      </c>
      <c r="G450" s="16">
        <f t="shared" si="414"/>
        <v>2.19</v>
      </c>
      <c r="H450" s="17"/>
      <c r="I450" s="16">
        <f t="shared" si="415"/>
        <v>10.33</v>
      </c>
      <c r="J450" s="17">
        <f t="shared" si="416"/>
        <v>61.98</v>
      </c>
      <c r="K450" s="9"/>
      <c r="L450" s="9"/>
      <c r="M450" s="9"/>
      <c r="N450" s="9">
        <f t="shared" si="417"/>
        <v>3.0990000000000002</v>
      </c>
      <c r="O450" s="9"/>
      <c r="P450" s="9"/>
      <c r="Q450" s="9">
        <f t="shared" si="418"/>
        <v>6.1980000000000004</v>
      </c>
      <c r="R450" s="9">
        <f t="shared" si="418"/>
        <v>6.1980000000000004</v>
      </c>
      <c r="S450" s="9">
        <f t="shared" si="419"/>
        <v>12.396000000000001</v>
      </c>
      <c r="T450" s="9">
        <f t="shared" si="420"/>
        <v>15.494999999999999</v>
      </c>
      <c r="U450" s="9">
        <f t="shared" si="421"/>
        <v>18.593999999999998</v>
      </c>
      <c r="AC450" s="2">
        <f t="shared" si="422"/>
        <v>61.980000000000004</v>
      </c>
    </row>
    <row r="451" spans="1:29" ht="63.75" x14ac:dyDescent="0.25">
      <c r="A451" s="10" t="s">
        <v>877</v>
      </c>
      <c r="B451" s="10" t="s">
        <v>878</v>
      </c>
      <c r="C451" s="11" t="s">
        <v>16</v>
      </c>
      <c r="D451" s="12">
        <v>6</v>
      </c>
      <c r="E451" s="16">
        <v>13.1</v>
      </c>
      <c r="F451" s="17">
        <v>78.599999999999994</v>
      </c>
      <c r="G451" s="16">
        <f t="shared" si="414"/>
        <v>3.52</v>
      </c>
      <c r="H451" s="17"/>
      <c r="I451" s="16">
        <f t="shared" si="415"/>
        <v>16.62</v>
      </c>
      <c r="J451" s="17">
        <f t="shared" si="416"/>
        <v>99.72</v>
      </c>
      <c r="K451" s="9"/>
      <c r="L451" s="9"/>
      <c r="M451" s="9"/>
      <c r="N451" s="9">
        <f t="shared" si="417"/>
        <v>4.9860000000000007</v>
      </c>
      <c r="O451" s="9"/>
      <c r="P451" s="9"/>
      <c r="Q451" s="9">
        <f t="shared" si="418"/>
        <v>9.9720000000000013</v>
      </c>
      <c r="R451" s="9">
        <f t="shared" si="418"/>
        <v>9.9720000000000013</v>
      </c>
      <c r="S451" s="9">
        <f t="shared" si="419"/>
        <v>19.944000000000003</v>
      </c>
      <c r="T451" s="9">
        <f t="shared" si="420"/>
        <v>24.93</v>
      </c>
      <c r="U451" s="9">
        <f t="shared" si="421"/>
        <v>29.915999999999997</v>
      </c>
      <c r="AC451" s="2">
        <f t="shared" si="422"/>
        <v>99.72</v>
      </c>
    </row>
    <row r="452" spans="1:29" ht="63.75" x14ac:dyDescent="0.25">
      <c r="A452" s="10" t="s">
        <v>879</v>
      </c>
      <c r="B452" s="10" t="s">
        <v>880</v>
      </c>
      <c r="C452" s="11" t="s">
        <v>16</v>
      </c>
      <c r="D452" s="12">
        <v>2</v>
      </c>
      <c r="E452" s="16">
        <v>13.65</v>
      </c>
      <c r="F452" s="17">
        <v>27.3</v>
      </c>
      <c r="G452" s="16">
        <f t="shared" si="414"/>
        <v>3.67</v>
      </c>
      <c r="H452" s="17"/>
      <c r="I452" s="16">
        <f t="shared" si="415"/>
        <v>17.32</v>
      </c>
      <c r="J452" s="17">
        <f t="shared" si="416"/>
        <v>34.64</v>
      </c>
      <c r="K452" s="9"/>
      <c r="L452" s="9"/>
      <c r="M452" s="9"/>
      <c r="N452" s="9">
        <f t="shared" si="417"/>
        <v>1.7320000000000002</v>
      </c>
      <c r="O452" s="9"/>
      <c r="P452" s="9"/>
      <c r="Q452" s="9">
        <f t="shared" si="418"/>
        <v>3.4640000000000004</v>
      </c>
      <c r="R452" s="9">
        <f t="shared" si="418"/>
        <v>3.4640000000000004</v>
      </c>
      <c r="S452" s="9">
        <f t="shared" si="419"/>
        <v>6.9280000000000008</v>
      </c>
      <c r="T452" s="9">
        <f t="shared" si="420"/>
        <v>8.66</v>
      </c>
      <c r="U452" s="9">
        <f t="shared" si="421"/>
        <v>10.391999999999999</v>
      </c>
      <c r="AC452" s="2">
        <f t="shared" si="422"/>
        <v>34.64</v>
      </c>
    </row>
    <row r="453" spans="1:29" ht="63.75" x14ac:dyDescent="0.25">
      <c r="A453" s="10" t="s">
        <v>881</v>
      </c>
      <c r="B453" s="10" t="s">
        <v>882</v>
      </c>
      <c r="C453" s="11" t="s">
        <v>16</v>
      </c>
      <c r="D453" s="12">
        <v>9</v>
      </c>
      <c r="E453" s="16">
        <v>12.5</v>
      </c>
      <c r="F453" s="17">
        <v>112.5</v>
      </c>
      <c r="G453" s="16">
        <f t="shared" si="414"/>
        <v>3.36</v>
      </c>
      <c r="H453" s="17"/>
      <c r="I453" s="16">
        <f t="shared" si="415"/>
        <v>15.86</v>
      </c>
      <c r="J453" s="17">
        <f t="shared" si="416"/>
        <v>142.74</v>
      </c>
      <c r="K453" s="9"/>
      <c r="L453" s="9"/>
      <c r="M453" s="9"/>
      <c r="N453" s="9">
        <f t="shared" si="417"/>
        <v>7.1370000000000005</v>
      </c>
      <c r="O453" s="9"/>
      <c r="P453" s="9"/>
      <c r="Q453" s="9">
        <f t="shared" si="418"/>
        <v>14.274000000000001</v>
      </c>
      <c r="R453" s="9">
        <f t="shared" si="418"/>
        <v>14.274000000000001</v>
      </c>
      <c r="S453" s="9">
        <f t="shared" si="419"/>
        <v>28.548000000000002</v>
      </c>
      <c r="T453" s="9">
        <f t="shared" si="420"/>
        <v>35.685000000000002</v>
      </c>
      <c r="U453" s="9">
        <f t="shared" si="421"/>
        <v>42.822000000000003</v>
      </c>
      <c r="AC453" s="2">
        <f t="shared" si="422"/>
        <v>142.74</v>
      </c>
    </row>
    <row r="454" spans="1:29" ht="63.75" x14ac:dyDescent="0.25">
      <c r="A454" s="10" t="s">
        <v>883</v>
      </c>
      <c r="B454" s="10" t="s">
        <v>884</v>
      </c>
      <c r="C454" s="11" t="s">
        <v>16</v>
      </c>
      <c r="D454" s="12">
        <v>1</v>
      </c>
      <c r="E454" s="16">
        <v>12.47</v>
      </c>
      <c r="F454" s="17">
        <v>12.47</v>
      </c>
      <c r="G454" s="16">
        <f t="shared" si="414"/>
        <v>3.35</v>
      </c>
      <c r="H454" s="17"/>
      <c r="I454" s="16">
        <f t="shared" si="415"/>
        <v>15.82</v>
      </c>
      <c r="J454" s="17">
        <f t="shared" si="416"/>
        <v>15.82</v>
      </c>
      <c r="K454" s="9"/>
      <c r="L454" s="9"/>
      <c r="M454" s="9"/>
      <c r="N454" s="9">
        <f t="shared" si="417"/>
        <v>0.79100000000000004</v>
      </c>
      <c r="O454" s="9"/>
      <c r="P454" s="9"/>
      <c r="Q454" s="9">
        <f t="shared" si="418"/>
        <v>1.5820000000000001</v>
      </c>
      <c r="R454" s="9">
        <f t="shared" si="418"/>
        <v>1.5820000000000001</v>
      </c>
      <c r="S454" s="9">
        <f t="shared" si="419"/>
        <v>3.1640000000000001</v>
      </c>
      <c r="T454" s="9">
        <f t="shared" si="420"/>
        <v>3.9550000000000001</v>
      </c>
      <c r="U454" s="9">
        <f t="shared" si="421"/>
        <v>4.7459999999999996</v>
      </c>
      <c r="AC454" s="2">
        <f t="shared" si="422"/>
        <v>15.82</v>
      </c>
    </row>
    <row r="455" spans="1:29" x14ac:dyDescent="0.25">
      <c r="A455" s="8" t="s">
        <v>885</v>
      </c>
      <c r="B455" s="82" t="s">
        <v>886</v>
      </c>
      <c r="C455" s="83"/>
      <c r="D455" s="83"/>
      <c r="E455" s="83"/>
      <c r="F455" s="83"/>
      <c r="G455" s="83"/>
      <c r="H455" s="83"/>
      <c r="I455" s="83"/>
      <c r="J455" s="83"/>
      <c r="K455" s="9"/>
      <c r="L455" s="9"/>
      <c r="M455" s="9"/>
      <c r="N455" s="9">
        <f t="shared" si="417"/>
        <v>0</v>
      </c>
      <c r="O455" s="9"/>
      <c r="P455" s="9"/>
      <c r="Q455" s="9">
        <f t="shared" si="418"/>
        <v>0</v>
      </c>
      <c r="R455" s="9">
        <f t="shared" si="418"/>
        <v>0</v>
      </c>
      <c r="S455" s="9">
        <f t="shared" si="419"/>
        <v>0</v>
      </c>
      <c r="T455" s="9">
        <f t="shared" si="420"/>
        <v>0</v>
      </c>
      <c r="U455" s="9">
        <f t="shared" si="421"/>
        <v>0</v>
      </c>
      <c r="AC455" s="42" t="s">
        <v>1662</v>
      </c>
    </row>
    <row r="456" spans="1:29" ht="63.75" x14ac:dyDescent="0.25">
      <c r="A456" s="10" t="s">
        <v>887</v>
      </c>
      <c r="B456" s="10" t="s">
        <v>888</v>
      </c>
      <c r="C456" s="11" t="s">
        <v>16</v>
      </c>
      <c r="D456" s="12">
        <v>7</v>
      </c>
      <c r="E456" s="16">
        <v>21.09</v>
      </c>
      <c r="F456" s="17">
        <v>147.63</v>
      </c>
      <c r="G456" s="16">
        <f t="shared" ref="G456:G459" si="423">TRUNC(E456*0.2693,2)</f>
        <v>5.67</v>
      </c>
      <c r="H456" s="17"/>
      <c r="I456" s="16">
        <f t="shared" ref="I456:I459" si="424">H456+G456+E456</f>
        <v>26.759999999999998</v>
      </c>
      <c r="J456" s="17">
        <f t="shared" ref="J456:J459" si="425">TRUNC(I456*D456,2)</f>
        <v>187.32</v>
      </c>
      <c r="K456" s="9"/>
      <c r="L456" s="9"/>
      <c r="M456" s="9"/>
      <c r="N456" s="9">
        <f t="shared" si="417"/>
        <v>9.3659999999999997</v>
      </c>
      <c r="O456" s="9"/>
      <c r="P456" s="9"/>
      <c r="Q456" s="9">
        <f t="shared" si="418"/>
        <v>18.731999999999999</v>
      </c>
      <c r="R456" s="9">
        <f t="shared" si="418"/>
        <v>18.731999999999999</v>
      </c>
      <c r="S456" s="9">
        <f t="shared" si="419"/>
        <v>37.463999999999999</v>
      </c>
      <c r="T456" s="9">
        <f t="shared" si="420"/>
        <v>46.83</v>
      </c>
      <c r="U456" s="9">
        <f t="shared" si="421"/>
        <v>56.195999999999998</v>
      </c>
      <c r="AC456" s="2">
        <f t="shared" si="422"/>
        <v>187.32</v>
      </c>
    </row>
    <row r="457" spans="1:29" ht="63.75" x14ac:dyDescent="0.25">
      <c r="A457" s="10" t="s">
        <v>889</v>
      </c>
      <c r="B457" s="10" t="s">
        <v>890</v>
      </c>
      <c r="C457" s="11" t="s">
        <v>16</v>
      </c>
      <c r="D457" s="12">
        <v>5</v>
      </c>
      <c r="E457" s="16">
        <v>23.82</v>
      </c>
      <c r="F457" s="17">
        <v>119.1</v>
      </c>
      <c r="G457" s="16">
        <f t="shared" si="423"/>
        <v>6.41</v>
      </c>
      <c r="H457" s="17"/>
      <c r="I457" s="16">
        <f t="shared" si="424"/>
        <v>30.23</v>
      </c>
      <c r="J457" s="17">
        <f t="shared" si="425"/>
        <v>151.15</v>
      </c>
      <c r="K457" s="9"/>
      <c r="L457" s="9"/>
      <c r="M457" s="9"/>
      <c r="N457" s="9">
        <f t="shared" si="417"/>
        <v>7.557500000000001</v>
      </c>
      <c r="O457" s="9"/>
      <c r="P457" s="9"/>
      <c r="Q457" s="9">
        <f t="shared" si="418"/>
        <v>15.115000000000002</v>
      </c>
      <c r="R457" s="9">
        <f t="shared" si="418"/>
        <v>15.115000000000002</v>
      </c>
      <c r="S457" s="9">
        <f t="shared" si="419"/>
        <v>30.230000000000004</v>
      </c>
      <c r="T457" s="9">
        <f t="shared" si="420"/>
        <v>37.787500000000001</v>
      </c>
      <c r="U457" s="9">
        <f t="shared" si="421"/>
        <v>45.344999999999999</v>
      </c>
      <c r="AC457" s="2">
        <f t="shared" si="422"/>
        <v>151.15</v>
      </c>
    </row>
    <row r="458" spans="1:29" ht="63.75" x14ac:dyDescent="0.25">
      <c r="A458" s="10" t="s">
        <v>891</v>
      </c>
      <c r="B458" s="10" t="s">
        <v>892</v>
      </c>
      <c r="C458" s="11" t="s">
        <v>16</v>
      </c>
      <c r="D458" s="12">
        <v>3</v>
      </c>
      <c r="E458" s="16">
        <v>21.04</v>
      </c>
      <c r="F458" s="17">
        <v>63.12</v>
      </c>
      <c r="G458" s="16">
        <f t="shared" si="423"/>
        <v>5.66</v>
      </c>
      <c r="H458" s="17"/>
      <c r="I458" s="16">
        <f t="shared" si="424"/>
        <v>26.7</v>
      </c>
      <c r="J458" s="17">
        <f t="shared" si="425"/>
        <v>80.099999999999994</v>
      </c>
      <c r="K458" s="9"/>
      <c r="L458" s="9"/>
      <c r="M458" s="9"/>
      <c r="N458" s="9">
        <f t="shared" si="417"/>
        <v>4.0049999999999999</v>
      </c>
      <c r="O458" s="9"/>
      <c r="P458" s="9"/>
      <c r="Q458" s="9">
        <f t="shared" si="418"/>
        <v>8.01</v>
      </c>
      <c r="R458" s="9">
        <f t="shared" si="418"/>
        <v>8.01</v>
      </c>
      <c r="S458" s="9">
        <f t="shared" si="419"/>
        <v>16.02</v>
      </c>
      <c r="T458" s="9">
        <f t="shared" si="420"/>
        <v>20.024999999999999</v>
      </c>
      <c r="U458" s="9">
        <f t="shared" si="421"/>
        <v>24.029999999999998</v>
      </c>
      <c r="AC458" s="2">
        <f t="shared" si="422"/>
        <v>80.099999999999994</v>
      </c>
    </row>
    <row r="459" spans="1:29" ht="63.75" x14ac:dyDescent="0.25">
      <c r="A459" s="10" t="s">
        <v>893</v>
      </c>
      <c r="B459" s="10" t="s">
        <v>894</v>
      </c>
      <c r="C459" s="11" t="s">
        <v>16</v>
      </c>
      <c r="D459" s="12">
        <v>6</v>
      </c>
      <c r="E459" s="16">
        <v>25.34</v>
      </c>
      <c r="F459" s="17">
        <v>152.04</v>
      </c>
      <c r="G459" s="16">
        <f t="shared" si="423"/>
        <v>6.82</v>
      </c>
      <c r="H459" s="17"/>
      <c r="I459" s="16">
        <f t="shared" si="424"/>
        <v>32.159999999999997</v>
      </c>
      <c r="J459" s="17">
        <f t="shared" si="425"/>
        <v>192.96</v>
      </c>
      <c r="K459" s="9"/>
      <c r="L459" s="9"/>
      <c r="M459" s="9"/>
      <c r="N459" s="9">
        <f t="shared" si="417"/>
        <v>9.6480000000000015</v>
      </c>
      <c r="O459" s="9"/>
      <c r="P459" s="9"/>
      <c r="Q459" s="9">
        <f t="shared" si="418"/>
        <v>19.296000000000003</v>
      </c>
      <c r="R459" s="9">
        <f t="shared" si="418"/>
        <v>19.296000000000003</v>
      </c>
      <c r="S459" s="9">
        <f t="shared" si="419"/>
        <v>38.592000000000006</v>
      </c>
      <c r="T459" s="9">
        <f t="shared" si="420"/>
        <v>48.24</v>
      </c>
      <c r="U459" s="9">
        <f t="shared" si="421"/>
        <v>57.887999999999998</v>
      </c>
      <c r="AC459" s="2">
        <f t="shared" si="422"/>
        <v>192.96000000000004</v>
      </c>
    </row>
    <row r="460" spans="1:29" x14ac:dyDescent="0.25">
      <c r="A460" s="8" t="s">
        <v>895</v>
      </c>
      <c r="B460" s="82" t="s">
        <v>769</v>
      </c>
      <c r="C460" s="83"/>
      <c r="D460" s="83"/>
      <c r="E460" s="83"/>
      <c r="F460" s="83"/>
      <c r="G460" s="83"/>
      <c r="H460" s="83"/>
      <c r="I460" s="83"/>
      <c r="J460" s="83"/>
      <c r="K460" s="9"/>
      <c r="L460" s="9"/>
      <c r="M460" s="9"/>
      <c r="N460" s="9">
        <f t="shared" si="417"/>
        <v>0</v>
      </c>
      <c r="O460" s="9"/>
      <c r="P460" s="9"/>
      <c r="Q460" s="9">
        <f t="shared" si="418"/>
        <v>0</v>
      </c>
      <c r="R460" s="9">
        <f t="shared" si="418"/>
        <v>0</v>
      </c>
      <c r="S460" s="9">
        <f t="shared" si="419"/>
        <v>0</v>
      </c>
      <c r="T460" s="9">
        <f t="shared" si="420"/>
        <v>0</v>
      </c>
      <c r="U460" s="9">
        <f t="shared" si="421"/>
        <v>0</v>
      </c>
    </row>
    <row r="461" spans="1:29" ht="63.75" x14ac:dyDescent="0.25">
      <c r="A461" s="10" t="s">
        <v>896</v>
      </c>
      <c r="B461" s="10" t="s">
        <v>897</v>
      </c>
      <c r="C461" s="11" t="s">
        <v>16</v>
      </c>
      <c r="D461" s="12">
        <v>57</v>
      </c>
      <c r="E461" s="16">
        <v>4.59</v>
      </c>
      <c r="F461" s="17">
        <v>261.63</v>
      </c>
      <c r="G461" s="16">
        <f t="shared" ref="G461:G464" si="426">TRUNC(E461*0.2693,2)</f>
        <v>1.23</v>
      </c>
      <c r="H461" s="17"/>
      <c r="I461" s="16">
        <f t="shared" ref="I461:I464" si="427">H461+G461+E461</f>
        <v>5.82</v>
      </c>
      <c r="J461" s="17">
        <f t="shared" ref="J461:J464" si="428">TRUNC(I461*D461,2)</f>
        <v>331.74</v>
      </c>
      <c r="K461" s="9"/>
      <c r="L461" s="9"/>
      <c r="M461" s="9"/>
      <c r="N461" s="9">
        <f t="shared" si="417"/>
        <v>16.587</v>
      </c>
      <c r="O461" s="9"/>
      <c r="P461" s="9"/>
      <c r="Q461" s="9">
        <f t="shared" si="418"/>
        <v>33.173999999999999</v>
      </c>
      <c r="R461" s="9">
        <f t="shared" si="418"/>
        <v>33.173999999999999</v>
      </c>
      <c r="S461" s="9">
        <f t="shared" si="419"/>
        <v>66.347999999999999</v>
      </c>
      <c r="T461" s="9">
        <f t="shared" si="420"/>
        <v>82.935000000000002</v>
      </c>
      <c r="U461" s="9">
        <f t="shared" si="421"/>
        <v>99.522000000000006</v>
      </c>
      <c r="AC461" s="2">
        <f t="shared" si="422"/>
        <v>331.74</v>
      </c>
    </row>
    <row r="462" spans="1:29" ht="63.75" x14ac:dyDescent="0.25">
      <c r="A462" s="10" t="s">
        <v>898</v>
      </c>
      <c r="B462" s="10" t="s">
        <v>899</v>
      </c>
      <c r="C462" s="11" t="s">
        <v>16</v>
      </c>
      <c r="D462" s="12">
        <v>26</v>
      </c>
      <c r="E462" s="16">
        <v>6.22</v>
      </c>
      <c r="F462" s="17">
        <v>161.72</v>
      </c>
      <c r="G462" s="16">
        <f t="shared" si="426"/>
        <v>1.67</v>
      </c>
      <c r="H462" s="17"/>
      <c r="I462" s="16">
        <f t="shared" si="427"/>
        <v>7.89</v>
      </c>
      <c r="J462" s="17">
        <f t="shared" si="428"/>
        <v>205.14</v>
      </c>
      <c r="K462" s="9"/>
      <c r="L462" s="9"/>
      <c r="M462" s="9"/>
      <c r="N462" s="9">
        <f t="shared" si="417"/>
        <v>10.257</v>
      </c>
      <c r="O462" s="9"/>
      <c r="P462" s="9"/>
      <c r="Q462" s="9">
        <f t="shared" si="418"/>
        <v>20.513999999999999</v>
      </c>
      <c r="R462" s="9">
        <f t="shared" si="418"/>
        <v>20.513999999999999</v>
      </c>
      <c r="S462" s="9">
        <f t="shared" si="419"/>
        <v>41.027999999999999</v>
      </c>
      <c r="T462" s="9">
        <f t="shared" si="420"/>
        <v>51.284999999999997</v>
      </c>
      <c r="U462" s="9">
        <f t="shared" si="421"/>
        <v>61.541999999999994</v>
      </c>
      <c r="AC462" s="2">
        <f t="shared" si="422"/>
        <v>205.14</v>
      </c>
    </row>
    <row r="463" spans="1:29" ht="63.75" x14ac:dyDescent="0.25">
      <c r="A463" s="10" t="s">
        <v>900</v>
      </c>
      <c r="B463" s="10" t="s">
        <v>901</v>
      </c>
      <c r="C463" s="11" t="s">
        <v>16</v>
      </c>
      <c r="D463" s="12">
        <v>5</v>
      </c>
      <c r="E463" s="16">
        <v>10.31</v>
      </c>
      <c r="F463" s="17">
        <v>51.55</v>
      </c>
      <c r="G463" s="16">
        <f t="shared" si="426"/>
        <v>2.77</v>
      </c>
      <c r="H463" s="17"/>
      <c r="I463" s="16">
        <f t="shared" si="427"/>
        <v>13.08</v>
      </c>
      <c r="J463" s="17">
        <f t="shared" si="428"/>
        <v>65.400000000000006</v>
      </c>
      <c r="K463" s="9"/>
      <c r="L463" s="9"/>
      <c r="M463" s="9"/>
      <c r="N463" s="9">
        <f t="shared" si="417"/>
        <v>3.2700000000000005</v>
      </c>
      <c r="O463" s="9"/>
      <c r="P463" s="9"/>
      <c r="Q463" s="9">
        <f t="shared" si="418"/>
        <v>6.5400000000000009</v>
      </c>
      <c r="R463" s="9">
        <f t="shared" si="418"/>
        <v>6.5400000000000009</v>
      </c>
      <c r="S463" s="9">
        <f t="shared" si="419"/>
        <v>13.080000000000002</v>
      </c>
      <c r="T463" s="9">
        <f t="shared" si="420"/>
        <v>16.350000000000001</v>
      </c>
      <c r="U463" s="9">
        <f t="shared" si="421"/>
        <v>19.62</v>
      </c>
      <c r="AC463" s="2">
        <f t="shared" si="422"/>
        <v>65.400000000000006</v>
      </c>
    </row>
    <row r="464" spans="1:29" ht="63.75" x14ac:dyDescent="0.25">
      <c r="A464" s="10" t="s">
        <v>902</v>
      </c>
      <c r="B464" s="10" t="s">
        <v>903</v>
      </c>
      <c r="C464" s="11" t="s">
        <v>16</v>
      </c>
      <c r="D464" s="12">
        <v>13</v>
      </c>
      <c r="E464" s="16">
        <v>9.85</v>
      </c>
      <c r="F464" s="17">
        <v>128.05000000000001</v>
      </c>
      <c r="G464" s="16">
        <f t="shared" si="426"/>
        <v>2.65</v>
      </c>
      <c r="H464" s="17"/>
      <c r="I464" s="16">
        <f t="shared" si="427"/>
        <v>12.5</v>
      </c>
      <c r="J464" s="17">
        <f t="shared" si="428"/>
        <v>162.5</v>
      </c>
      <c r="K464" s="9"/>
      <c r="L464" s="9"/>
      <c r="M464" s="9"/>
      <c r="N464" s="9">
        <f t="shared" si="417"/>
        <v>8.125</v>
      </c>
      <c r="O464" s="9"/>
      <c r="P464" s="9"/>
      <c r="Q464" s="9">
        <f t="shared" si="418"/>
        <v>16.25</v>
      </c>
      <c r="R464" s="9">
        <f t="shared" si="418"/>
        <v>16.25</v>
      </c>
      <c r="S464" s="9">
        <f t="shared" si="419"/>
        <v>32.5</v>
      </c>
      <c r="T464" s="9">
        <f t="shared" si="420"/>
        <v>40.625</v>
      </c>
      <c r="U464" s="9">
        <f t="shared" si="421"/>
        <v>48.75</v>
      </c>
      <c r="AC464" s="2">
        <f t="shared" si="422"/>
        <v>162.5</v>
      </c>
    </row>
    <row r="465" spans="1:29" x14ac:dyDescent="0.25">
      <c r="A465" s="8" t="s">
        <v>904</v>
      </c>
      <c r="B465" s="82" t="s">
        <v>905</v>
      </c>
      <c r="C465" s="83"/>
      <c r="D465" s="83"/>
      <c r="E465" s="83"/>
      <c r="F465" s="83"/>
      <c r="G465" s="83"/>
      <c r="H465" s="83"/>
      <c r="I465" s="83"/>
      <c r="J465" s="83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9" ht="51" x14ac:dyDescent="0.25">
      <c r="A466" s="10" t="s">
        <v>906</v>
      </c>
      <c r="B466" s="10" t="s">
        <v>907</v>
      </c>
      <c r="C466" s="11" t="s">
        <v>16</v>
      </c>
      <c r="D466" s="12">
        <v>2</v>
      </c>
      <c r="E466" s="16">
        <v>7.26</v>
      </c>
      <c r="F466" s="17">
        <v>14.52</v>
      </c>
      <c r="G466" s="16">
        <f t="shared" ref="G466:G468" si="429">TRUNC(E466*0.2693,2)</f>
        <v>1.95</v>
      </c>
      <c r="H466" s="17"/>
      <c r="I466" s="16">
        <f t="shared" ref="I466:I468" si="430">H466+G466+E466</f>
        <v>9.2099999999999991</v>
      </c>
      <c r="J466" s="17">
        <f t="shared" ref="J466:J468" si="431">TRUNC(I466*D466,2)</f>
        <v>18.420000000000002</v>
      </c>
      <c r="K466" s="9"/>
      <c r="L466" s="9"/>
      <c r="M466" s="9"/>
      <c r="N466" s="9">
        <f>0.05*$J466</f>
        <v>0.92100000000000015</v>
      </c>
      <c r="O466" s="9"/>
      <c r="P466" s="9"/>
      <c r="Q466" s="9">
        <f t="shared" ref="Q466:R468" si="432">0.1*$J466</f>
        <v>1.8420000000000003</v>
      </c>
      <c r="R466" s="9">
        <f t="shared" si="432"/>
        <v>1.8420000000000003</v>
      </c>
      <c r="S466" s="9">
        <f>0.2*$J466</f>
        <v>3.6840000000000006</v>
      </c>
      <c r="T466" s="9">
        <f>0.25*$J466</f>
        <v>4.6050000000000004</v>
      </c>
      <c r="U466" s="9">
        <f>0.3*$J466</f>
        <v>5.5260000000000007</v>
      </c>
      <c r="AC466" s="2">
        <f t="shared" si="422"/>
        <v>18.420000000000002</v>
      </c>
    </row>
    <row r="467" spans="1:29" ht="25.5" x14ac:dyDescent="0.25">
      <c r="A467" s="10" t="s">
        <v>908</v>
      </c>
      <c r="B467" s="10" t="s">
        <v>909</v>
      </c>
      <c r="C467" s="11" t="s">
        <v>16</v>
      </c>
      <c r="D467" s="12">
        <v>2</v>
      </c>
      <c r="E467" s="16">
        <v>13.43</v>
      </c>
      <c r="F467" s="17">
        <v>26.86</v>
      </c>
      <c r="G467" s="16">
        <f t="shared" si="429"/>
        <v>3.61</v>
      </c>
      <c r="H467" s="17"/>
      <c r="I467" s="16">
        <f t="shared" si="430"/>
        <v>17.04</v>
      </c>
      <c r="J467" s="17">
        <f t="shared" si="431"/>
        <v>34.08</v>
      </c>
      <c r="K467" s="9"/>
      <c r="L467" s="9"/>
      <c r="M467" s="9"/>
      <c r="N467" s="9">
        <f>0.05*$J467</f>
        <v>1.704</v>
      </c>
      <c r="O467" s="9"/>
      <c r="P467" s="9"/>
      <c r="Q467" s="9">
        <f t="shared" si="432"/>
        <v>3.4079999999999999</v>
      </c>
      <c r="R467" s="9">
        <f t="shared" si="432"/>
        <v>3.4079999999999999</v>
      </c>
      <c r="S467" s="9">
        <f>0.2*$J467</f>
        <v>6.8159999999999998</v>
      </c>
      <c r="T467" s="9">
        <f>0.25*$J467</f>
        <v>8.52</v>
      </c>
      <c r="U467" s="9">
        <f>0.3*$J467</f>
        <v>10.223999999999998</v>
      </c>
      <c r="AC467" s="2">
        <f t="shared" si="422"/>
        <v>34.08</v>
      </c>
    </row>
    <row r="468" spans="1:29" ht="25.5" x14ac:dyDescent="0.25">
      <c r="A468" s="10" t="s">
        <v>910</v>
      </c>
      <c r="B468" s="10" t="s">
        <v>911</v>
      </c>
      <c r="C468" s="11" t="s">
        <v>16</v>
      </c>
      <c r="D468" s="12">
        <v>3</v>
      </c>
      <c r="E468" s="16">
        <v>19.05</v>
      </c>
      <c r="F468" s="17">
        <v>57.15</v>
      </c>
      <c r="G468" s="16">
        <f t="shared" si="429"/>
        <v>5.13</v>
      </c>
      <c r="H468" s="17"/>
      <c r="I468" s="16">
        <f t="shared" si="430"/>
        <v>24.18</v>
      </c>
      <c r="J468" s="17">
        <f t="shared" si="431"/>
        <v>72.540000000000006</v>
      </c>
      <c r="K468" s="9"/>
      <c r="L468" s="9"/>
      <c r="M468" s="9"/>
      <c r="N468" s="9">
        <f>0.05*$J468</f>
        <v>3.6270000000000007</v>
      </c>
      <c r="O468" s="9"/>
      <c r="P468" s="9"/>
      <c r="Q468" s="9">
        <f t="shared" si="432"/>
        <v>7.2540000000000013</v>
      </c>
      <c r="R468" s="9">
        <f t="shared" si="432"/>
        <v>7.2540000000000013</v>
      </c>
      <c r="S468" s="9">
        <f>0.2*$J468</f>
        <v>14.508000000000003</v>
      </c>
      <c r="T468" s="9">
        <f>0.25*$J468</f>
        <v>18.135000000000002</v>
      </c>
      <c r="U468" s="9">
        <f>0.3*$J468</f>
        <v>21.762</v>
      </c>
      <c r="AC468" s="2">
        <f t="shared" si="422"/>
        <v>72.540000000000006</v>
      </c>
    </row>
    <row r="469" spans="1:29" x14ac:dyDescent="0.25">
      <c r="A469" s="8" t="s">
        <v>912</v>
      </c>
      <c r="B469" s="82" t="s">
        <v>783</v>
      </c>
      <c r="C469" s="83"/>
      <c r="D469" s="83"/>
      <c r="E469" s="83"/>
      <c r="F469" s="83"/>
      <c r="G469" s="83"/>
      <c r="H469" s="83"/>
      <c r="I469" s="83"/>
      <c r="J469" s="83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9" ht="63.75" x14ac:dyDescent="0.25">
      <c r="A470" s="10" t="s">
        <v>913</v>
      </c>
      <c r="B470" s="10" t="s">
        <v>914</v>
      </c>
      <c r="C470" s="11" t="s">
        <v>16</v>
      </c>
      <c r="D470" s="12">
        <v>33</v>
      </c>
      <c r="E470" s="16">
        <v>13.64</v>
      </c>
      <c r="F470" s="16"/>
      <c r="G470" s="16">
        <f t="shared" ref="G470:G474" si="433">TRUNC(E470*0.2693,2)</f>
        <v>3.67</v>
      </c>
      <c r="H470" s="17"/>
      <c r="I470" s="16">
        <f t="shared" ref="I470:I474" si="434">H470+G470+E470</f>
        <v>17.310000000000002</v>
      </c>
      <c r="J470" s="17">
        <f t="shared" ref="J470:J474" si="435">TRUNC(I470*D470,2)</f>
        <v>571.23</v>
      </c>
      <c r="K470" s="9"/>
      <c r="L470" s="9"/>
      <c r="M470" s="9"/>
      <c r="N470" s="9">
        <f>0.05*$J470</f>
        <v>28.561500000000002</v>
      </c>
      <c r="O470" s="9"/>
      <c r="P470" s="9"/>
      <c r="Q470" s="9">
        <f t="shared" ref="Q470:R474" si="436">0.1*$J470</f>
        <v>57.123000000000005</v>
      </c>
      <c r="R470" s="9">
        <f t="shared" si="436"/>
        <v>57.123000000000005</v>
      </c>
      <c r="S470" s="9">
        <f>0.2*$J470</f>
        <v>114.24600000000001</v>
      </c>
      <c r="T470" s="9">
        <f>0.25*$J470</f>
        <v>142.8075</v>
      </c>
      <c r="U470" s="9">
        <f>0.3*$J470</f>
        <v>171.369</v>
      </c>
      <c r="AC470" s="2">
        <f t="shared" si="422"/>
        <v>571.23</v>
      </c>
    </row>
    <row r="471" spans="1:29" ht="63.75" x14ac:dyDescent="0.25">
      <c r="A471" s="10" t="s">
        <v>915</v>
      </c>
      <c r="B471" s="10" t="s">
        <v>916</v>
      </c>
      <c r="C471" s="11" t="s">
        <v>16</v>
      </c>
      <c r="D471" s="12">
        <v>11</v>
      </c>
      <c r="E471" s="16">
        <v>21.65</v>
      </c>
      <c r="F471" s="17">
        <v>238.15</v>
      </c>
      <c r="G471" s="16">
        <f t="shared" si="433"/>
        <v>5.83</v>
      </c>
      <c r="H471" s="17"/>
      <c r="I471" s="16">
        <f t="shared" si="434"/>
        <v>27.479999999999997</v>
      </c>
      <c r="J471" s="17">
        <f t="shared" si="435"/>
        <v>302.27999999999997</v>
      </c>
      <c r="K471" s="9"/>
      <c r="L471" s="9"/>
      <c r="M471" s="9"/>
      <c r="N471" s="9">
        <f>0.05*$J471</f>
        <v>15.113999999999999</v>
      </c>
      <c r="O471" s="9"/>
      <c r="P471" s="9"/>
      <c r="Q471" s="9">
        <f t="shared" si="436"/>
        <v>30.227999999999998</v>
      </c>
      <c r="R471" s="9">
        <f t="shared" si="436"/>
        <v>30.227999999999998</v>
      </c>
      <c r="S471" s="9">
        <f>0.2*$J471</f>
        <v>60.455999999999996</v>
      </c>
      <c r="T471" s="9">
        <f>0.25*$J471</f>
        <v>75.569999999999993</v>
      </c>
      <c r="U471" s="9">
        <f>0.3*$J471</f>
        <v>90.683999999999983</v>
      </c>
      <c r="AC471" s="2">
        <f t="shared" si="422"/>
        <v>302.27999999999997</v>
      </c>
    </row>
    <row r="472" spans="1:29" ht="63.75" x14ac:dyDescent="0.25">
      <c r="A472" s="10" t="s">
        <v>917</v>
      </c>
      <c r="B472" s="10" t="s">
        <v>918</v>
      </c>
      <c r="C472" s="11" t="s">
        <v>16</v>
      </c>
      <c r="D472" s="12">
        <v>4</v>
      </c>
      <c r="E472" s="16">
        <v>22.31</v>
      </c>
      <c r="F472" s="17">
        <v>89.24</v>
      </c>
      <c r="G472" s="16">
        <f t="shared" si="433"/>
        <v>6</v>
      </c>
      <c r="H472" s="17"/>
      <c r="I472" s="16">
        <f t="shared" si="434"/>
        <v>28.31</v>
      </c>
      <c r="J472" s="17">
        <f t="shared" si="435"/>
        <v>113.24</v>
      </c>
      <c r="K472" s="9"/>
      <c r="L472" s="9"/>
      <c r="M472" s="9"/>
      <c r="N472" s="9">
        <f>0.05*$J472</f>
        <v>5.6619999999999999</v>
      </c>
      <c r="O472" s="9"/>
      <c r="P472" s="9"/>
      <c r="Q472" s="9">
        <f t="shared" si="436"/>
        <v>11.324</v>
      </c>
      <c r="R472" s="9">
        <f t="shared" si="436"/>
        <v>11.324</v>
      </c>
      <c r="S472" s="9">
        <f>0.2*$J472</f>
        <v>22.648</v>
      </c>
      <c r="T472" s="9">
        <f>0.25*$J472</f>
        <v>28.31</v>
      </c>
      <c r="U472" s="9">
        <f>0.3*$J472</f>
        <v>33.971999999999994</v>
      </c>
      <c r="AC472" s="2">
        <f t="shared" si="422"/>
        <v>113.24</v>
      </c>
    </row>
    <row r="473" spans="1:29" ht="63.75" x14ac:dyDescent="0.25">
      <c r="A473" s="10" t="s">
        <v>919</v>
      </c>
      <c r="B473" s="10" t="s">
        <v>920</v>
      </c>
      <c r="C473" s="11" t="s">
        <v>16</v>
      </c>
      <c r="D473" s="12">
        <v>7</v>
      </c>
      <c r="E473" s="16">
        <v>20.41</v>
      </c>
      <c r="F473" s="17">
        <v>142.87</v>
      </c>
      <c r="G473" s="16">
        <f t="shared" si="433"/>
        <v>5.49</v>
      </c>
      <c r="H473" s="17"/>
      <c r="I473" s="16">
        <f t="shared" si="434"/>
        <v>25.9</v>
      </c>
      <c r="J473" s="17">
        <f t="shared" si="435"/>
        <v>181.3</v>
      </c>
      <c r="K473" s="9"/>
      <c r="L473" s="9"/>
      <c r="M473" s="9"/>
      <c r="N473" s="9">
        <f>0.05*$J473</f>
        <v>9.0650000000000013</v>
      </c>
      <c r="O473" s="9"/>
      <c r="P473" s="9"/>
      <c r="Q473" s="9">
        <f t="shared" si="436"/>
        <v>18.130000000000003</v>
      </c>
      <c r="R473" s="9">
        <f t="shared" si="436"/>
        <v>18.130000000000003</v>
      </c>
      <c r="S473" s="9">
        <f>0.2*$J473</f>
        <v>36.260000000000005</v>
      </c>
      <c r="T473" s="9">
        <f>0.25*$J473</f>
        <v>45.325000000000003</v>
      </c>
      <c r="U473" s="9">
        <f>0.3*$J473</f>
        <v>54.39</v>
      </c>
      <c r="AC473" s="2">
        <f t="shared" si="422"/>
        <v>181.3</v>
      </c>
    </row>
    <row r="474" spans="1:29" ht="63.75" x14ac:dyDescent="0.25">
      <c r="A474" s="10" t="s">
        <v>921</v>
      </c>
      <c r="B474" s="10" t="s">
        <v>922</v>
      </c>
      <c r="C474" s="11" t="s">
        <v>16</v>
      </c>
      <c r="D474" s="12">
        <v>1</v>
      </c>
      <c r="E474" s="16">
        <v>21.79</v>
      </c>
      <c r="F474" s="17">
        <v>21.79</v>
      </c>
      <c r="G474" s="16">
        <f t="shared" si="433"/>
        <v>5.86</v>
      </c>
      <c r="H474" s="17"/>
      <c r="I474" s="16">
        <f t="shared" si="434"/>
        <v>27.65</v>
      </c>
      <c r="J474" s="17">
        <f t="shared" si="435"/>
        <v>27.65</v>
      </c>
      <c r="K474" s="9"/>
      <c r="L474" s="9"/>
      <c r="M474" s="9"/>
      <c r="N474" s="9">
        <f>0.05*$J474</f>
        <v>1.3825000000000001</v>
      </c>
      <c r="O474" s="9"/>
      <c r="P474" s="9"/>
      <c r="Q474" s="9">
        <f t="shared" si="436"/>
        <v>2.7650000000000001</v>
      </c>
      <c r="R474" s="9">
        <f t="shared" si="436"/>
        <v>2.7650000000000001</v>
      </c>
      <c r="S474" s="9">
        <f>0.2*$J474</f>
        <v>5.53</v>
      </c>
      <c r="T474" s="9">
        <f>0.25*$J474</f>
        <v>6.9124999999999996</v>
      </c>
      <c r="U474" s="9">
        <f>0.3*$J474</f>
        <v>8.2949999999999999</v>
      </c>
      <c r="AC474" s="2">
        <f t="shared" si="422"/>
        <v>27.65</v>
      </c>
    </row>
    <row r="475" spans="1:29" x14ac:dyDescent="0.25">
      <c r="A475" s="8" t="s">
        <v>923</v>
      </c>
      <c r="B475" s="82" t="s">
        <v>924</v>
      </c>
      <c r="C475" s="83"/>
      <c r="D475" s="83"/>
      <c r="E475" s="83"/>
      <c r="F475" s="83"/>
      <c r="G475" s="83"/>
      <c r="H475" s="83"/>
      <c r="I475" s="83"/>
      <c r="J475" s="83"/>
      <c r="K475" s="9"/>
      <c r="L475" s="9"/>
      <c r="M475" s="9"/>
      <c r="N475" s="9"/>
      <c r="O475" s="9"/>
      <c r="P475" s="9"/>
      <c r="Q475" s="9"/>
      <c r="R475" s="9"/>
      <c r="S475" s="9"/>
      <c r="T475" s="9"/>
      <c r="AC475" s="2">
        <f t="shared" si="422"/>
        <v>0</v>
      </c>
    </row>
    <row r="476" spans="1:29" ht="25.5" x14ac:dyDescent="0.25">
      <c r="A476" s="10" t="s">
        <v>925</v>
      </c>
      <c r="B476" s="10" t="s">
        <v>926</v>
      </c>
      <c r="C476" s="11" t="s">
        <v>16</v>
      </c>
      <c r="D476" s="12">
        <v>4</v>
      </c>
      <c r="E476" s="16">
        <v>7.72</v>
      </c>
      <c r="F476" s="17">
        <v>30.88</v>
      </c>
      <c r="G476" s="16">
        <f t="shared" ref="G476:G477" si="437">TRUNC(E476*0.2693,2)</f>
        <v>2.0699999999999998</v>
      </c>
      <c r="H476" s="17"/>
      <c r="I476" s="16">
        <f t="shared" ref="I476:I477" si="438">H476+G476+E476</f>
        <v>9.7899999999999991</v>
      </c>
      <c r="J476" s="17">
        <f t="shared" ref="J476:J477" si="439">TRUNC(I476*D476,2)</f>
        <v>39.159999999999997</v>
      </c>
      <c r="K476" s="9"/>
      <c r="L476" s="9"/>
      <c r="M476" s="9"/>
      <c r="N476" s="9">
        <f>0.05*$J476</f>
        <v>1.958</v>
      </c>
      <c r="O476" s="9"/>
      <c r="P476" s="9"/>
      <c r="Q476" s="9">
        <f>0.1*$J476</f>
        <v>3.9159999999999999</v>
      </c>
      <c r="R476" s="9">
        <f>0.1*$J476</f>
        <v>3.9159999999999999</v>
      </c>
      <c r="S476" s="9">
        <f>0.2*$J476</f>
        <v>7.8319999999999999</v>
      </c>
      <c r="T476" s="9">
        <f>0.25*$J476</f>
        <v>9.7899999999999991</v>
      </c>
      <c r="U476" s="9">
        <f>0.3*$J476</f>
        <v>11.747999999999999</v>
      </c>
      <c r="AC476" s="2">
        <f t="shared" si="422"/>
        <v>39.159999999999997</v>
      </c>
    </row>
    <row r="477" spans="1:29" ht="25.5" x14ac:dyDescent="0.25">
      <c r="A477" s="10" t="s">
        <v>927</v>
      </c>
      <c r="B477" s="10" t="s">
        <v>928</v>
      </c>
      <c r="C477" s="11" t="s">
        <v>16</v>
      </c>
      <c r="D477" s="12">
        <v>1</v>
      </c>
      <c r="E477" s="16">
        <v>10.57</v>
      </c>
      <c r="F477" s="17">
        <v>10.57</v>
      </c>
      <c r="G477" s="16">
        <f t="shared" si="437"/>
        <v>2.84</v>
      </c>
      <c r="H477" s="17"/>
      <c r="I477" s="16">
        <f t="shared" si="438"/>
        <v>13.41</v>
      </c>
      <c r="J477" s="17">
        <f t="shared" si="439"/>
        <v>13.41</v>
      </c>
      <c r="K477" s="9"/>
      <c r="L477" s="9"/>
      <c r="M477" s="9"/>
      <c r="N477" s="9">
        <f>0.05*$J477</f>
        <v>0.6705000000000001</v>
      </c>
      <c r="O477" s="9"/>
      <c r="P477" s="9"/>
      <c r="Q477" s="9">
        <f>0.1*$J477</f>
        <v>1.3410000000000002</v>
      </c>
      <c r="R477" s="9">
        <f>0.1*$J477</f>
        <v>1.3410000000000002</v>
      </c>
      <c r="S477" s="9">
        <f>0.2*$J477</f>
        <v>2.6820000000000004</v>
      </c>
      <c r="T477" s="9">
        <f>0.25*$J477</f>
        <v>3.3525</v>
      </c>
      <c r="U477" s="9">
        <f>0.3*$J477</f>
        <v>4.0229999999999997</v>
      </c>
      <c r="AC477" s="2">
        <f t="shared" si="422"/>
        <v>13.41</v>
      </c>
    </row>
    <row r="478" spans="1:29" x14ac:dyDescent="0.25">
      <c r="A478" s="8" t="s">
        <v>929</v>
      </c>
      <c r="B478" s="82" t="s">
        <v>930</v>
      </c>
      <c r="C478" s="83"/>
      <c r="D478" s="83"/>
      <c r="E478" s="83"/>
      <c r="F478" s="83"/>
      <c r="G478" s="83"/>
      <c r="H478" s="83"/>
      <c r="I478" s="83"/>
      <c r="J478" s="83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9" ht="63.75" x14ac:dyDescent="0.25">
      <c r="A479" s="10" t="s">
        <v>931</v>
      </c>
      <c r="B479" s="10" t="s">
        <v>932</v>
      </c>
      <c r="C479" s="11" t="s">
        <v>16</v>
      </c>
      <c r="D479" s="12">
        <v>2</v>
      </c>
      <c r="E479" s="16">
        <v>24.33</v>
      </c>
      <c r="F479" s="17">
        <v>48.66</v>
      </c>
      <c r="G479" s="16">
        <f t="shared" ref="G479:G481" si="440">TRUNC(E479*0.2693,2)</f>
        <v>6.55</v>
      </c>
      <c r="H479" s="17"/>
      <c r="I479" s="16">
        <f t="shared" ref="I479:I481" si="441">H479+G479+E479</f>
        <v>30.88</v>
      </c>
      <c r="J479" s="17">
        <f t="shared" ref="J479:J481" si="442">TRUNC(I479*D479,2)</f>
        <v>61.76</v>
      </c>
      <c r="K479" s="9"/>
      <c r="L479" s="9"/>
      <c r="M479" s="9"/>
      <c r="N479" s="9">
        <f>0.05*$J479</f>
        <v>3.0880000000000001</v>
      </c>
      <c r="O479" s="9"/>
      <c r="P479" s="9"/>
      <c r="Q479" s="9">
        <f t="shared" ref="Q479:R481" si="443">0.1*$J479</f>
        <v>6.1760000000000002</v>
      </c>
      <c r="R479" s="9">
        <f t="shared" si="443"/>
        <v>6.1760000000000002</v>
      </c>
      <c r="S479" s="9">
        <f>0.2*$J479</f>
        <v>12.352</v>
      </c>
      <c r="T479" s="9">
        <f>0.25*$J479</f>
        <v>15.44</v>
      </c>
      <c r="U479" s="9">
        <f>0.3*$J479</f>
        <v>18.527999999999999</v>
      </c>
      <c r="AC479" s="2">
        <f t="shared" si="422"/>
        <v>61.76</v>
      </c>
    </row>
    <row r="480" spans="1:29" ht="51" x14ac:dyDescent="0.25">
      <c r="A480" s="10" t="s">
        <v>933</v>
      </c>
      <c r="B480" s="10" t="s">
        <v>934</v>
      </c>
      <c r="C480" s="11" t="s">
        <v>16</v>
      </c>
      <c r="D480" s="12">
        <v>8</v>
      </c>
      <c r="E480" s="16">
        <v>44.89</v>
      </c>
      <c r="F480" s="17">
        <v>359.12</v>
      </c>
      <c r="G480" s="16">
        <f t="shared" si="440"/>
        <v>12.08</v>
      </c>
      <c r="H480" s="17"/>
      <c r="I480" s="16">
        <f t="shared" si="441"/>
        <v>56.97</v>
      </c>
      <c r="J480" s="17">
        <f t="shared" si="442"/>
        <v>455.76</v>
      </c>
      <c r="K480" s="9"/>
      <c r="L480" s="9"/>
      <c r="M480" s="9"/>
      <c r="N480" s="9">
        <f>0.05*$J480</f>
        <v>22.788</v>
      </c>
      <c r="O480" s="9"/>
      <c r="P480" s="9"/>
      <c r="Q480" s="9">
        <f t="shared" si="443"/>
        <v>45.576000000000001</v>
      </c>
      <c r="R480" s="9">
        <f t="shared" si="443"/>
        <v>45.576000000000001</v>
      </c>
      <c r="S480" s="9">
        <f>0.2*$J480</f>
        <v>91.152000000000001</v>
      </c>
      <c r="T480" s="9">
        <f>0.25*$J480</f>
        <v>113.94</v>
      </c>
      <c r="U480" s="9">
        <f>0.3*$J480</f>
        <v>136.72799999999998</v>
      </c>
      <c r="AC480" s="2">
        <f t="shared" si="422"/>
        <v>455.76</v>
      </c>
    </row>
    <row r="481" spans="1:29" ht="63.75" x14ac:dyDescent="0.25">
      <c r="A481" s="10" t="s">
        <v>935</v>
      </c>
      <c r="B481" s="10" t="s">
        <v>936</v>
      </c>
      <c r="C481" s="11" t="s">
        <v>16</v>
      </c>
      <c r="D481" s="12">
        <v>12</v>
      </c>
      <c r="E481" s="16">
        <v>55.12</v>
      </c>
      <c r="F481" s="17">
        <v>661.44</v>
      </c>
      <c r="G481" s="16">
        <f t="shared" si="440"/>
        <v>14.84</v>
      </c>
      <c r="H481" s="17"/>
      <c r="I481" s="16">
        <f t="shared" si="441"/>
        <v>69.959999999999994</v>
      </c>
      <c r="J481" s="17">
        <f t="shared" si="442"/>
        <v>839.52</v>
      </c>
      <c r="K481" s="9"/>
      <c r="L481" s="9"/>
      <c r="M481" s="9"/>
      <c r="N481" s="9">
        <f>0.05*$J481</f>
        <v>41.975999999999999</v>
      </c>
      <c r="O481" s="9"/>
      <c r="P481" s="9"/>
      <c r="Q481" s="9">
        <f t="shared" si="443"/>
        <v>83.951999999999998</v>
      </c>
      <c r="R481" s="9">
        <f t="shared" si="443"/>
        <v>83.951999999999998</v>
      </c>
      <c r="S481" s="9">
        <f>0.2*$J481</f>
        <v>167.904</v>
      </c>
      <c r="T481" s="9">
        <f>0.25*$J481</f>
        <v>209.88</v>
      </c>
      <c r="U481" s="9">
        <f>0.3*$J481</f>
        <v>251.85599999999999</v>
      </c>
      <c r="AC481" s="2">
        <f t="shared" si="422"/>
        <v>839.52</v>
      </c>
    </row>
    <row r="482" spans="1:29" x14ac:dyDescent="0.25">
      <c r="A482" s="8" t="s">
        <v>937</v>
      </c>
      <c r="B482" s="82" t="s">
        <v>938</v>
      </c>
      <c r="C482" s="83"/>
      <c r="D482" s="83"/>
      <c r="E482" s="83"/>
      <c r="F482" s="83"/>
      <c r="G482" s="83"/>
      <c r="H482" s="83"/>
      <c r="I482" s="83"/>
      <c r="J482" s="83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9" x14ac:dyDescent="0.25">
      <c r="A483" s="8" t="s">
        <v>939</v>
      </c>
      <c r="B483" s="82" t="s">
        <v>215</v>
      </c>
      <c r="C483" s="83"/>
      <c r="D483" s="83"/>
      <c r="E483" s="83"/>
      <c r="F483" s="83"/>
      <c r="G483" s="83"/>
      <c r="H483" s="83"/>
      <c r="I483" s="83"/>
      <c r="J483" s="83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9" x14ac:dyDescent="0.25">
      <c r="A484" s="8" t="s">
        <v>940</v>
      </c>
      <c r="B484" s="82" t="s">
        <v>941</v>
      </c>
      <c r="C484" s="83"/>
      <c r="D484" s="83"/>
      <c r="E484" s="83"/>
      <c r="F484" s="83"/>
      <c r="G484" s="83"/>
      <c r="H484" s="83"/>
      <c r="I484" s="83"/>
      <c r="J484" s="83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9" ht="114.75" x14ac:dyDescent="0.25">
      <c r="A485" s="10" t="s">
        <v>942</v>
      </c>
      <c r="B485" s="10" t="s">
        <v>943</v>
      </c>
      <c r="C485" s="11" t="s">
        <v>87</v>
      </c>
      <c r="D485" s="12">
        <v>134.52000000000001</v>
      </c>
      <c r="E485" s="16">
        <v>5.67</v>
      </c>
      <c r="F485" s="17">
        <v>762.72</v>
      </c>
      <c r="G485" s="16">
        <f t="shared" ref="G485" si="444">TRUNC(E485*0.2693,2)</f>
        <v>1.52</v>
      </c>
      <c r="H485" s="17"/>
      <c r="I485" s="16">
        <f t="shared" ref="I485" si="445">H485+G485+E485</f>
        <v>7.1899999999999995</v>
      </c>
      <c r="J485" s="17">
        <f t="shared" ref="J485" si="446">TRUNC(I485*D485,2)</f>
        <v>967.19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AA485" s="9">
        <f>0.5*$J485</f>
        <v>483.59500000000003</v>
      </c>
      <c r="AB485" s="9">
        <f>0.5*$J485</f>
        <v>483.59500000000003</v>
      </c>
      <c r="AC485" s="2">
        <f t="shared" ref="AC485" si="447">SUM(K485:AB485)</f>
        <v>967.19</v>
      </c>
    </row>
    <row r="486" spans="1:29" x14ac:dyDescent="0.25">
      <c r="A486" s="8" t="s">
        <v>944</v>
      </c>
      <c r="B486" s="82" t="s">
        <v>945</v>
      </c>
      <c r="C486" s="83"/>
      <c r="D486" s="83"/>
      <c r="E486" s="83"/>
      <c r="F486" s="83"/>
      <c r="G486" s="83"/>
      <c r="H486" s="83"/>
      <c r="I486" s="83"/>
      <c r="J486" s="83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9" ht="89.25" x14ac:dyDescent="0.25">
      <c r="A487" s="10" t="s">
        <v>946</v>
      </c>
      <c r="B487" s="10" t="s">
        <v>947</v>
      </c>
      <c r="C487" s="11" t="s">
        <v>87</v>
      </c>
      <c r="D487" s="12">
        <v>130.44</v>
      </c>
      <c r="E487" s="16">
        <v>15</v>
      </c>
      <c r="F487" s="17">
        <v>1956.6</v>
      </c>
      <c r="G487" s="16">
        <f t="shared" ref="G487" si="448">TRUNC(E487*0.2693,2)</f>
        <v>4.03</v>
      </c>
      <c r="H487" s="17"/>
      <c r="I487" s="16">
        <f t="shared" ref="I487" si="449">H487+G487+E487</f>
        <v>19.03</v>
      </c>
      <c r="J487" s="17">
        <f t="shared" ref="J487" si="450">TRUNC(I487*D487,2)</f>
        <v>2482.27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AA487" s="9">
        <f>0.5*$J487</f>
        <v>1241.135</v>
      </c>
      <c r="AB487" s="9">
        <f>0.5*$J487</f>
        <v>1241.135</v>
      </c>
      <c r="AC487" s="2">
        <f t="shared" ref="AC487" si="451">SUM(K487:AB487)</f>
        <v>2482.27</v>
      </c>
    </row>
    <row r="488" spans="1:29" x14ac:dyDescent="0.25">
      <c r="A488" s="8" t="s">
        <v>948</v>
      </c>
      <c r="B488" s="82" t="s">
        <v>949</v>
      </c>
      <c r="C488" s="83"/>
      <c r="D488" s="83"/>
      <c r="E488" s="83"/>
      <c r="F488" s="83"/>
      <c r="G488" s="83"/>
      <c r="H488" s="83"/>
      <c r="I488" s="83"/>
      <c r="J488" s="83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9" x14ac:dyDescent="0.25">
      <c r="A489" s="8" t="s">
        <v>950</v>
      </c>
      <c r="B489" s="82" t="s">
        <v>951</v>
      </c>
      <c r="C489" s="83"/>
      <c r="D489" s="83"/>
      <c r="E489" s="83"/>
      <c r="F489" s="83"/>
      <c r="G489" s="83"/>
      <c r="H489" s="83"/>
      <c r="I489" s="83"/>
      <c r="J489" s="83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9" ht="25.5" x14ac:dyDescent="0.25">
      <c r="A490" s="10" t="s">
        <v>952</v>
      </c>
      <c r="B490" s="10" t="s">
        <v>953</v>
      </c>
      <c r="C490" s="11" t="s">
        <v>16</v>
      </c>
      <c r="D490" s="12">
        <v>8</v>
      </c>
      <c r="E490" s="16">
        <v>84.22</v>
      </c>
      <c r="F490" s="17">
        <v>673.76</v>
      </c>
      <c r="G490" s="16">
        <f t="shared" ref="G490" si="452">TRUNC(E490*0.2693,2)</f>
        <v>22.68</v>
      </c>
      <c r="H490" s="17"/>
      <c r="I490" s="16">
        <f t="shared" ref="I490" si="453">H490+G490+E490</f>
        <v>106.9</v>
      </c>
      <c r="J490" s="17">
        <f t="shared" ref="J490" si="454">TRUNC(I490*D490,2)</f>
        <v>855.2</v>
      </c>
      <c r="K490" s="9"/>
      <c r="L490" s="9"/>
      <c r="M490" s="9"/>
      <c r="N490" s="9">
        <f>0.05*$J490</f>
        <v>42.760000000000005</v>
      </c>
      <c r="O490" s="9"/>
      <c r="P490" s="9"/>
      <c r="Q490" s="9">
        <f>0.1*$J490</f>
        <v>85.52000000000001</v>
      </c>
      <c r="R490" s="9">
        <f>0.1*$J490</f>
        <v>85.52000000000001</v>
      </c>
      <c r="S490" s="9">
        <f>0.2*$J490</f>
        <v>171.04000000000002</v>
      </c>
      <c r="T490" s="9">
        <f>0.25*$J490</f>
        <v>213.8</v>
      </c>
      <c r="U490" s="9">
        <f>0.3*$J490</f>
        <v>256.56</v>
      </c>
      <c r="AC490" s="2">
        <f t="shared" ref="AC490" si="455">SUM(K490:AB490)</f>
        <v>855.2</v>
      </c>
    </row>
    <row r="491" spans="1:29" x14ac:dyDescent="0.25">
      <c r="A491" s="8" t="s">
        <v>954</v>
      </c>
      <c r="B491" s="82" t="s">
        <v>955</v>
      </c>
      <c r="C491" s="83"/>
      <c r="D491" s="83"/>
      <c r="E491" s="83"/>
      <c r="F491" s="83"/>
      <c r="G491" s="83"/>
      <c r="H491" s="83"/>
      <c r="I491" s="83"/>
      <c r="J491" s="83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9" ht="38.25" x14ac:dyDescent="0.25">
      <c r="A492" s="10" t="s">
        <v>956</v>
      </c>
      <c r="B492" s="10" t="s">
        <v>957</v>
      </c>
      <c r="C492" s="11" t="s">
        <v>16</v>
      </c>
      <c r="D492" s="12">
        <v>19</v>
      </c>
      <c r="E492" s="16">
        <v>227.69</v>
      </c>
      <c r="F492" s="17">
        <v>4326.1099999999997</v>
      </c>
      <c r="G492" s="16">
        <f t="shared" ref="G492:G496" si="456">TRUNC(E492*0.2693,2)</f>
        <v>61.31</v>
      </c>
      <c r="H492" s="17"/>
      <c r="I492" s="16">
        <f t="shared" ref="I492:I496" si="457">H492+G492+E492</f>
        <v>289</v>
      </c>
      <c r="J492" s="17">
        <f t="shared" ref="J492:J496" si="458">TRUNC(I492*D492,2)</f>
        <v>5491</v>
      </c>
      <c r="K492" s="9"/>
      <c r="L492" s="9"/>
      <c r="M492" s="9"/>
      <c r="N492" s="9">
        <f>0.05*$J492</f>
        <v>274.55</v>
      </c>
      <c r="O492" s="9"/>
      <c r="P492" s="9"/>
      <c r="Q492" s="9">
        <f t="shared" ref="Q492:R496" si="459">0.1*$J492</f>
        <v>549.1</v>
      </c>
      <c r="R492" s="9">
        <f t="shared" si="459"/>
        <v>549.1</v>
      </c>
      <c r="S492" s="9">
        <f>0.2*$J492</f>
        <v>1098.2</v>
      </c>
      <c r="T492" s="9">
        <f>0.25*$J492</f>
        <v>1372.75</v>
      </c>
      <c r="U492" s="9">
        <f>0.3*$J492</f>
        <v>1647.3</v>
      </c>
      <c r="AC492" s="2">
        <f t="shared" ref="AC492:AC496" si="460">SUM(K492:AB492)</f>
        <v>5491</v>
      </c>
    </row>
    <row r="493" spans="1:29" ht="63.75" x14ac:dyDescent="0.25">
      <c r="A493" s="10" t="s">
        <v>958</v>
      </c>
      <c r="B493" s="10" t="s">
        <v>959</v>
      </c>
      <c r="C493" s="11" t="s">
        <v>16</v>
      </c>
      <c r="D493" s="12">
        <v>12</v>
      </c>
      <c r="E493" s="16">
        <v>331.51</v>
      </c>
      <c r="F493" s="17">
        <v>3978.12</v>
      </c>
      <c r="G493" s="16">
        <f t="shared" si="456"/>
        <v>89.27</v>
      </c>
      <c r="H493" s="17"/>
      <c r="I493" s="16">
        <f t="shared" si="457"/>
        <v>420.78</v>
      </c>
      <c r="J493" s="17">
        <f t="shared" si="458"/>
        <v>5049.3599999999997</v>
      </c>
      <c r="K493" s="9"/>
      <c r="L493" s="9"/>
      <c r="M493" s="9"/>
      <c r="N493" s="9">
        <f>0.05*$J493</f>
        <v>252.46799999999999</v>
      </c>
      <c r="O493" s="9"/>
      <c r="P493" s="9"/>
      <c r="Q493" s="9">
        <f t="shared" si="459"/>
        <v>504.93599999999998</v>
      </c>
      <c r="R493" s="9">
        <f t="shared" si="459"/>
        <v>504.93599999999998</v>
      </c>
      <c r="S493" s="9">
        <f>0.2*$J493</f>
        <v>1009.872</v>
      </c>
      <c r="T493" s="9">
        <f>0.25*$J493</f>
        <v>1262.3399999999999</v>
      </c>
      <c r="U493" s="9">
        <f>0.3*$J493</f>
        <v>1514.8079999999998</v>
      </c>
      <c r="AC493" s="2">
        <f t="shared" si="460"/>
        <v>5049.3599999999997</v>
      </c>
    </row>
    <row r="494" spans="1:29" ht="63.75" x14ac:dyDescent="0.25">
      <c r="A494" s="10" t="s">
        <v>960</v>
      </c>
      <c r="B494" s="10" t="s">
        <v>961</v>
      </c>
      <c r="C494" s="11" t="s">
        <v>16</v>
      </c>
      <c r="D494" s="12">
        <v>7</v>
      </c>
      <c r="E494" s="16">
        <v>378.31</v>
      </c>
      <c r="F494" s="17">
        <v>2648.17</v>
      </c>
      <c r="G494" s="16">
        <f t="shared" si="456"/>
        <v>101.87</v>
      </c>
      <c r="H494" s="17"/>
      <c r="I494" s="16">
        <f t="shared" si="457"/>
        <v>480.18</v>
      </c>
      <c r="J494" s="17">
        <f t="shared" si="458"/>
        <v>3361.26</v>
      </c>
      <c r="K494" s="9"/>
      <c r="L494" s="9"/>
      <c r="M494" s="9"/>
      <c r="N494" s="9">
        <f>0.05*$J494</f>
        <v>168.06300000000002</v>
      </c>
      <c r="O494" s="9"/>
      <c r="P494" s="9"/>
      <c r="Q494" s="9">
        <f t="shared" si="459"/>
        <v>336.12600000000003</v>
      </c>
      <c r="R494" s="9">
        <f t="shared" si="459"/>
        <v>336.12600000000003</v>
      </c>
      <c r="S494" s="9">
        <f>0.2*$J494</f>
        <v>672.25200000000007</v>
      </c>
      <c r="T494" s="9">
        <f>0.25*$J494</f>
        <v>840.31500000000005</v>
      </c>
      <c r="U494" s="9">
        <f>0.3*$J494</f>
        <v>1008.378</v>
      </c>
      <c r="AC494" s="2">
        <f t="shared" si="460"/>
        <v>3361.26</v>
      </c>
    </row>
    <row r="495" spans="1:29" ht="76.5" x14ac:dyDescent="0.25">
      <c r="A495" s="10" t="s">
        <v>962</v>
      </c>
      <c r="B495" s="10" t="s">
        <v>963</v>
      </c>
      <c r="C495" s="11" t="s">
        <v>16</v>
      </c>
      <c r="D495" s="12">
        <v>5</v>
      </c>
      <c r="E495" s="16">
        <v>1429.38</v>
      </c>
      <c r="F495" s="17">
        <v>7146.9</v>
      </c>
      <c r="G495" s="16">
        <f t="shared" si="456"/>
        <v>384.93</v>
      </c>
      <c r="H495" s="17"/>
      <c r="I495" s="16">
        <f t="shared" si="457"/>
        <v>1814.3100000000002</v>
      </c>
      <c r="J495" s="17">
        <f t="shared" si="458"/>
        <v>9071.5499999999993</v>
      </c>
      <c r="K495" s="9"/>
      <c r="L495" s="9"/>
      <c r="M495" s="9"/>
      <c r="N495" s="9">
        <f>0.05*$J495</f>
        <v>453.57749999999999</v>
      </c>
      <c r="O495" s="9"/>
      <c r="P495" s="9"/>
      <c r="Q495" s="9">
        <f t="shared" si="459"/>
        <v>907.15499999999997</v>
      </c>
      <c r="R495" s="9">
        <f t="shared" si="459"/>
        <v>907.15499999999997</v>
      </c>
      <c r="S495" s="9">
        <f>0.2*$J495</f>
        <v>1814.31</v>
      </c>
      <c r="T495" s="9">
        <f>0.25*$J495</f>
        <v>2267.8874999999998</v>
      </c>
      <c r="U495" s="9">
        <f>0.3*$J495</f>
        <v>2721.4649999999997</v>
      </c>
      <c r="AC495" s="2">
        <f t="shared" si="460"/>
        <v>9071.5499999999993</v>
      </c>
    </row>
    <row r="496" spans="1:29" ht="76.5" x14ac:dyDescent="0.25">
      <c r="A496" s="10" t="s">
        <v>964</v>
      </c>
      <c r="B496" s="10" t="s">
        <v>965</v>
      </c>
      <c r="C496" s="11" t="s">
        <v>16</v>
      </c>
      <c r="D496" s="12">
        <v>1</v>
      </c>
      <c r="E496" s="16">
        <v>1625.08</v>
      </c>
      <c r="F496" s="17">
        <v>1625.08</v>
      </c>
      <c r="G496" s="16">
        <f t="shared" si="456"/>
        <v>437.63</v>
      </c>
      <c r="H496" s="17"/>
      <c r="I496" s="16">
        <f t="shared" si="457"/>
        <v>2062.71</v>
      </c>
      <c r="J496" s="17">
        <f t="shared" si="458"/>
        <v>2062.71</v>
      </c>
      <c r="K496" s="9"/>
      <c r="L496" s="9"/>
      <c r="M496" s="9"/>
      <c r="N496" s="9">
        <f>0.05*$J496</f>
        <v>103.13550000000001</v>
      </c>
      <c r="O496" s="9"/>
      <c r="P496" s="9"/>
      <c r="Q496" s="9">
        <f t="shared" si="459"/>
        <v>206.27100000000002</v>
      </c>
      <c r="R496" s="9">
        <f t="shared" si="459"/>
        <v>206.27100000000002</v>
      </c>
      <c r="S496" s="9">
        <f>0.2*$J496</f>
        <v>412.54200000000003</v>
      </c>
      <c r="T496" s="9">
        <f>0.25*$J496</f>
        <v>515.67750000000001</v>
      </c>
      <c r="U496" s="9">
        <f>0.3*$J496</f>
        <v>618.81299999999999</v>
      </c>
      <c r="AC496" s="2">
        <f t="shared" si="460"/>
        <v>2062.71</v>
      </c>
    </row>
    <row r="497" spans="1:29" x14ac:dyDescent="0.25">
      <c r="A497" s="84" t="s">
        <v>17</v>
      </c>
      <c r="B497" s="85"/>
      <c r="C497" s="85"/>
      <c r="D497" s="85"/>
      <c r="E497" s="85"/>
      <c r="F497" s="85"/>
      <c r="G497" s="85"/>
      <c r="H497" s="85"/>
      <c r="I497" s="86"/>
      <c r="J497" s="17">
        <f>SUM(J362:J496)</f>
        <v>103054.08</v>
      </c>
      <c r="K497" s="37">
        <f>SUM(K361:K496)</f>
        <v>0</v>
      </c>
      <c r="L497" s="37">
        <f t="shared" ref="L497:AB497" si="461">SUM(L361:L496)</f>
        <v>0</v>
      </c>
      <c r="M497" s="37">
        <f t="shared" si="461"/>
        <v>0</v>
      </c>
      <c r="N497" s="37">
        <f t="shared" si="461"/>
        <v>3257.0360000000001</v>
      </c>
      <c r="O497" s="37">
        <f t="shared" si="461"/>
        <v>0</v>
      </c>
      <c r="P497" s="37">
        <f t="shared" si="461"/>
        <v>0</v>
      </c>
      <c r="Q497" s="37">
        <f t="shared" si="461"/>
        <v>6514.0720000000001</v>
      </c>
      <c r="R497" s="37">
        <f t="shared" si="461"/>
        <v>6514.0720000000001</v>
      </c>
      <c r="S497" s="37">
        <f t="shared" si="461"/>
        <v>15771.971000000005</v>
      </c>
      <c r="T497" s="37">
        <f t="shared" si="461"/>
        <v>19029.007000000005</v>
      </c>
      <c r="U497" s="37">
        <f t="shared" si="461"/>
        <v>26310.391999999996</v>
      </c>
      <c r="V497" s="37">
        <f t="shared" si="461"/>
        <v>7505.91</v>
      </c>
      <c r="W497" s="37">
        <f t="shared" si="461"/>
        <v>0</v>
      </c>
      <c r="X497" s="37">
        <f t="shared" si="461"/>
        <v>0</v>
      </c>
      <c r="Y497" s="37">
        <f t="shared" si="461"/>
        <v>0</v>
      </c>
      <c r="Z497" s="37">
        <f t="shared" si="461"/>
        <v>14702.16</v>
      </c>
      <c r="AA497" s="37">
        <f t="shared" si="461"/>
        <v>1724.73</v>
      </c>
      <c r="AB497" s="37">
        <f t="shared" si="461"/>
        <v>1724.73</v>
      </c>
    </row>
    <row r="498" spans="1:29" x14ac:dyDescent="0.25">
      <c r="A498" s="8" t="s">
        <v>966</v>
      </c>
      <c r="B498" s="82" t="s">
        <v>967</v>
      </c>
      <c r="C498" s="83"/>
      <c r="D498" s="83"/>
      <c r="E498" s="83"/>
      <c r="F498" s="83"/>
      <c r="G498" s="83"/>
      <c r="H498" s="83"/>
      <c r="I498" s="83"/>
      <c r="J498" s="83"/>
      <c r="K498" s="38">
        <f>K497/$J497</f>
        <v>0</v>
      </c>
      <c r="L498" s="38">
        <f t="shared" ref="L498:AB498" si="462">L497/$J497</f>
        <v>0</v>
      </c>
      <c r="M498" s="38">
        <f t="shared" si="462"/>
        <v>0</v>
      </c>
      <c r="N498" s="38">
        <f t="shared" si="462"/>
        <v>3.1605114518513E-2</v>
      </c>
      <c r="O498" s="38">
        <f t="shared" si="462"/>
        <v>0</v>
      </c>
      <c r="P498" s="38">
        <f t="shared" si="462"/>
        <v>0</v>
      </c>
      <c r="Q498" s="38">
        <f t="shared" si="462"/>
        <v>6.3210229037026E-2</v>
      </c>
      <c r="R498" s="38">
        <f t="shared" si="462"/>
        <v>6.3210229037026E-2</v>
      </c>
      <c r="S498" s="38">
        <f t="shared" si="462"/>
        <v>0.15304557568220495</v>
      </c>
      <c r="T498" s="38">
        <f t="shared" si="462"/>
        <v>0.18465069020071795</v>
      </c>
      <c r="U498" s="38">
        <f t="shared" si="462"/>
        <v>0.25530665064401131</v>
      </c>
      <c r="V498" s="38">
        <f t="shared" si="462"/>
        <v>7.2834670883481764E-2</v>
      </c>
      <c r="W498" s="38">
        <f t="shared" si="462"/>
        <v>0</v>
      </c>
      <c r="X498" s="38">
        <f t="shared" si="462"/>
        <v>0</v>
      </c>
      <c r="Y498" s="38">
        <f t="shared" si="462"/>
        <v>0</v>
      </c>
      <c r="Z498" s="38">
        <f t="shared" si="462"/>
        <v>0.14266451168163355</v>
      </c>
      <c r="AA498" s="38">
        <f t="shared" si="462"/>
        <v>1.6736164157692739E-2</v>
      </c>
      <c r="AB498" s="38">
        <f t="shared" si="462"/>
        <v>1.6736164157692739E-2</v>
      </c>
    </row>
    <row r="499" spans="1:29" x14ac:dyDescent="0.25">
      <c r="A499" s="8" t="s">
        <v>968</v>
      </c>
      <c r="B499" s="82" t="s">
        <v>969</v>
      </c>
      <c r="C499" s="83"/>
      <c r="D499" s="83"/>
      <c r="E499" s="83"/>
      <c r="F499" s="83"/>
      <c r="G499" s="83"/>
      <c r="H499" s="83"/>
      <c r="I499" s="83"/>
      <c r="J499" s="83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9" x14ac:dyDescent="0.25">
      <c r="A500" s="8" t="s">
        <v>970</v>
      </c>
      <c r="B500" s="82" t="s">
        <v>971</v>
      </c>
      <c r="C500" s="83"/>
      <c r="D500" s="83"/>
      <c r="E500" s="83"/>
      <c r="F500" s="83"/>
      <c r="G500" s="83"/>
      <c r="H500" s="83"/>
      <c r="I500" s="83"/>
      <c r="J500" s="83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9" x14ac:dyDescent="0.25">
      <c r="A501" s="8" t="s">
        <v>972</v>
      </c>
      <c r="B501" s="82" t="s">
        <v>973</v>
      </c>
      <c r="C501" s="83"/>
      <c r="D501" s="83"/>
      <c r="E501" s="83"/>
      <c r="F501" s="83"/>
      <c r="G501" s="83"/>
      <c r="H501" s="83"/>
      <c r="I501" s="83"/>
      <c r="J501" s="83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9" ht="76.5" x14ac:dyDescent="0.25">
      <c r="A502" s="10" t="s">
        <v>974</v>
      </c>
      <c r="B502" s="10" t="s">
        <v>975</v>
      </c>
      <c r="C502" s="11" t="s">
        <v>16</v>
      </c>
      <c r="D502" s="12">
        <v>3</v>
      </c>
      <c r="E502" s="16">
        <v>373.1</v>
      </c>
      <c r="F502" s="17">
        <v>1119.3</v>
      </c>
      <c r="G502" s="16">
        <f t="shared" ref="G502:G503" si="463">TRUNC(E502*0.2693,2)</f>
        <v>100.47</v>
      </c>
      <c r="H502" s="17"/>
      <c r="I502" s="16">
        <f t="shared" ref="I502:I503" si="464">H502+G502+E502</f>
        <v>473.57000000000005</v>
      </c>
      <c r="J502" s="17">
        <f t="shared" ref="J502:J503" si="465">TRUNC(I502*D502,2)</f>
        <v>1420.71</v>
      </c>
      <c r="K502" s="9"/>
      <c r="L502" s="9"/>
      <c r="M502" s="9"/>
      <c r="N502" s="9"/>
      <c r="O502" s="9"/>
      <c r="P502" s="9"/>
      <c r="Q502" s="9"/>
      <c r="R502" s="9">
        <f>0.05*$J502</f>
        <v>71.035499999999999</v>
      </c>
      <c r="S502" s="9"/>
      <c r="T502" s="9">
        <f>0.1*$J502</f>
        <v>142.071</v>
      </c>
      <c r="U502" s="9">
        <f>0.15*$J502</f>
        <v>213.10650000000001</v>
      </c>
      <c r="V502" s="9">
        <f t="shared" ref="V502:X503" si="466">0.2*$J502</f>
        <v>284.142</v>
      </c>
      <c r="W502" s="9">
        <f t="shared" si="466"/>
        <v>284.142</v>
      </c>
      <c r="X502" s="9">
        <f t="shared" si="466"/>
        <v>284.142</v>
      </c>
      <c r="Y502" s="9">
        <f>0.1*$J502</f>
        <v>142.071</v>
      </c>
      <c r="AC502" s="2">
        <f t="shared" ref="AC502" si="467">SUM(K502:AB502)</f>
        <v>1420.71</v>
      </c>
    </row>
    <row r="503" spans="1:29" ht="63.75" x14ac:dyDescent="0.25">
      <c r="A503" s="10" t="s">
        <v>976</v>
      </c>
      <c r="B503" s="10" t="s">
        <v>977</v>
      </c>
      <c r="C503" s="11" t="s">
        <v>16</v>
      </c>
      <c r="D503" s="12">
        <v>1</v>
      </c>
      <c r="E503" s="16">
        <v>4752.3500000000004</v>
      </c>
      <c r="F503" s="17">
        <v>4752.3500000000004</v>
      </c>
      <c r="G503" s="16">
        <f t="shared" si="463"/>
        <v>1279.8</v>
      </c>
      <c r="H503" s="17"/>
      <c r="I503" s="16">
        <f t="shared" si="464"/>
        <v>6032.1500000000005</v>
      </c>
      <c r="J503" s="17">
        <f t="shared" si="465"/>
        <v>6032.15</v>
      </c>
      <c r="K503" s="9"/>
      <c r="L503" s="9"/>
      <c r="M503" s="9"/>
      <c r="N503" s="9"/>
      <c r="O503" s="9"/>
      <c r="P503" s="9"/>
      <c r="Q503" s="9"/>
      <c r="R503" s="9">
        <f>0.05*$J503</f>
        <v>301.60750000000002</v>
      </c>
      <c r="S503" s="9"/>
      <c r="T503" s="9">
        <f>0.1*$J503</f>
        <v>603.21500000000003</v>
      </c>
      <c r="U503" s="9">
        <f>0.15*$J503</f>
        <v>904.82249999999988</v>
      </c>
      <c r="V503" s="9">
        <f t="shared" si="466"/>
        <v>1206.43</v>
      </c>
      <c r="W503" s="9">
        <f t="shared" si="466"/>
        <v>1206.43</v>
      </c>
      <c r="X503" s="9">
        <f t="shared" si="466"/>
        <v>1206.43</v>
      </c>
      <c r="Y503" s="9">
        <f>0.1*$J503</f>
        <v>603.21500000000003</v>
      </c>
    </row>
    <row r="504" spans="1:29" x14ac:dyDescent="0.25">
      <c r="A504" s="8" t="s">
        <v>978</v>
      </c>
      <c r="B504" s="82" t="s">
        <v>979</v>
      </c>
      <c r="C504" s="83"/>
      <c r="D504" s="83"/>
      <c r="E504" s="83"/>
      <c r="F504" s="83"/>
      <c r="G504" s="83"/>
      <c r="H504" s="83"/>
      <c r="I504" s="83"/>
      <c r="J504" s="83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9" ht="76.5" x14ac:dyDescent="0.25">
      <c r="A505" s="10" t="s">
        <v>974</v>
      </c>
      <c r="B505" s="10" t="s">
        <v>975</v>
      </c>
      <c r="C505" s="11" t="s">
        <v>16</v>
      </c>
      <c r="D505" s="12">
        <v>6</v>
      </c>
      <c r="E505" s="16">
        <v>373.1</v>
      </c>
      <c r="F505" s="17">
        <v>2238.6</v>
      </c>
      <c r="G505" s="16">
        <f t="shared" ref="G505:G510" si="468">TRUNC(E505*0.2693,2)</f>
        <v>100.47</v>
      </c>
      <c r="H505" s="17"/>
      <c r="I505" s="16">
        <f t="shared" ref="I505:I510" si="469">H505+G505+E505</f>
        <v>473.57000000000005</v>
      </c>
      <c r="J505" s="17">
        <f t="shared" ref="J505:J510" si="470">TRUNC(I505*D505,2)</f>
        <v>2841.42</v>
      </c>
      <c r="K505" s="9"/>
      <c r="L505" s="9"/>
      <c r="M505" s="9"/>
      <c r="N505" s="9"/>
      <c r="O505" s="9"/>
      <c r="P505" s="9"/>
      <c r="Q505" s="9"/>
      <c r="R505" s="9">
        <f>0.05*$J505</f>
        <v>142.071</v>
      </c>
      <c r="S505" s="9"/>
      <c r="T505" s="9">
        <f>0.1*$J505</f>
        <v>284.142</v>
      </c>
      <c r="U505" s="9">
        <f>0.15*$J505</f>
        <v>426.21300000000002</v>
      </c>
      <c r="V505" s="9">
        <f t="shared" ref="V505:X506" si="471">0.2*$J505</f>
        <v>568.28399999999999</v>
      </c>
      <c r="W505" s="9">
        <f t="shared" si="471"/>
        <v>568.28399999999999</v>
      </c>
      <c r="X505" s="9">
        <f t="shared" si="471"/>
        <v>568.28399999999999</v>
      </c>
      <c r="Y505" s="9">
        <f>0.1*$J505</f>
        <v>284.142</v>
      </c>
    </row>
    <row r="506" spans="1:29" ht="76.5" x14ac:dyDescent="0.25">
      <c r="A506" s="10" t="s">
        <v>980</v>
      </c>
      <c r="B506" s="10" t="s">
        <v>981</v>
      </c>
      <c r="C506" s="11" t="s">
        <v>16</v>
      </c>
      <c r="D506" s="12">
        <v>4</v>
      </c>
      <c r="E506" s="16">
        <v>370.03</v>
      </c>
      <c r="F506" s="17">
        <v>1480.12</v>
      </c>
      <c r="G506" s="16">
        <f t="shared" si="468"/>
        <v>99.64</v>
      </c>
      <c r="H506" s="17"/>
      <c r="I506" s="16">
        <f t="shared" si="469"/>
        <v>469.66999999999996</v>
      </c>
      <c r="J506" s="17">
        <f t="shared" si="470"/>
        <v>1878.68</v>
      </c>
      <c r="K506" s="9"/>
      <c r="L506" s="9"/>
      <c r="M506" s="9"/>
      <c r="N506" s="9"/>
      <c r="O506" s="9"/>
      <c r="P506" s="9"/>
      <c r="Q506" s="9"/>
      <c r="R506" s="9">
        <f>0.05*$J506</f>
        <v>93.934000000000012</v>
      </c>
      <c r="S506" s="9"/>
      <c r="T506" s="9">
        <f>0.1*$J506</f>
        <v>187.86800000000002</v>
      </c>
      <c r="U506" s="9">
        <f>0.15*$J506</f>
        <v>281.80200000000002</v>
      </c>
      <c r="V506" s="9">
        <f t="shared" si="471"/>
        <v>375.73600000000005</v>
      </c>
      <c r="W506" s="9">
        <f t="shared" si="471"/>
        <v>375.73600000000005</v>
      </c>
      <c r="X506" s="9">
        <f t="shared" si="471"/>
        <v>375.73600000000005</v>
      </c>
      <c r="Y506" s="9">
        <f>0.1*$J506</f>
        <v>187.86800000000002</v>
      </c>
    </row>
    <row r="507" spans="1:29" ht="76.5" x14ac:dyDescent="0.25">
      <c r="A507" s="10" t="s">
        <v>982</v>
      </c>
      <c r="B507" s="10" t="s">
        <v>983</v>
      </c>
      <c r="C507" s="11" t="s">
        <v>16</v>
      </c>
      <c r="D507" s="12">
        <v>3</v>
      </c>
      <c r="E507" s="16">
        <v>507.56</v>
      </c>
      <c r="F507" s="17">
        <v>1522.68</v>
      </c>
      <c r="G507" s="16">
        <f t="shared" si="468"/>
        <v>136.68</v>
      </c>
      <c r="H507" s="17"/>
      <c r="I507" s="16">
        <f t="shared" si="469"/>
        <v>644.24</v>
      </c>
      <c r="J507" s="17">
        <f t="shared" si="470"/>
        <v>1932.72</v>
      </c>
      <c r="K507" s="9"/>
      <c r="L507" s="9"/>
      <c r="M507" s="9"/>
      <c r="N507" s="9"/>
      <c r="O507" s="9"/>
      <c r="P507" s="9"/>
      <c r="Q507" s="9"/>
      <c r="R507" s="9">
        <f t="shared" ref="R507:R570" si="472">0.05*$J507</f>
        <v>96.63600000000001</v>
      </c>
      <c r="S507" s="9"/>
      <c r="T507" s="9">
        <f t="shared" ref="T507:T570" si="473">0.1*$J507</f>
        <v>193.27200000000002</v>
      </c>
      <c r="U507" s="9">
        <f t="shared" ref="U507:U570" si="474">0.15*$J507</f>
        <v>289.90800000000002</v>
      </c>
      <c r="V507" s="9">
        <f t="shared" ref="V507:X538" si="475">0.2*$J507</f>
        <v>386.54400000000004</v>
      </c>
      <c r="W507" s="9">
        <f t="shared" si="475"/>
        <v>386.54400000000004</v>
      </c>
      <c r="X507" s="9">
        <f t="shared" si="475"/>
        <v>386.54400000000004</v>
      </c>
      <c r="Y507" s="9">
        <f t="shared" ref="Y507:Y570" si="476">0.1*$J507</f>
        <v>193.27200000000002</v>
      </c>
    </row>
    <row r="508" spans="1:29" ht="76.5" x14ac:dyDescent="0.25">
      <c r="A508" s="10" t="s">
        <v>984</v>
      </c>
      <c r="B508" s="10" t="s">
        <v>985</v>
      </c>
      <c r="C508" s="11" t="s">
        <v>16</v>
      </c>
      <c r="D508" s="12">
        <v>1</v>
      </c>
      <c r="E508" s="16">
        <v>615.12</v>
      </c>
      <c r="F508" s="17">
        <v>615.12</v>
      </c>
      <c r="G508" s="16">
        <f t="shared" si="468"/>
        <v>165.65</v>
      </c>
      <c r="H508" s="17"/>
      <c r="I508" s="16">
        <f t="shared" si="469"/>
        <v>780.77</v>
      </c>
      <c r="J508" s="17">
        <f t="shared" si="470"/>
        <v>780.77</v>
      </c>
      <c r="K508" s="9"/>
      <c r="L508" s="9"/>
      <c r="M508" s="9"/>
      <c r="N508" s="9"/>
      <c r="O508" s="9"/>
      <c r="P508" s="9"/>
      <c r="Q508" s="9"/>
      <c r="R508" s="9">
        <f t="shared" si="472"/>
        <v>39.038499999999999</v>
      </c>
      <c r="S508" s="9"/>
      <c r="T508" s="9">
        <f t="shared" si="473"/>
        <v>78.076999999999998</v>
      </c>
      <c r="U508" s="9">
        <f t="shared" si="474"/>
        <v>117.1155</v>
      </c>
      <c r="V508" s="9">
        <f t="shared" si="475"/>
        <v>156.154</v>
      </c>
      <c r="W508" s="9">
        <f t="shared" si="475"/>
        <v>156.154</v>
      </c>
      <c r="X508" s="9">
        <f t="shared" si="475"/>
        <v>156.154</v>
      </c>
      <c r="Y508" s="9">
        <f t="shared" si="476"/>
        <v>78.076999999999998</v>
      </c>
    </row>
    <row r="509" spans="1:29" ht="38.25" x14ac:dyDescent="0.25">
      <c r="A509" s="10" t="s">
        <v>986</v>
      </c>
      <c r="B509" s="10" t="s">
        <v>987</v>
      </c>
      <c r="C509" s="11" t="s">
        <v>16</v>
      </c>
      <c r="D509" s="12">
        <v>1</v>
      </c>
      <c r="E509" s="16">
        <v>1398.13</v>
      </c>
      <c r="F509" s="17">
        <v>1398.13</v>
      </c>
      <c r="G509" s="16">
        <f t="shared" si="468"/>
        <v>376.51</v>
      </c>
      <c r="H509" s="17"/>
      <c r="I509" s="16">
        <f t="shared" si="469"/>
        <v>1774.64</v>
      </c>
      <c r="J509" s="17">
        <f t="shared" si="470"/>
        <v>1774.64</v>
      </c>
      <c r="K509" s="9"/>
      <c r="L509" s="9"/>
      <c r="M509" s="9"/>
      <c r="N509" s="9"/>
      <c r="O509" s="9"/>
      <c r="P509" s="9"/>
      <c r="Q509" s="9"/>
      <c r="R509" s="9">
        <f t="shared" si="472"/>
        <v>88.732000000000014</v>
      </c>
      <c r="S509" s="9"/>
      <c r="T509" s="9">
        <f t="shared" si="473"/>
        <v>177.46400000000003</v>
      </c>
      <c r="U509" s="9">
        <f t="shared" si="474"/>
        <v>266.19600000000003</v>
      </c>
      <c r="V509" s="9">
        <f t="shared" si="475"/>
        <v>354.92800000000005</v>
      </c>
      <c r="W509" s="9">
        <f t="shared" si="475"/>
        <v>354.92800000000005</v>
      </c>
      <c r="X509" s="9">
        <f t="shared" si="475"/>
        <v>354.92800000000005</v>
      </c>
      <c r="Y509" s="9">
        <f t="shared" si="476"/>
        <v>177.46400000000003</v>
      </c>
    </row>
    <row r="510" spans="1:29" ht="38.25" x14ac:dyDescent="0.25">
      <c r="A510" s="10" t="s">
        <v>988</v>
      </c>
      <c r="B510" s="10" t="s">
        <v>989</v>
      </c>
      <c r="C510" s="11" t="s">
        <v>16</v>
      </c>
      <c r="D510" s="12">
        <v>1</v>
      </c>
      <c r="E510" s="16">
        <v>1843.15</v>
      </c>
      <c r="F510" s="17">
        <v>1843.15</v>
      </c>
      <c r="G510" s="16">
        <f t="shared" si="468"/>
        <v>496.36</v>
      </c>
      <c r="H510" s="17"/>
      <c r="I510" s="16">
        <f t="shared" si="469"/>
        <v>2339.5100000000002</v>
      </c>
      <c r="J510" s="17">
        <f t="shared" si="470"/>
        <v>2339.5100000000002</v>
      </c>
      <c r="K510" s="9"/>
      <c r="L510" s="9"/>
      <c r="M510" s="9"/>
      <c r="N510" s="9"/>
      <c r="O510" s="9"/>
      <c r="P510" s="9"/>
      <c r="Q510" s="9"/>
      <c r="R510" s="9">
        <f t="shared" si="472"/>
        <v>116.97550000000001</v>
      </c>
      <c r="S510" s="9"/>
      <c r="T510" s="9">
        <f t="shared" si="473"/>
        <v>233.95100000000002</v>
      </c>
      <c r="U510" s="9">
        <f t="shared" si="474"/>
        <v>350.92650000000003</v>
      </c>
      <c r="V510" s="9">
        <f t="shared" si="475"/>
        <v>467.90200000000004</v>
      </c>
      <c r="W510" s="9">
        <f t="shared" si="475"/>
        <v>467.90200000000004</v>
      </c>
      <c r="X510" s="9">
        <f t="shared" si="475"/>
        <v>467.90200000000004</v>
      </c>
      <c r="Y510" s="9">
        <f t="shared" si="476"/>
        <v>233.95100000000002</v>
      </c>
    </row>
    <row r="511" spans="1:29" x14ac:dyDescent="0.25">
      <c r="A511" s="8" t="s">
        <v>990</v>
      </c>
      <c r="B511" s="82" t="s">
        <v>991</v>
      </c>
      <c r="C511" s="83"/>
      <c r="D511" s="83"/>
      <c r="E511" s="83"/>
      <c r="F511" s="83"/>
      <c r="G511" s="83"/>
      <c r="H511" s="83"/>
      <c r="I511" s="83"/>
      <c r="J511" s="83"/>
      <c r="K511" s="9"/>
      <c r="L511" s="9"/>
      <c r="M511" s="9"/>
      <c r="N511" s="9"/>
      <c r="O511" s="9"/>
      <c r="P511" s="9"/>
      <c r="Q511" s="9"/>
      <c r="R511" s="9">
        <f t="shared" si="472"/>
        <v>0</v>
      </c>
      <c r="S511" s="9"/>
      <c r="T511" s="9">
        <f t="shared" si="473"/>
        <v>0</v>
      </c>
      <c r="U511" s="9">
        <f t="shared" si="474"/>
        <v>0</v>
      </c>
      <c r="V511" s="9">
        <f t="shared" si="475"/>
        <v>0</v>
      </c>
      <c r="W511" s="9">
        <f t="shared" si="475"/>
        <v>0</v>
      </c>
      <c r="X511" s="9">
        <f t="shared" si="475"/>
        <v>0</v>
      </c>
      <c r="Y511" s="9">
        <f t="shared" si="476"/>
        <v>0</v>
      </c>
    </row>
    <row r="512" spans="1:29" ht="63.75" x14ac:dyDescent="0.25">
      <c r="A512" s="10" t="s">
        <v>992</v>
      </c>
      <c r="B512" s="10" t="s">
        <v>993</v>
      </c>
      <c r="C512" s="11" t="s">
        <v>50</v>
      </c>
      <c r="D512" s="12">
        <v>101.98</v>
      </c>
      <c r="E512" s="16">
        <v>9.89</v>
      </c>
      <c r="F512" s="17">
        <v>1008.58</v>
      </c>
      <c r="G512" s="16">
        <f t="shared" ref="G512:G521" si="477">TRUNC(E512*0.2693,2)</f>
        <v>2.66</v>
      </c>
      <c r="H512" s="17"/>
      <c r="I512" s="16">
        <f t="shared" ref="I512:I521" si="478">H512+G512+E512</f>
        <v>12.55</v>
      </c>
      <c r="J512" s="17">
        <f t="shared" ref="J512:J521" si="479">TRUNC(I512*D512,2)</f>
        <v>1279.8399999999999</v>
      </c>
      <c r="K512" s="9"/>
      <c r="L512" s="9"/>
      <c r="M512" s="9"/>
      <c r="N512" s="9"/>
      <c r="O512" s="9"/>
      <c r="P512" s="9"/>
      <c r="Q512" s="9"/>
      <c r="R512" s="9">
        <f t="shared" si="472"/>
        <v>63.991999999999997</v>
      </c>
      <c r="S512" s="9"/>
      <c r="T512" s="9">
        <f t="shared" si="473"/>
        <v>127.98399999999999</v>
      </c>
      <c r="U512" s="9">
        <f t="shared" si="474"/>
        <v>191.97599999999997</v>
      </c>
      <c r="V512" s="9">
        <f t="shared" si="475"/>
        <v>255.96799999999999</v>
      </c>
      <c r="W512" s="9">
        <f t="shared" si="475"/>
        <v>255.96799999999999</v>
      </c>
      <c r="X512" s="9">
        <f t="shared" si="475"/>
        <v>255.96799999999999</v>
      </c>
      <c r="Y512" s="9">
        <f t="shared" si="476"/>
        <v>127.98399999999999</v>
      </c>
    </row>
    <row r="513" spans="1:25" ht="51" x14ac:dyDescent="0.25">
      <c r="A513" s="10" t="s">
        <v>994</v>
      </c>
      <c r="B513" s="10" t="s">
        <v>995</v>
      </c>
      <c r="C513" s="11" t="s">
        <v>50</v>
      </c>
      <c r="D513" s="12">
        <v>3.43</v>
      </c>
      <c r="E513" s="16">
        <v>9.34</v>
      </c>
      <c r="F513" s="16"/>
      <c r="G513" s="16">
        <f t="shared" si="477"/>
        <v>2.5099999999999998</v>
      </c>
      <c r="H513" s="17"/>
      <c r="I513" s="16">
        <f t="shared" si="478"/>
        <v>11.85</v>
      </c>
      <c r="J513" s="17">
        <f t="shared" si="479"/>
        <v>40.64</v>
      </c>
      <c r="K513" s="9"/>
      <c r="L513" s="9"/>
      <c r="M513" s="9"/>
      <c r="N513" s="9"/>
      <c r="O513" s="9"/>
      <c r="P513" s="9"/>
      <c r="Q513" s="9"/>
      <c r="R513" s="9">
        <f t="shared" si="472"/>
        <v>2.032</v>
      </c>
      <c r="S513" s="9"/>
      <c r="T513" s="9">
        <f t="shared" si="473"/>
        <v>4.0640000000000001</v>
      </c>
      <c r="U513" s="9">
        <f t="shared" si="474"/>
        <v>6.0960000000000001</v>
      </c>
      <c r="V513" s="9">
        <f t="shared" si="475"/>
        <v>8.1280000000000001</v>
      </c>
      <c r="W513" s="9">
        <f t="shared" si="475"/>
        <v>8.1280000000000001</v>
      </c>
      <c r="X513" s="9">
        <f t="shared" si="475"/>
        <v>8.1280000000000001</v>
      </c>
      <c r="Y513" s="9">
        <f t="shared" si="476"/>
        <v>4.0640000000000001</v>
      </c>
    </row>
    <row r="514" spans="1:25" ht="38.25" x14ac:dyDescent="0.25">
      <c r="A514" s="10" t="s">
        <v>996</v>
      </c>
      <c r="B514" s="10" t="s">
        <v>997</v>
      </c>
      <c r="C514" s="11" t="s">
        <v>50</v>
      </c>
      <c r="D514" s="12">
        <v>3.47</v>
      </c>
      <c r="E514" s="16">
        <v>17.52</v>
      </c>
      <c r="F514" s="17">
        <v>60.79</v>
      </c>
      <c r="G514" s="16">
        <f t="shared" si="477"/>
        <v>4.71</v>
      </c>
      <c r="H514" s="17"/>
      <c r="I514" s="16">
        <f t="shared" si="478"/>
        <v>22.23</v>
      </c>
      <c r="J514" s="17">
        <f t="shared" si="479"/>
        <v>77.13</v>
      </c>
      <c r="K514" s="9"/>
      <c r="L514" s="9"/>
      <c r="M514" s="9"/>
      <c r="N514" s="9"/>
      <c r="O514" s="9"/>
      <c r="P514" s="9"/>
      <c r="Q514" s="9"/>
      <c r="R514" s="9">
        <f t="shared" si="472"/>
        <v>3.8565</v>
      </c>
      <c r="S514" s="9"/>
      <c r="T514" s="9">
        <f t="shared" si="473"/>
        <v>7.7130000000000001</v>
      </c>
      <c r="U514" s="9">
        <f t="shared" si="474"/>
        <v>11.5695</v>
      </c>
      <c r="V514" s="9">
        <f t="shared" si="475"/>
        <v>15.426</v>
      </c>
      <c r="W514" s="9">
        <f t="shared" si="475"/>
        <v>15.426</v>
      </c>
      <c r="X514" s="9">
        <f t="shared" si="475"/>
        <v>15.426</v>
      </c>
      <c r="Y514" s="9">
        <f t="shared" si="476"/>
        <v>7.7130000000000001</v>
      </c>
    </row>
    <row r="515" spans="1:25" ht="38.25" x14ac:dyDescent="0.25">
      <c r="A515" s="10" t="s">
        <v>998</v>
      </c>
      <c r="B515" s="10" t="s">
        <v>999</v>
      </c>
      <c r="C515" s="11" t="s">
        <v>50</v>
      </c>
      <c r="D515" s="12">
        <v>2.21</v>
      </c>
      <c r="E515" s="16">
        <v>29.7</v>
      </c>
      <c r="F515" s="17">
        <v>65.63</v>
      </c>
      <c r="G515" s="16">
        <f t="shared" si="477"/>
        <v>7.99</v>
      </c>
      <c r="H515" s="17"/>
      <c r="I515" s="16">
        <f t="shared" si="478"/>
        <v>37.69</v>
      </c>
      <c r="J515" s="17">
        <f t="shared" si="479"/>
        <v>83.29</v>
      </c>
      <c r="K515" s="9"/>
      <c r="L515" s="9"/>
      <c r="M515" s="9"/>
      <c r="N515" s="9"/>
      <c r="O515" s="9"/>
      <c r="P515" s="9"/>
      <c r="Q515" s="9"/>
      <c r="R515" s="9">
        <f t="shared" si="472"/>
        <v>4.1645000000000003</v>
      </c>
      <c r="S515" s="9"/>
      <c r="T515" s="9">
        <f t="shared" si="473"/>
        <v>8.3290000000000006</v>
      </c>
      <c r="U515" s="9">
        <f t="shared" si="474"/>
        <v>12.493500000000001</v>
      </c>
      <c r="V515" s="9">
        <f t="shared" si="475"/>
        <v>16.658000000000001</v>
      </c>
      <c r="W515" s="9">
        <f t="shared" si="475"/>
        <v>16.658000000000001</v>
      </c>
      <c r="X515" s="9">
        <f t="shared" si="475"/>
        <v>16.658000000000001</v>
      </c>
      <c r="Y515" s="9">
        <f t="shared" si="476"/>
        <v>8.3290000000000006</v>
      </c>
    </row>
    <row r="516" spans="1:25" ht="63.75" x14ac:dyDescent="0.25">
      <c r="A516" s="10" t="s">
        <v>1000</v>
      </c>
      <c r="B516" s="10" t="s">
        <v>1001</v>
      </c>
      <c r="C516" s="11" t="s">
        <v>50</v>
      </c>
      <c r="D516" s="12">
        <v>1419.28</v>
      </c>
      <c r="E516" s="16">
        <v>21.47</v>
      </c>
      <c r="F516" s="17">
        <v>30471.94</v>
      </c>
      <c r="G516" s="16">
        <f t="shared" si="477"/>
        <v>5.78</v>
      </c>
      <c r="H516" s="17"/>
      <c r="I516" s="16">
        <f t="shared" si="478"/>
        <v>27.25</v>
      </c>
      <c r="J516" s="17">
        <f t="shared" si="479"/>
        <v>38675.379999999997</v>
      </c>
      <c r="K516" s="9"/>
      <c r="L516" s="9"/>
      <c r="M516" s="9"/>
      <c r="N516" s="9"/>
      <c r="O516" s="9"/>
      <c r="P516" s="9"/>
      <c r="Q516" s="9"/>
      <c r="R516" s="9">
        <f t="shared" si="472"/>
        <v>1933.769</v>
      </c>
      <c r="S516" s="9"/>
      <c r="T516" s="9">
        <f t="shared" si="473"/>
        <v>3867.538</v>
      </c>
      <c r="U516" s="9">
        <f t="shared" si="474"/>
        <v>5801.3069999999998</v>
      </c>
      <c r="V516" s="9">
        <f t="shared" si="475"/>
        <v>7735.076</v>
      </c>
      <c r="W516" s="9">
        <f t="shared" si="475"/>
        <v>7735.076</v>
      </c>
      <c r="X516" s="9">
        <f t="shared" si="475"/>
        <v>7735.076</v>
      </c>
      <c r="Y516" s="9">
        <f t="shared" si="476"/>
        <v>3867.538</v>
      </c>
    </row>
    <row r="517" spans="1:25" ht="51" x14ac:dyDescent="0.25">
      <c r="A517" s="10" t="s">
        <v>1002</v>
      </c>
      <c r="B517" s="10" t="s">
        <v>1003</v>
      </c>
      <c r="C517" s="11" t="s">
        <v>50</v>
      </c>
      <c r="D517" s="12">
        <v>608.54</v>
      </c>
      <c r="E517" s="16">
        <v>25.36</v>
      </c>
      <c r="F517" s="17">
        <v>15432.57</v>
      </c>
      <c r="G517" s="16">
        <f t="shared" si="477"/>
        <v>6.82</v>
      </c>
      <c r="H517" s="17"/>
      <c r="I517" s="16">
        <f t="shared" si="478"/>
        <v>32.18</v>
      </c>
      <c r="J517" s="17">
        <f t="shared" si="479"/>
        <v>19582.810000000001</v>
      </c>
      <c r="K517" s="9"/>
      <c r="L517" s="9"/>
      <c r="M517" s="9"/>
      <c r="N517" s="9"/>
      <c r="O517" s="9"/>
      <c r="P517" s="9"/>
      <c r="Q517" s="9"/>
      <c r="R517" s="9">
        <f t="shared" si="472"/>
        <v>979.14050000000009</v>
      </c>
      <c r="S517" s="9"/>
      <c r="T517" s="9">
        <f t="shared" si="473"/>
        <v>1958.2810000000002</v>
      </c>
      <c r="U517" s="9">
        <f t="shared" si="474"/>
        <v>2937.4214999999999</v>
      </c>
      <c r="V517" s="9">
        <f t="shared" si="475"/>
        <v>3916.5620000000004</v>
      </c>
      <c r="W517" s="9">
        <f t="shared" si="475"/>
        <v>3916.5620000000004</v>
      </c>
      <c r="X517" s="9">
        <f t="shared" si="475"/>
        <v>3916.5620000000004</v>
      </c>
      <c r="Y517" s="9">
        <f t="shared" si="476"/>
        <v>1958.2810000000002</v>
      </c>
    </row>
    <row r="518" spans="1:25" ht="63.75" x14ac:dyDescent="0.25">
      <c r="A518" s="10" t="s">
        <v>1004</v>
      </c>
      <c r="B518" s="10" t="s">
        <v>1005</v>
      </c>
      <c r="C518" s="11" t="s">
        <v>50</v>
      </c>
      <c r="D518" s="12">
        <v>19.5</v>
      </c>
      <c r="E518" s="16">
        <v>38.590000000000003</v>
      </c>
      <c r="F518" s="17">
        <v>752.5</v>
      </c>
      <c r="G518" s="16">
        <f t="shared" si="477"/>
        <v>10.39</v>
      </c>
      <c r="H518" s="17"/>
      <c r="I518" s="16">
        <f t="shared" si="478"/>
        <v>48.980000000000004</v>
      </c>
      <c r="J518" s="17">
        <f t="shared" si="479"/>
        <v>955.11</v>
      </c>
      <c r="K518" s="9"/>
      <c r="L518" s="9"/>
      <c r="M518" s="9"/>
      <c r="N518" s="9"/>
      <c r="O518" s="9"/>
      <c r="P518" s="9"/>
      <c r="Q518" s="9"/>
      <c r="R518" s="9">
        <f t="shared" si="472"/>
        <v>47.755500000000005</v>
      </c>
      <c r="S518" s="9"/>
      <c r="T518" s="9">
        <f t="shared" si="473"/>
        <v>95.51100000000001</v>
      </c>
      <c r="U518" s="9">
        <f t="shared" si="474"/>
        <v>143.26650000000001</v>
      </c>
      <c r="V518" s="9">
        <f t="shared" si="475"/>
        <v>191.02200000000002</v>
      </c>
      <c r="W518" s="9">
        <f t="shared" si="475"/>
        <v>191.02200000000002</v>
      </c>
      <c r="X518" s="9">
        <f t="shared" si="475"/>
        <v>191.02200000000002</v>
      </c>
      <c r="Y518" s="9">
        <f t="shared" si="476"/>
        <v>95.51100000000001</v>
      </c>
    </row>
    <row r="519" spans="1:25" ht="63.75" x14ac:dyDescent="0.25">
      <c r="A519" s="10" t="s">
        <v>1006</v>
      </c>
      <c r="B519" s="10" t="s">
        <v>1007</v>
      </c>
      <c r="C519" s="11" t="s">
        <v>50</v>
      </c>
      <c r="D519" s="12">
        <v>15.63</v>
      </c>
      <c r="E519" s="16">
        <v>41.13</v>
      </c>
      <c r="F519" s="17">
        <v>642.86</v>
      </c>
      <c r="G519" s="16">
        <f t="shared" si="477"/>
        <v>11.07</v>
      </c>
      <c r="H519" s="17"/>
      <c r="I519" s="16">
        <f t="shared" si="478"/>
        <v>52.2</v>
      </c>
      <c r="J519" s="17">
        <f t="shared" si="479"/>
        <v>815.88</v>
      </c>
      <c r="K519" s="9"/>
      <c r="L519" s="9"/>
      <c r="M519" s="9"/>
      <c r="N519" s="9"/>
      <c r="O519" s="9"/>
      <c r="P519" s="9"/>
      <c r="Q519" s="9"/>
      <c r="R519" s="9">
        <f t="shared" si="472"/>
        <v>40.794000000000004</v>
      </c>
      <c r="S519" s="9"/>
      <c r="T519" s="9">
        <f t="shared" si="473"/>
        <v>81.588000000000008</v>
      </c>
      <c r="U519" s="9">
        <f t="shared" si="474"/>
        <v>122.38199999999999</v>
      </c>
      <c r="V519" s="9">
        <f t="shared" si="475"/>
        <v>163.17600000000002</v>
      </c>
      <c r="W519" s="9">
        <f t="shared" si="475"/>
        <v>163.17600000000002</v>
      </c>
      <c r="X519" s="9">
        <f t="shared" si="475"/>
        <v>163.17600000000002</v>
      </c>
      <c r="Y519" s="9">
        <f t="shared" si="476"/>
        <v>81.588000000000008</v>
      </c>
    </row>
    <row r="520" spans="1:25" ht="38.25" x14ac:dyDescent="0.25">
      <c r="A520" s="10" t="s">
        <v>1008</v>
      </c>
      <c r="B520" s="10" t="s">
        <v>1009</v>
      </c>
      <c r="C520" s="11" t="s">
        <v>50</v>
      </c>
      <c r="D520" s="12">
        <v>73.97</v>
      </c>
      <c r="E520" s="16">
        <v>14.75</v>
      </c>
      <c r="F520" s="17">
        <v>1091.05</v>
      </c>
      <c r="G520" s="16">
        <f t="shared" si="477"/>
        <v>3.97</v>
      </c>
      <c r="H520" s="17"/>
      <c r="I520" s="16">
        <f t="shared" si="478"/>
        <v>18.72</v>
      </c>
      <c r="J520" s="17">
        <f t="shared" si="479"/>
        <v>1384.71</v>
      </c>
      <c r="K520" s="9"/>
      <c r="L520" s="9"/>
      <c r="M520" s="9"/>
      <c r="N520" s="9"/>
      <c r="O520" s="9"/>
      <c r="P520" s="9"/>
      <c r="Q520" s="9"/>
      <c r="R520" s="9">
        <f t="shared" si="472"/>
        <v>69.235500000000002</v>
      </c>
      <c r="S520" s="9"/>
      <c r="T520" s="9">
        <f t="shared" si="473"/>
        <v>138.471</v>
      </c>
      <c r="U520" s="9">
        <f t="shared" si="474"/>
        <v>207.70650000000001</v>
      </c>
      <c r="V520" s="9">
        <f t="shared" si="475"/>
        <v>276.94200000000001</v>
      </c>
      <c r="W520" s="9">
        <f t="shared" si="475"/>
        <v>276.94200000000001</v>
      </c>
      <c r="X520" s="9">
        <f t="shared" si="475"/>
        <v>276.94200000000001</v>
      </c>
      <c r="Y520" s="9">
        <f t="shared" si="476"/>
        <v>138.471</v>
      </c>
    </row>
    <row r="521" spans="1:25" ht="25.5" x14ac:dyDescent="0.25">
      <c r="A521" s="10" t="s">
        <v>1010</v>
      </c>
      <c r="B521" s="10" t="s">
        <v>1011</v>
      </c>
      <c r="C521" s="11" t="s">
        <v>50</v>
      </c>
      <c r="D521" s="12">
        <v>20</v>
      </c>
      <c r="E521" s="16">
        <v>67.489999999999995</v>
      </c>
      <c r="F521" s="17">
        <v>1349.8</v>
      </c>
      <c r="G521" s="16">
        <f t="shared" si="477"/>
        <v>18.170000000000002</v>
      </c>
      <c r="H521" s="17"/>
      <c r="I521" s="16">
        <f t="shared" si="478"/>
        <v>85.66</v>
      </c>
      <c r="J521" s="17">
        <f t="shared" si="479"/>
        <v>1713.2</v>
      </c>
      <c r="K521" s="9"/>
      <c r="L521" s="9"/>
      <c r="M521" s="9"/>
      <c r="N521" s="9"/>
      <c r="O521" s="9"/>
      <c r="P521" s="9"/>
      <c r="Q521" s="9"/>
      <c r="R521" s="9">
        <f t="shared" si="472"/>
        <v>85.660000000000011</v>
      </c>
      <c r="S521" s="9"/>
      <c r="T521" s="9">
        <f t="shared" si="473"/>
        <v>171.32000000000002</v>
      </c>
      <c r="U521" s="9">
        <f t="shared" si="474"/>
        <v>256.98</v>
      </c>
      <c r="V521" s="9">
        <f t="shared" si="475"/>
        <v>342.64000000000004</v>
      </c>
      <c r="W521" s="9">
        <f t="shared" si="475"/>
        <v>342.64000000000004</v>
      </c>
      <c r="X521" s="9">
        <f t="shared" si="475"/>
        <v>342.64000000000004</v>
      </c>
      <c r="Y521" s="9">
        <f t="shared" si="476"/>
        <v>171.32000000000002</v>
      </c>
    </row>
    <row r="522" spans="1:25" x14ac:dyDescent="0.25">
      <c r="A522" s="8" t="s">
        <v>1012</v>
      </c>
      <c r="B522" s="82" t="s">
        <v>1013</v>
      </c>
      <c r="C522" s="83"/>
      <c r="D522" s="83"/>
      <c r="E522" s="83"/>
      <c r="F522" s="83"/>
      <c r="G522" s="83"/>
      <c r="H522" s="83"/>
      <c r="I522" s="83"/>
      <c r="J522" s="83"/>
      <c r="K522" s="9"/>
      <c r="L522" s="9"/>
      <c r="M522" s="9"/>
      <c r="N522" s="9"/>
      <c r="O522" s="9"/>
      <c r="P522" s="9"/>
      <c r="Q522" s="9"/>
      <c r="R522" s="9">
        <f t="shared" si="472"/>
        <v>0</v>
      </c>
      <c r="S522" s="9"/>
      <c r="T522" s="9">
        <f t="shared" si="473"/>
        <v>0</v>
      </c>
      <c r="U522" s="9">
        <f t="shared" si="474"/>
        <v>0</v>
      </c>
      <c r="V522" s="9">
        <f t="shared" si="475"/>
        <v>0</v>
      </c>
      <c r="W522" s="9">
        <f t="shared" si="475"/>
        <v>0</v>
      </c>
      <c r="X522" s="9">
        <f t="shared" si="475"/>
        <v>0</v>
      </c>
      <c r="Y522" s="9">
        <f t="shared" si="476"/>
        <v>0</v>
      </c>
    </row>
    <row r="523" spans="1:25" ht="51" x14ac:dyDescent="0.25">
      <c r="A523" s="10" t="s">
        <v>1014</v>
      </c>
      <c r="B523" s="10" t="s">
        <v>1015</v>
      </c>
      <c r="C523" s="11" t="s">
        <v>50</v>
      </c>
      <c r="D523" s="12">
        <v>10024.98</v>
      </c>
      <c r="E523" s="16">
        <v>3.31</v>
      </c>
      <c r="F523" s="16"/>
      <c r="G523" s="16">
        <f t="shared" ref="G523:G533" si="480">TRUNC(E523*0.2693,2)</f>
        <v>0.89</v>
      </c>
      <c r="H523" s="17"/>
      <c r="I523" s="16">
        <f t="shared" ref="I523:I533" si="481">H523+G523+E523</f>
        <v>4.2</v>
      </c>
      <c r="J523" s="17">
        <f t="shared" ref="J523:J533" si="482">TRUNC(I523*D523,2)</f>
        <v>42104.91</v>
      </c>
      <c r="K523" s="9"/>
      <c r="L523" s="9"/>
      <c r="M523" s="9"/>
      <c r="N523" s="9"/>
      <c r="O523" s="9"/>
      <c r="P523" s="9"/>
      <c r="Q523" s="9"/>
      <c r="R523" s="9">
        <f t="shared" si="472"/>
        <v>2105.2455000000004</v>
      </c>
      <c r="S523" s="9"/>
      <c r="T523" s="9">
        <f t="shared" si="473"/>
        <v>4210.4910000000009</v>
      </c>
      <c r="U523" s="9">
        <f t="shared" si="474"/>
        <v>6315.7365</v>
      </c>
      <c r="V523" s="9">
        <f t="shared" si="475"/>
        <v>8420.9820000000018</v>
      </c>
      <c r="W523" s="9">
        <f t="shared" si="475"/>
        <v>8420.9820000000018</v>
      </c>
      <c r="X523" s="9">
        <f t="shared" si="475"/>
        <v>8420.9820000000018</v>
      </c>
      <c r="Y523" s="9">
        <f t="shared" si="476"/>
        <v>4210.4910000000009</v>
      </c>
    </row>
    <row r="524" spans="1:25" ht="51" x14ac:dyDescent="0.25">
      <c r="A524" s="10" t="s">
        <v>1016</v>
      </c>
      <c r="B524" s="10" t="s">
        <v>1017</v>
      </c>
      <c r="C524" s="11" t="s">
        <v>50</v>
      </c>
      <c r="D524" s="12">
        <v>728.11</v>
      </c>
      <c r="E524" s="16">
        <v>5.41</v>
      </c>
      <c r="F524" s="16"/>
      <c r="G524" s="16">
        <f t="shared" si="480"/>
        <v>1.45</v>
      </c>
      <c r="H524" s="17"/>
      <c r="I524" s="16">
        <f t="shared" si="481"/>
        <v>6.86</v>
      </c>
      <c r="J524" s="17">
        <f t="shared" si="482"/>
        <v>4994.83</v>
      </c>
      <c r="K524" s="9"/>
      <c r="L524" s="9"/>
      <c r="M524" s="9"/>
      <c r="N524" s="9"/>
      <c r="O524" s="9"/>
      <c r="P524" s="9"/>
      <c r="Q524" s="9"/>
      <c r="R524" s="9">
        <f t="shared" si="472"/>
        <v>249.7415</v>
      </c>
      <c r="S524" s="9"/>
      <c r="T524" s="9">
        <f t="shared" si="473"/>
        <v>499.483</v>
      </c>
      <c r="U524" s="9">
        <f t="shared" si="474"/>
        <v>749.22449999999992</v>
      </c>
      <c r="V524" s="9">
        <f t="shared" si="475"/>
        <v>998.96600000000001</v>
      </c>
      <c r="W524" s="9">
        <f t="shared" si="475"/>
        <v>998.96600000000001</v>
      </c>
      <c r="X524" s="9">
        <f t="shared" si="475"/>
        <v>998.96600000000001</v>
      </c>
      <c r="Y524" s="9">
        <f t="shared" si="476"/>
        <v>499.483</v>
      </c>
    </row>
    <row r="525" spans="1:25" ht="51" x14ac:dyDescent="0.25">
      <c r="A525" s="10" t="s">
        <v>1018</v>
      </c>
      <c r="B525" s="10" t="s">
        <v>1019</v>
      </c>
      <c r="C525" s="11" t="s">
        <v>50</v>
      </c>
      <c r="D525" s="12">
        <v>523.69000000000005</v>
      </c>
      <c r="E525" s="16">
        <v>7.43</v>
      </c>
      <c r="F525" s="17">
        <v>3891.01</v>
      </c>
      <c r="G525" s="16">
        <f t="shared" si="480"/>
        <v>2</v>
      </c>
      <c r="H525" s="17"/>
      <c r="I525" s="16">
        <f t="shared" si="481"/>
        <v>9.43</v>
      </c>
      <c r="J525" s="17">
        <f t="shared" si="482"/>
        <v>4938.3900000000003</v>
      </c>
      <c r="K525" s="9"/>
      <c r="L525" s="9"/>
      <c r="M525" s="9"/>
      <c r="N525" s="9"/>
      <c r="O525" s="9"/>
      <c r="P525" s="9"/>
      <c r="Q525" s="9"/>
      <c r="R525" s="9">
        <f t="shared" si="472"/>
        <v>246.91950000000003</v>
      </c>
      <c r="S525" s="9"/>
      <c r="T525" s="9">
        <f t="shared" si="473"/>
        <v>493.83900000000006</v>
      </c>
      <c r="U525" s="9">
        <f t="shared" si="474"/>
        <v>740.75850000000003</v>
      </c>
      <c r="V525" s="9">
        <f t="shared" si="475"/>
        <v>987.67800000000011</v>
      </c>
      <c r="W525" s="9">
        <f t="shared" si="475"/>
        <v>987.67800000000011</v>
      </c>
      <c r="X525" s="9">
        <f t="shared" si="475"/>
        <v>987.67800000000011</v>
      </c>
      <c r="Y525" s="9">
        <f t="shared" si="476"/>
        <v>493.83900000000006</v>
      </c>
    </row>
    <row r="526" spans="1:25" ht="51" x14ac:dyDescent="0.25">
      <c r="A526" s="10" t="s">
        <v>1020</v>
      </c>
      <c r="B526" s="10" t="s">
        <v>1021</v>
      </c>
      <c r="C526" s="11" t="s">
        <v>50</v>
      </c>
      <c r="D526" s="12">
        <v>50.21</v>
      </c>
      <c r="E526" s="16">
        <v>9.2200000000000006</v>
      </c>
      <c r="F526" s="17">
        <v>462.93</v>
      </c>
      <c r="G526" s="16">
        <f t="shared" si="480"/>
        <v>2.48</v>
      </c>
      <c r="H526" s="17"/>
      <c r="I526" s="16">
        <f t="shared" si="481"/>
        <v>11.700000000000001</v>
      </c>
      <c r="J526" s="17">
        <f t="shared" si="482"/>
        <v>587.45000000000005</v>
      </c>
      <c r="K526" s="9"/>
      <c r="L526" s="9"/>
      <c r="M526" s="9"/>
      <c r="N526" s="9"/>
      <c r="O526" s="9"/>
      <c r="P526" s="9"/>
      <c r="Q526" s="9"/>
      <c r="R526" s="9">
        <f t="shared" si="472"/>
        <v>29.372500000000002</v>
      </c>
      <c r="S526" s="9"/>
      <c r="T526" s="9">
        <f t="shared" si="473"/>
        <v>58.745000000000005</v>
      </c>
      <c r="U526" s="9">
        <f t="shared" si="474"/>
        <v>88.117500000000007</v>
      </c>
      <c r="V526" s="9">
        <f t="shared" si="475"/>
        <v>117.49000000000001</v>
      </c>
      <c r="W526" s="9">
        <f t="shared" si="475"/>
        <v>117.49000000000001</v>
      </c>
      <c r="X526" s="9">
        <f t="shared" si="475"/>
        <v>117.49000000000001</v>
      </c>
      <c r="Y526" s="9">
        <f t="shared" si="476"/>
        <v>58.745000000000005</v>
      </c>
    </row>
    <row r="527" spans="1:25" ht="25.5" x14ac:dyDescent="0.25">
      <c r="A527" s="10" t="s">
        <v>1022</v>
      </c>
      <c r="B527" s="10" t="s">
        <v>1023</v>
      </c>
      <c r="C527" s="11" t="s">
        <v>50</v>
      </c>
      <c r="D527" s="12">
        <v>1309.67</v>
      </c>
      <c r="E527" s="16">
        <v>10.01</v>
      </c>
      <c r="F527" s="17">
        <v>13109.79</v>
      </c>
      <c r="G527" s="16">
        <f t="shared" si="480"/>
        <v>2.69</v>
      </c>
      <c r="H527" s="17"/>
      <c r="I527" s="16">
        <f t="shared" si="481"/>
        <v>12.7</v>
      </c>
      <c r="J527" s="17">
        <f t="shared" si="482"/>
        <v>16632.8</v>
      </c>
      <c r="K527" s="9"/>
      <c r="L527" s="9"/>
      <c r="M527" s="9"/>
      <c r="N527" s="9"/>
      <c r="O527" s="9"/>
      <c r="P527" s="9"/>
      <c r="Q527" s="9"/>
      <c r="R527" s="9">
        <f t="shared" si="472"/>
        <v>831.64</v>
      </c>
      <c r="S527" s="9"/>
      <c r="T527" s="9">
        <f t="shared" si="473"/>
        <v>1663.28</v>
      </c>
      <c r="U527" s="9">
        <f t="shared" si="474"/>
        <v>2494.9199999999996</v>
      </c>
      <c r="V527" s="9">
        <f t="shared" si="475"/>
        <v>3326.56</v>
      </c>
      <c r="W527" s="9">
        <f t="shared" si="475"/>
        <v>3326.56</v>
      </c>
      <c r="X527" s="9">
        <f t="shared" si="475"/>
        <v>3326.56</v>
      </c>
      <c r="Y527" s="9">
        <f t="shared" si="476"/>
        <v>1663.28</v>
      </c>
    </row>
    <row r="528" spans="1:25" ht="25.5" x14ac:dyDescent="0.25">
      <c r="A528" s="10" t="s">
        <v>1024</v>
      </c>
      <c r="B528" s="10" t="s">
        <v>1025</v>
      </c>
      <c r="C528" s="11" t="s">
        <v>50</v>
      </c>
      <c r="D528" s="12">
        <v>89.5</v>
      </c>
      <c r="E528" s="16">
        <v>22.72</v>
      </c>
      <c r="F528" s="17">
        <v>2033.44</v>
      </c>
      <c r="G528" s="16">
        <f t="shared" si="480"/>
        <v>6.11</v>
      </c>
      <c r="H528" s="17"/>
      <c r="I528" s="16">
        <f t="shared" si="481"/>
        <v>28.83</v>
      </c>
      <c r="J528" s="17">
        <f t="shared" si="482"/>
        <v>2580.2800000000002</v>
      </c>
      <c r="K528" s="9"/>
      <c r="L528" s="9"/>
      <c r="M528" s="9"/>
      <c r="N528" s="9"/>
      <c r="O528" s="9"/>
      <c r="P528" s="9"/>
      <c r="Q528" s="9"/>
      <c r="R528" s="9">
        <f t="shared" si="472"/>
        <v>129.01400000000001</v>
      </c>
      <c r="S528" s="9"/>
      <c r="T528" s="9">
        <f t="shared" si="473"/>
        <v>258.02800000000002</v>
      </c>
      <c r="U528" s="9">
        <f t="shared" si="474"/>
        <v>387.04200000000003</v>
      </c>
      <c r="V528" s="9">
        <f t="shared" si="475"/>
        <v>516.05600000000004</v>
      </c>
      <c r="W528" s="9">
        <f t="shared" si="475"/>
        <v>516.05600000000004</v>
      </c>
      <c r="X528" s="9">
        <f t="shared" si="475"/>
        <v>516.05600000000004</v>
      </c>
      <c r="Y528" s="9">
        <f t="shared" si="476"/>
        <v>258.02800000000002</v>
      </c>
    </row>
    <row r="529" spans="1:25" ht="25.5" x14ac:dyDescent="0.25">
      <c r="A529" s="10" t="s">
        <v>1026</v>
      </c>
      <c r="B529" s="10" t="s">
        <v>1027</v>
      </c>
      <c r="C529" s="11" t="s">
        <v>50</v>
      </c>
      <c r="D529" s="12">
        <v>192.4</v>
      </c>
      <c r="E529" s="16">
        <v>31.37</v>
      </c>
      <c r="F529" s="17">
        <v>6035.58</v>
      </c>
      <c r="G529" s="16">
        <f t="shared" si="480"/>
        <v>8.44</v>
      </c>
      <c r="H529" s="17"/>
      <c r="I529" s="16">
        <f t="shared" si="481"/>
        <v>39.81</v>
      </c>
      <c r="J529" s="17">
        <f t="shared" si="482"/>
        <v>7659.44</v>
      </c>
      <c r="K529" s="9"/>
      <c r="L529" s="9"/>
      <c r="M529" s="9"/>
      <c r="N529" s="9"/>
      <c r="O529" s="9"/>
      <c r="P529" s="9"/>
      <c r="Q529" s="9"/>
      <c r="R529" s="9">
        <f t="shared" si="472"/>
        <v>382.97199999999998</v>
      </c>
      <c r="S529" s="9"/>
      <c r="T529" s="9">
        <f t="shared" si="473"/>
        <v>765.94399999999996</v>
      </c>
      <c r="U529" s="9">
        <f t="shared" si="474"/>
        <v>1148.9159999999999</v>
      </c>
      <c r="V529" s="9">
        <f t="shared" si="475"/>
        <v>1531.8879999999999</v>
      </c>
      <c r="W529" s="9">
        <f t="shared" si="475"/>
        <v>1531.8879999999999</v>
      </c>
      <c r="X529" s="9">
        <f t="shared" si="475"/>
        <v>1531.8879999999999</v>
      </c>
      <c r="Y529" s="9">
        <f t="shared" si="476"/>
        <v>765.94399999999996</v>
      </c>
    </row>
    <row r="530" spans="1:25" ht="25.5" x14ac:dyDescent="0.25">
      <c r="A530" s="10" t="s">
        <v>1028</v>
      </c>
      <c r="B530" s="10" t="s">
        <v>1029</v>
      </c>
      <c r="C530" s="11" t="s">
        <v>50</v>
      </c>
      <c r="D530" s="12">
        <v>48.1</v>
      </c>
      <c r="E530" s="16">
        <v>18.14</v>
      </c>
      <c r="F530" s="17">
        <v>872.53</v>
      </c>
      <c r="G530" s="16">
        <f t="shared" si="480"/>
        <v>4.88</v>
      </c>
      <c r="H530" s="17"/>
      <c r="I530" s="16">
        <f t="shared" si="481"/>
        <v>23.02</v>
      </c>
      <c r="J530" s="17">
        <f t="shared" si="482"/>
        <v>1107.26</v>
      </c>
      <c r="K530" s="9"/>
      <c r="L530" s="9"/>
      <c r="M530" s="9"/>
      <c r="N530" s="9"/>
      <c r="O530" s="9"/>
      <c r="P530" s="9"/>
      <c r="Q530" s="9"/>
      <c r="R530" s="9">
        <f t="shared" si="472"/>
        <v>55.363</v>
      </c>
      <c r="S530" s="9"/>
      <c r="T530" s="9">
        <f t="shared" si="473"/>
        <v>110.726</v>
      </c>
      <c r="U530" s="9">
        <f t="shared" si="474"/>
        <v>166.089</v>
      </c>
      <c r="V530" s="9">
        <f t="shared" si="475"/>
        <v>221.452</v>
      </c>
      <c r="W530" s="9">
        <f t="shared" si="475"/>
        <v>221.452</v>
      </c>
      <c r="X530" s="9">
        <f t="shared" si="475"/>
        <v>221.452</v>
      </c>
      <c r="Y530" s="9">
        <f t="shared" si="476"/>
        <v>110.726</v>
      </c>
    </row>
    <row r="531" spans="1:25" ht="25.5" x14ac:dyDescent="0.25">
      <c r="A531" s="10" t="s">
        <v>1030</v>
      </c>
      <c r="B531" s="10" t="s">
        <v>1031</v>
      </c>
      <c r="C531" s="11" t="s">
        <v>50</v>
      </c>
      <c r="D531" s="12">
        <v>36.96</v>
      </c>
      <c r="E531" s="16">
        <v>114.6</v>
      </c>
      <c r="F531" s="17">
        <v>4235.6099999999997</v>
      </c>
      <c r="G531" s="16">
        <f t="shared" si="480"/>
        <v>30.86</v>
      </c>
      <c r="H531" s="17"/>
      <c r="I531" s="16">
        <f t="shared" si="481"/>
        <v>145.45999999999998</v>
      </c>
      <c r="J531" s="17">
        <f t="shared" si="482"/>
        <v>5376.2</v>
      </c>
      <c r="K531" s="9"/>
      <c r="L531" s="9"/>
      <c r="M531" s="9"/>
      <c r="N531" s="9"/>
      <c r="O531" s="9"/>
      <c r="P531" s="9"/>
      <c r="Q531" s="9"/>
      <c r="R531" s="9">
        <f t="shared" si="472"/>
        <v>268.81</v>
      </c>
      <c r="S531" s="9"/>
      <c r="T531" s="9">
        <f t="shared" si="473"/>
        <v>537.62</v>
      </c>
      <c r="U531" s="9">
        <f t="shared" si="474"/>
        <v>806.43</v>
      </c>
      <c r="V531" s="9">
        <f t="shared" si="475"/>
        <v>1075.24</v>
      </c>
      <c r="W531" s="9">
        <f t="shared" si="475"/>
        <v>1075.24</v>
      </c>
      <c r="X531" s="9">
        <f t="shared" si="475"/>
        <v>1075.24</v>
      </c>
      <c r="Y531" s="9">
        <f t="shared" si="476"/>
        <v>537.62</v>
      </c>
    </row>
    <row r="532" spans="1:25" ht="25.5" x14ac:dyDescent="0.25">
      <c r="A532" s="10" t="s">
        <v>1032</v>
      </c>
      <c r="B532" s="10" t="s">
        <v>1033</v>
      </c>
      <c r="C532" s="11" t="s">
        <v>50</v>
      </c>
      <c r="D532" s="12">
        <v>430.88</v>
      </c>
      <c r="E532" s="16">
        <v>12.74</v>
      </c>
      <c r="F532" s="17">
        <v>5489.41</v>
      </c>
      <c r="G532" s="16">
        <f t="shared" si="480"/>
        <v>3.43</v>
      </c>
      <c r="H532" s="17"/>
      <c r="I532" s="16">
        <f t="shared" si="481"/>
        <v>16.170000000000002</v>
      </c>
      <c r="J532" s="17">
        <f t="shared" si="482"/>
        <v>6967.32</v>
      </c>
      <c r="K532" s="9"/>
      <c r="L532" s="9"/>
      <c r="M532" s="9"/>
      <c r="N532" s="9"/>
      <c r="O532" s="9"/>
      <c r="P532" s="9"/>
      <c r="Q532" s="9"/>
      <c r="R532" s="9">
        <f t="shared" si="472"/>
        <v>348.36599999999999</v>
      </c>
      <c r="S532" s="9"/>
      <c r="T532" s="9">
        <f t="shared" si="473"/>
        <v>696.73199999999997</v>
      </c>
      <c r="U532" s="9">
        <f t="shared" si="474"/>
        <v>1045.098</v>
      </c>
      <c r="V532" s="9">
        <f t="shared" si="475"/>
        <v>1393.4639999999999</v>
      </c>
      <c r="W532" s="9">
        <f t="shared" si="475"/>
        <v>1393.4639999999999</v>
      </c>
      <c r="X532" s="9">
        <f t="shared" si="475"/>
        <v>1393.4639999999999</v>
      </c>
      <c r="Y532" s="9">
        <f t="shared" si="476"/>
        <v>696.73199999999997</v>
      </c>
    </row>
    <row r="533" spans="1:25" ht="25.5" x14ac:dyDescent="0.25">
      <c r="A533" s="10" t="s">
        <v>1034</v>
      </c>
      <c r="B533" s="10" t="s">
        <v>1035</v>
      </c>
      <c r="C533" s="11" t="s">
        <v>50</v>
      </c>
      <c r="D533" s="12">
        <v>29.4</v>
      </c>
      <c r="E533" s="16">
        <v>9.5399999999999991</v>
      </c>
      <c r="F533" s="17">
        <v>280.47000000000003</v>
      </c>
      <c r="G533" s="16">
        <f t="shared" si="480"/>
        <v>2.56</v>
      </c>
      <c r="H533" s="17"/>
      <c r="I533" s="16">
        <f t="shared" si="481"/>
        <v>12.1</v>
      </c>
      <c r="J533" s="17">
        <f t="shared" si="482"/>
        <v>355.74</v>
      </c>
      <c r="K533" s="9"/>
      <c r="L533" s="9"/>
      <c r="M533" s="9"/>
      <c r="N533" s="9"/>
      <c r="O533" s="9"/>
      <c r="P533" s="9"/>
      <c r="Q533" s="9"/>
      <c r="R533" s="9">
        <f t="shared" si="472"/>
        <v>17.787000000000003</v>
      </c>
      <c r="S533" s="9"/>
      <c r="T533" s="9">
        <f t="shared" si="473"/>
        <v>35.574000000000005</v>
      </c>
      <c r="U533" s="9">
        <f t="shared" si="474"/>
        <v>53.360999999999997</v>
      </c>
      <c r="V533" s="9">
        <f t="shared" si="475"/>
        <v>71.14800000000001</v>
      </c>
      <c r="W533" s="9">
        <f t="shared" si="475"/>
        <v>71.14800000000001</v>
      </c>
      <c r="X533" s="9">
        <f t="shared" si="475"/>
        <v>71.14800000000001</v>
      </c>
      <c r="Y533" s="9">
        <f t="shared" si="476"/>
        <v>35.574000000000005</v>
      </c>
    </row>
    <row r="534" spans="1:25" x14ac:dyDescent="0.25">
      <c r="A534" s="8" t="s">
        <v>1036</v>
      </c>
      <c r="B534" s="82" t="s">
        <v>1037</v>
      </c>
      <c r="C534" s="83"/>
      <c r="D534" s="83"/>
      <c r="E534" s="83"/>
      <c r="F534" s="83"/>
      <c r="G534" s="83"/>
      <c r="H534" s="83"/>
      <c r="I534" s="83"/>
      <c r="J534" s="83"/>
      <c r="K534" s="9"/>
      <c r="L534" s="9"/>
      <c r="M534" s="9"/>
      <c r="N534" s="9"/>
      <c r="O534" s="9"/>
      <c r="P534" s="9"/>
      <c r="Q534" s="9"/>
      <c r="R534" s="9">
        <f t="shared" si="472"/>
        <v>0</v>
      </c>
      <c r="S534" s="9"/>
      <c r="T534" s="9">
        <f t="shared" si="473"/>
        <v>0</v>
      </c>
      <c r="U534" s="9">
        <f t="shared" si="474"/>
        <v>0</v>
      </c>
      <c r="V534" s="9">
        <f t="shared" si="475"/>
        <v>0</v>
      </c>
      <c r="W534" s="9">
        <f t="shared" si="475"/>
        <v>0</v>
      </c>
      <c r="X534" s="9">
        <f t="shared" si="475"/>
        <v>0</v>
      </c>
      <c r="Y534" s="9">
        <f t="shared" si="476"/>
        <v>0</v>
      </c>
    </row>
    <row r="535" spans="1:25" ht="38.25" x14ac:dyDescent="0.25">
      <c r="A535" s="10" t="s">
        <v>1038</v>
      </c>
      <c r="B535" s="10" t="s">
        <v>1039</v>
      </c>
      <c r="C535" s="11" t="s">
        <v>16</v>
      </c>
      <c r="D535" s="12">
        <v>21</v>
      </c>
      <c r="E535" s="16">
        <v>26.25</v>
      </c>
      <c r="F535" s="17">
        <v>551.25</v>
      </c>
      <c r="G535" s="16">
        <f t="shared" ref="G535:G548" si="483">TRUNC(E535*0.2693,2)</f>
        <v>7.06</v>
      </c>
      <c r="H535" s="17"/>
      <c r="I535" s="16">
        <f t="shared" ref="I535:I548" si="484">H535+G535+E535</f>
        <v>33.31</v>
      </c>
      <c r="J535" s="17">
        <f t="shared" ref="J535:J548" si="485">TRUNC(I535*D535,2)</f>
        <v>699.51</v>
      </c>
      <c r="K535" s="9"/>
      <c r="L535" s="9"/>
      <c r="M535" s="9"/>
      <c r="N535" s="9"/>
      <c r="O535" s="9"/>
      <c r="P535" s="9"/>
      <c r="Q535" s="9"/>
      <c r="R535" s="9">
        <f t="shared" si="472"/>
        <v>34.975500000000004</v>
      </c>
      <c r="S535" s="9"/>
      <c r="T535" s="9">
        <f t="shared" si="473"/>
        <v>69.951000000000008</v>
      </c>
      <c r="U535" s="9">
        <f t="shared" si="474"/>
        <v>104.92649999999999</v>
      </c>
      <c r="V535" s="9">
        <f t="shared" si="475"/>
        <v>139.90200000000002</v>
      </c>
      <c r="W535" s="9">
        <f t="shared" si="475"/>
        <v>139.90200000000002</v>
      </c>
      <c r="X535" s="9">
        <f t="shared" si="475"/>
        <v>139.90200000000002</v>
      </c>
      <c r="Y535" s="9">
        <f t="shared" si="476"/>
        <v>69.951000000000008</v>
      </c>
    </row>
    <row r="536" spans="1:25" ht="38.25" x14ac:dyDescent="0.25">
      <c r="A536" s="10" t="s">
        <v>1040</v>
      </c>
      <c r="B536" s="10" t="s">
        <v>1041</v>
      </c>
      <c r="C536" s="11" t="s">
        <v>16</v>
      </c>
      <c r="D536" s="12">
        <v>364</v>
      </c>
      <c r="E536" s="16">
        <v>6.12</v>
      </c>
      <c r="F536" s="17">
        <v>2227.6799999999998</v>
      </c>
      <c r="G536" s="16">
        <f t="shared" si="483"/>
        <v>1.64</v>
      </c>
      <c r="H536" s="17"/>
      <c r="I536" s="16">
        <f t="shared" si="484"/>
        <v>7.76</v>
      </c>
      <c r="J536" s="17">
        <f t="shared" si="485"/>
        <v>2824.64</v>
      </c>
      <c r="K536" s="9"/>
      <c r="L536" s="9"/>
      <c r="M536" s="9"/>
      <c r="N536" s="9"/>
      <c r="O536" s="9"/>
      <c r="P536" s="9"/>
      <c r="Q536" s="9"/>
      <c r="R536" s="9">
        <f t="shared" si="472"/>
        <v>141.232</v>
      </c>
      <c r="S536" s="9"/>
      <c r="T536" s="9">
        <f t="shared" si="473"/>
        <v>282.464</v>
      </c>
      <c r="U536" s="9">
        <f t="shared" si="474"/>
        <v>423.69599999999997</v>
      </c>
      <c r="V536" s="9">
        <f t="shared" si="475"/>
        <v>564.928</v>
      </c>
      <c r="W536" s="9">
        <f t="shared" si="475"/>
        <v>564.928</v>
      </c>
      <c r="X536" s="9">
        <f t="shared" si="475"/>
        <v>564.928</v>
      </c>
      <c r="Y536" s="9">
        <f t="shared" si="476"/>
        <v>282.464</v>
      </c>
    </row>
    <row r="537" spans="1:25" ht="51" x14ac:dyDescent="0.25">
      <c r="A537" s="10" t="s">
        <v>1042</v>
      </c>
      <c r="B537" s="10" t="s">
        <v>1043</v>
      </c>
      <c r="C537" s="11" t="s">
        <v>16</v>
      </c>
      <c r="D537" s="12">
        <v>27</v>
      </c>
      <c r="E537" s="16">
        <v>10.32</v>
      </c>
      <c r="F537" s="17">
        <v>278.64</v>
      </c>
      <c r="G537" s="16">
        <f t="shared" si="483"/>
        <v>2.77</v>
      </c>
      <c r="H537" s="17"/>
      <c r="I537" s="16">
        <f t="shared" si="484"/>
        <v>13.09</v>
      </c>
      <c r="J537" s="17">
        <f t="shared" si="485"/>
        <v>353.43</v>
      </c>
      <c r="K537" s="9"/>
      <c r="L537" s="9"/>
      <c r="M537" s="9"/>
      <c r="N537" s="9"/>
      <c r="O537" s="9"/>
      <c r="P537" s="9"/>
      <c r="Q537" s="9"/>
      <c r="R537" s="9">
        <f t="shared" si="472"/>
        <v>17.671500000000002</v>
      </c>
      <c r="S537" s="9"/>
      <c r="T537" s="9">
        <f t="shared" si="473"/>
        <v>35.343000000000004</v>
      </c>
      <c r="U537" s="9">
        <f t="shared" si="474"/>
        <v>53.014499999999998</v>
      </c>
      <c r="V537" s="9">
        <f t="shared" si="475"/>
        <v>70.686000000000007</v>
      </c>
      <c r="W537" s="9">
        <f t="shared" si="475"/>
        <v>70.686000000000007</v>
      </c>
      <c r="X537" s="9">
        <f t="shared" si="475"/>
        <v>70.686000000000007</v>
      </c>
      <c r="Y537" s="9">
        <f t="shared" si="476"/>
        <v>35.343000000000004</v>
      </c>
    </row>
    <row r="538" spans="1:25" ht="51" x14ac:dyDescent="0.25">
      <c r="A538" s="10" t="s">
        <v>1044</v>
      </c>
      <c r="B538" s="10" t="s">
        <v>1045</v>
      </c>
      <c r="C538" s="11" t="s">
        <v>16</v>
      </c>
      <c r="D538" s="12">
        <v>48</v>
      </c>
      <c r="E538" s="16">
        <v>20.53</v>
      </c>
      <c r="F538" s="17">
        <v>985.44</v>
      </c>
      <c r="G538" s="16">
        <f t="shared" si="483"/>
        <v>5.52</v>
      </c>
      <c r="H538" s="17"/>
      <c r="I538" s="16">
        <f t="shared" si="484"/>
        <v>26.05</v>
      </c>
      <c r="J538" s="17">
        <f t="shared" si="485"/>
        <v>1250.4000000000001</v>
      </c>
      <c r="K538" s="9"/>
      <c r="L538" s="9"/>
      <c r="M538" s="9"/>
      <c r="N538" s="9"/>
      <c r="O538" s="9"/>
      <c r="P538" s="9"/>
      <c r="Q538" s="9"/>
      <c r="R538" s="9">
        <f t="shared" si="472"/>
        <v>62.52000000000001</v>
      </c>
      <c r="S538" s="9"/>
      <c r="T538" s="9">
        <f t="shared" si="473"/>
        <v>125.04000000000002</v>
      </c>
      <c r="U538" s="9">
        <f t="shared" si="474"/>
        <v>187.56</v>
      </c>
      <c r="V538" s="9">
        <f t="shared" si="475"/>
        <v>250.08000000000004</v>
      </c>
      <c r="W538" s="9">
        <f t="shared" si="475"/>
        <v>250.08000000000004</v>
      </c>
      <c r="X538" s="9">
        <f t="shared" si="475"/>
        <v>250.08000000000004</v>
      </c>
      <c r="Y538" s="9">
        <f t="shared" si="476"/>
        <v>125.04000000000002</v>
      </c>
    </row>
    <row r="539" spans="1:25" ht="51" x14ac:dyDescent="0.25">
      <c r="A539" s="10" t="s">
        <v>1046</v>
      </c>
      <c r="B539" s="10" t="s">
        <v>1047</v>
      </c>
      <c r="C539" s="11" t="s">
        <v>16</v>
      </c>
      <c r="D539" s="12">
        <v>202</v>
      </c>
      <c r="E539" s="16">
        <v>19.07</v>
      </c>
      <c r="F539" s="17">
        <v>3852.14</v>
      </c>
      <c r="G539" s="16">
        <f t="shared" si="483"/>
        <v>5.13</v>
      </c>
      <c r="H539" s="17"/>
      <c r="I539" s="16">
        <f t="shared" si="484"/>
        <v>24.2</v>
      </c>
      <c r="J539" s="17">
        <f t="shared" si="485"/>
        <v>4888.3999999999996</v>
      </c>
      <c r="K539" s="9"/>
      <c r="L539" s="9"/>
      <c r="M539" s="9"/>
      <c r="N539" s="9"/>
      <c r="O539" s="9"/>
      <c r="P539" s="9"/>
      <c r="Q539" s="9"/>
      <c r="R539" s="9">
        <f t="shared" si="472"/>
        <v>244.42</v>
      </c>
      <c r="S539" s="9"/>
      <c r="T539" s="9">
        <f t="shared" si="473"/>
        <v>488.84</v>
      </c>
      <c r="U539" s="9">
        <f t="shared" si="474"/>
        <v>733.25999999999988</v>
      </c>
      <c r="V539" s="9">
        <f t="shared" ref="V539:X570" si="486">0.2*$J539</f>
        <v>977.68</v>
      </c>
      <c r="W539" s="9">
        <f t="shared" si="486"/>
        <v>977.68</v>
      </c>
      <c r="X539" s="9">
        <f t="shared" si="486"/>
        <v>977.68</v>
      </c>
      <c r="Y539" s="9">
        <f t="shared" si="476"/>
        <v>488.84</v>
      </c>
    </row>
    <row r="540" spans="1:25" ht="51" x14ac:dyDescent="0.25">
      <c r="A540" s="10" t="s">
        <v>1048</v>
      </c>
      <c r="B540" s="10" t="s">
        <v>1049</v>
      </c>
      <c r="C540" s="11" t="s">
        <v>16</v>
      </c>
      <c r="D540" s="12">
        <v>47</v>
      </c>
      <c r="E540" s="16">
        <v>22.92</v>
      </c>
      <c r="F540" s="17">
        <v>1077.24</v>
      </c>
      <c r="G540" s="16">
        <f t="shared" si="483"/>
        <v>6.17</v>
      </c>
      <c r="H540" s="17"/>
      <c r="I540" s="16">
        <f t="shared" si="484"/>
        <v>29.090000000000003</v>
      </c>
      <c r="J540" s="17">
        <f t="shared" si="485"/>
        <v>1367.23</v>
      </c>
      <c r="K540" s="9"/>
      <c r="L540" s="9"/>
      <c r="M540" s="9"/>
      <c r="N540" s="9"/>
      <c r="O540" s="9"/>
      <c r="P540" s="9"/>
      <c r="Q540" s="9"/>
      <c r="R540" s="9">
        <f t="shared" si="472"/>
        <v>68.361500000000007</v>
      </c>
      <c r="S540" s="9"/>
      <c r="T540" s="9">
        <f t="shared" si="473"/>
        <v>136.72300000000001</v>
      </c>
      <c r="U540" s="9">
        <f t="shared" si="474"/>
        <v>205.08449999999999</v>
      </c>
      <c r="V540" s="9">
        <f t="shared" si="486"/>
        <v>273.44600000000003</v>
      </c>
      <c r="W540" s="9">
        <f t="shared" si="486"/>
        <v>273.44600000000003</v>
      </c>
      <c r="X540" s="9">
        <f t="shared" si="486"/>
        <v>273.44600000000003</v>
      </c>
      <c r="Y540" s="9">
        <f t="shared" si="476"/>
        <v>136.72300000000001</v>
      </c>
    </row>
    <row r="541" spans="1:25" ht="51" x14ac:dyDescent="0.25">
      <c r="A541" s="10" t="s">
        <v>1050</v>
      </c>
      <c r="B541" s="10" t="s">
        <v>1051</v>
      </c>
      <c r="C541" s="11" t="s">
        <v>16</v>
      </c>
      <c r="D541" s="12">
        <v>42</v>
      </c>
      <c r="E541" s="16">
        <v>20.49</v>
      </c>
      <c r="F541" s="17">
        <v>860.58</v>
      </c>
      <c r="G541" s="16">
        <f t="shared" si="483"/>
        <v>5.51</v>
      </c>
      <c r="H541" s="17"/>
      <c r="I541" s="16">
        <f t="shared" si="484"/>
        <v>26</v>
      </c>
      <c r="J541" s="17">
        <f t="shared" si="485"/>
        <v>1092</v>
      </c>
      <c r="K541" s="9"/>
      <c r="L541" s="9"/>
      <c r="M541" s="9"/>
      <c r="N541" s="9"/>
      <c r="O541" s="9"/>
      <c r="P541" s="9"/>
      <c r="Q541" s="9"/>
      <c r="R541" s="9">
        <f t="shared" si="472"/>
        <v>54.6</v>
      </c>
      <c r="S541" s="9"/>
      <c r="T541" s="9">
        <f t="shared" si="473"/>
        <v>109.2</v>
      </c>
      <c r="U541" s="9">
        <f t="shared" si="474"/>
        <v>163.79999999999998</v>
      </c>
      <c r="V541" s="9">
        <f t="shared" si="486"/>
        <v>218.4</v>
      </c>
      <c r="W541" s="9">
        <f t="shared" si="486"/>
        <v>218.4</v>
      </c>
      <c r="X541" s="9">
        <f t="shared" si="486"/>
        <v>218.4</v>
      </c>
      <c r="Y541" s="9">
        <f t="shared" si="476"/>
        <v>109.2</v>
      </c>
    </row>
    <row r="542" spans="1:25" ht="51" x14ac:dyDescent="0.25">
      <c r="A542" s="10" t="s">
        <v>1052</v>
      </c>
      <c r="B542" s="10" t="s">
        <v>1053</v>
      </c>
      <c r="C542" s="11" t="s">
        <v>16</v>
      </c>
      <c r="D542" s="12">
        <v>19</v>
      </c>
      <c r="E542" s="16">
        <v>24.91</v>
      </c>
      <c r="F542" s="17">
        <v>473.29</v>
      </c>
      <c r="G542" s="16">
        <f t="shared" si="483"/>
        <v>6.7</v>
      </c>
      <c r="H542" s="17"/>
      <c r="I542" s="16">
        <f t="shared" si="484"/>
        <v>31.61</v>
      </c>
      <c r="J542" s="17">
        <f t="shared" si="485"/>
        <v>600.59</v>
      </c>
      <c r="K542" s="9"/>
      <c r="L542" s="9"/>
      <c r="M542" s="9"/>
      <c r="N542" s="9"/>
      <c r="O542" s="9"/>
      <c r="P542" s="9"/>
      <c r="Q542" s="9"/>
      <c r="R542" s="9">
        <f t="shared" si="472"/>
        <v>30.029500000000002</v>
      </c>
      <c r="S542" s="9"/>
      <c r="T542" s="9">
        <f t="shared" si="473"/>
        <v>60.059000000000005</v>
      </c>
      <c r="U542" s="9">
        <f t="shared" si="474"/>
        <v>90.088499999999996</v>
      </c>
      <c r="V542" s="9">
        <f t="shared" si="486"/>
        <v>120.11800000000001</v>
      </c>
      <c r="W542" s="9">
        <f t="shared" si="486"/>
        <v>120.11800000000001</v>
      </c>
      <c r="X542" s="9">
        <f t="shared" si="486"/>
        <v>120.11800000000001</v>
      </c>
      <c r="Y542" s="9">
        <f t="shared" si="476"/>
        <v>60.059000000000005</v>
      </c>
    </row>
    <row r="543" spans="1:25" ht="51" x14ac:dyDescent="0.25">
      <c r="A543" s="10" t="s">
        <v>1054</v>
      </c>
      <c r="B543" s="10" t="s">
        <v>1055</v>
      </c>
      <c r="C543" s="11" t="s">
        <v>16</v>
      </c>
      <c r="D543" s="12">
        <v>60</v>
      </c>
      <c r="E543" s="16">
        <v>23.65</v>
      </c>
      <c r="F543" s="17">
        <v>1419</v>
      </c>
      <c r="G543" s="16">
        <f t="shared" si="483"/>
        <v>6.36</v>
      </c>
      <c r="H543" s="17"/>
      <c r="I543" s="16">
        <f t="shared" si="484"/>
        <v>30.009999999999998</v>
      </c>
      <c r="J543" s="17">
        <f t="shared" si="485"/>
        <v>1800.6</v>
      </c>
      <c r="K543" s="9"/>
      <c r="L543" s="9"/>
      <c r="M543" s="9"/>
      <c r="N543" s="9"/>
      <c r="O543" s="9"/>
      <c r="P543" s="9"/>
      <c r="Q543" s="9"/>
      <c r="R543" s="9">
        <f t="shared" si="472"/>
        <v>90.03</v>
      </c>
      <c r="S543" s="9"/>
      <c r="T543" s="9">
        <f t="shared" si="473"/>
        <v>180.06</v>
      </c>
      <c r="U543" s="9">
        <f t="shared" si="474"/>
        <v>270.08999999999997</v>
      </c>
      <c r="V543" s="9">
        <f t="shared" si="486"/>
        <v>360.12</v>
      </c>
      <c r="W543" s="9">
        <f t="shared" si="486"/>
        <v>360.12</v>
      </c>
      <c r="X543" s="9">
        <f t="shared" si="486"/>
        <v>360.12</v>
      </c>
      <c r="Y543" s="9">
        <f t="shared" si="476"/>
        <v>180.06</v>
      </c>
    </row>
    <row r="544" spans="1:25" ht="51" x14ac:dyDescent="0.25">
      <c r="A544" s="10" t="s">
        <v>1056</v>
      </c>
      <c r="B544" s="10" t="s">
        <v>1057</v>
      </c>
      <c r="C544" s="11" t="s">
        <v>16</v>
      </c>
      <c r="D544" s="12">
        <v>84</v>
      </c>
      <c r="E544" s="16">
        <v>29.3</v>
      </c>
      <c r="F544" s="17">
        <v>2461.1999999999998</v>
      </c>
      <c r="G544" s="16">
        <f t="shared" si="483"/>
        <v>7.89</v>
      </c>
      <c r="H544" s="17"/>
      <c r="I544" s="16">
        <f t="shared" si="484"/>
        <v>37.19</v>
      </c>
      <c r="J544" s="17">
        <f t="shared" si="485"/>
        <v>3123.96</v>
      </c>
      <c r="K544" s="9"/>
      <c r="L544" s="9"/>
      <c r="M544" s="9"/>
      <c r="N544" s="9"/>
      <c r="O544" s="9"/>
      <c r="P544" s="9"/>
      <c r="Q544" s="9"/>
      <c r="R544" s="9">
        <f t="shared" si="472"/>
        <v>156.19800000000001</v>
      </c>
      <c r="S544" s="9"/>
      <c r="T544" s="9">
        <f t="shared" si="473"/>
        <v>312.39600000000002</v>
      </c>
      <c r="U544" s="9">
        <f t="shared" si="474"/>
        <v>468.59399999999999</v>
      </c>
      <c r="V544" s="9">
        <f t="shared" si="486"/>
        <v>624.79200000000003</v>
      </c>
      <c r="W544" s="9">
        <f t="shared" si="486"/>
        <v>624.79200000000003</v>
      </c>
      <c r="X544" s="9">
        <f t="shared" si="486"/>
        <v>624.79200000000003</v>
      </c>
      <c r="Y544" s="9">
        <f t="shared" si="476"/>
        <v>312.39600000000002</v>
      </c>
    </row>
    <row r="545" spans="1:25" ht="51" x14ac:dyDescent="0.25">
      <c r="A545" s="10" t="s">
        <v>1058</v>
      </c>
      <c r="B545" s="10" t="s">
        <v>1059</v>
      </c>
      <c r="C545" s="11" t="s">
        <v>16</v>
      </c>
      <c r="D545" s="12">
        <v>25</v>
      </c>
      <c r="E545" s="16">
        <v>28.19</v>
      </c>
      <c r="F545" s="17">
        <v>704.75</v>
      </c>
      <c r="G545" s="16">
        <f t="shared" si="483"/>
        <v>7.59</v>
      </c>
      <c r="H545" s="17"/>
      <c r="I545" s="16">
        <f t="shared" si="484"/>
        <v>35.78</v>
      </c>
      <c r="J545" s="17">
        <f t="shared" si="485"/>
        <v>894.5</v>
      </c>
      <c r="K545" s="9"/>
      <c r="L545" s="9"/>
      <c r="M545" s="9"/>
      <c r="N545" s="9"/>
      <c r="O545" s="9"/>
      <c r="P545" s="9"/>
      <c r="Q545" s="9"/>
      <c r="R545" s="9">
        <f t="shared" si="472"/>
        <v>44.725000000000001</v>
      </c>
      <c r="S545" s="9"/>
      <c r="T545" s="9">
        <f t="shared" si="473"/>
        <v>89.45</v>
      </c>
      <c r="U545" s="9">
        <f t="shared" si="474"/>
        <v>134.17499999999998</v>
      </c>
      <c r="V545" s="9">
        <f t="shared" si="486"/>
        <v>178.9</v>
      </c>
      <c r="W545" s="9">
        <f t="shared" si="486"/>
        <v>178.9</v>
      </c>
      <c r="X545" s="9">
        <f t="shared" si="486"/>
        <v>178.9</v>
      </c>
      <c r="Y545" s="9">
        <f t="shared" si="476"/>
        <v>89.45</v>
      </c>
    </row>
    <row r="546" spans="1:25" ht="51" x14ac:dyDescent="0.25">
      <c r="A546" s="10" t="s">
        <v>1060</v>
      </c>
      <c r="B546" s="10" t="s">
        <v>1061</v>
      </c>
      <c r="C546" s="11" t="s">
        <v>16</v>
      </c>
      <c r="D546" s="12">
        <v>30</v>
      </c>
      <c r="E546" s="16">
        <v>31.34</v>
      </c>
      <c r="F546" s="17">
        <v>940.2</v>
      </c>
      <c r="G546" s="16">
        <f t="shared" si="483"/>
        <v>8.43</v>
      </c>
      <c r="H546" s="17"/>
      <c r="I546" s="16">
        <f t="shared" si="484"/>
        <v>39.769999999999996</v>
      </c>
      <c r="J546" s="17">
        <f t="shared" si="485"/>
        <v>1193.0999999999999</v>
      </c>
      <c r="K546" s="9"/>
      <c r="L546" s="9"/>
      <c r="M546" s="9"/>
      <c r="N546" s="9"/>
      <c r="O546" s="9"/>
      <c r="P546" s="9"/>
      <c r="Q546" s="9"/>
      <c r="R546" s="9">
        <f t="shared" si="472"/>
        <v>59.655000000000001</v>
      </c>
      <c r="S546" s="9"/>
      <c r="T546" s="9">
        <f t="shared" si="473"/>
        <v>119.31</v>
      </c>
      <c r="U546" s="9">
        <f t="shared" si="474"/>
        <v>178.96499999999997</v>
      </c>
      <c r="V546" s="9">
        <f t="shared" si="486"/>
        <v>238.62</v>
      </c>
      <c r="W546" s="9">
        <f t="shared" si="486"/>
        <v>238.62</v>
      </c>
      <c r="X546" s="9">
        <f t="shared" si="486"/>
        <v>238.62</v>
      </c>
      <c r="Y546" s="9">
        <f t="shared" si="476"/>
        <v>119.31</v>
      </c>
    </row>
    <row r="547" spans="1:25" ht="63.75" x14ac:dyDescent="0.25">
      <c r="A547" s="10" t="s">
        <v>1062</v>
      </c>
      <c r="B547" s="10" t="s">
        <v>1063</v>
      </c>
      <c r="C547" s="11" t="s">
        <v>16</v>
      </c>
      <c r="D547" s="12">
        <v>10</v>
      </c>
      <c r="E547" s="16">
        <v>133.36000000000001</v>
      </c>
      <c r="F547" s="16"/>
      <c r="G547" s="16">
        <f t="shared" si="483"/>
        <v>35.909999999999997</v>
      </c>
      <c r="H547" s="17"/>
      <c r="I547" s="16">
        <f t="shared" si="484"/>
        <v>169.27</v>
      </c>
      <c r="J547" s="17">
        <f t="shared" si="485"/>
        <v>1692.7</v>
      </c>
      <c r="K547" s="9"/>
      <c r="L547" s="9"/>
      <c r="M547" s="9"/>
      <c r="N547" s="9"/>
      <c r="O547" s="9"/>
      <c r="P547" s="9"/>
      <c r="Q547" s="9"/>
      <c r="R547" s="9">
        <f t="shared" si="472"/>
        <v>84.635000000000005</v>
      </c>
      <c r="S547" s="9"/>
      <c r="T547" s="9">
        <f t="shared" si="473"/>
        <v>169.27</v>
      </c>
      <c r="U547" s="9">
        <f t="shared" si="474"/>
        <v>253.905</v>
      </c>
      <c r="V547" s="9">
        <f t="shared" si="486"/>
        <v>338.54</v>
      </c>
      <c r="W547" s="9">
        <f t="shared" si="486"/>
        <v>338.54</v>
      </c>
      <c r="X547" s="9">
        <f t="shared" si="486"/>
        <v>338.54</v>
      </c>
      <c r="Y547" s="9">
        <f t="shared" si="476"/>
        <v>169.27</v>
      </c>
    </row>
    <row r="548" spans="1:25" ht="63.75" x14ac:dyDescent="0.25">
      <c r="A548" s="10" t="s">
        <v>1064</v>
      </c>
      <c r="B548" s="10" t="s">
        <v>1065</v>
      </c>
      <c r="C548" s="11" t="s">
        <v>16</v>
      </c>
      <c r="D548" s="12">
        <v>5</v>
      </c>
      <c r="E548" s="16">
        <v>546.36</v>
      </c>
      <c r="F548" s="17">
        <v>2731.8</v>
      </c>
      <c r="G548" s="16">
        <f t="shared" si="483"/>
        <v>147.13</v>
      </c>
      <c r="H548" s="17"/>
      <c r="I548" s="16">
        <f t="shared" si="484"/>
        <v>693.49</v>
      </c>
      <c r="J548" s="17">
        <f t="shared" si="485"/>
        <v>3467.45</v>
      </c>
      <c r="K548" s="9"/>
      <c r="L548" s="9"/>
      <c r="M548" s="9"/>
      <c r="N548" s="9"/>
      <c r="O548" s="9"/>
      <c r="P548" s="9"/>
      <c r="Q548" s="9"/>
      <c r="R548" s="9">
        <f t="shared" si="472"/>
        <v>173.3725</v>
      </c>
      <c r="S548" s="9"/>
      <c r="T548" s="9">
        <f t="shared" si="473"/>
        <v>346.745</v>
      </c>
      <c r="U548" s="9">
        <f t="shared" si="474"/>
        <v>520.11749999999995</v>
      </c>
      <c r="V548" s="9">
        <f t="shared" si="486"/>
        <v>693.49</v>
      </c>
      <c r="W548" s="9">
        <f t="shared" si="486"/>
        <v>693.49</v>
      </c>
      <c r="X548" s="9">
        <f t="shared" si="486"/>
        <v>693.49</v>
      </c>
      <c r="Y548" s="9">
        <f t="shared" si="476"/>
        <v>346.745</v>
      </c>
    </row>
    <row r="549" spans="1:25" x14ac:dyDescent="0.25">
      <c r="A549" s="8" t="s">
        <v>1066</v>
      </c>
      <c r="B549" s="82" t="s">
        <v>1067</v>
      </c>
      <c r="C549" s="83"/>
      <c r="D549" s="83"/>
      <c r="E549" s="83"/>
      <c r="F549" s="83"/>
      <c r="G549" s="83"/>
      <c r="H549" s="83"/>
      <c r="I549" s="83"/>
      <c r="J549" s="83"/>
      <c r="K549" s="9"/>
      <c r="L549" s="9"/>
      <c r="M549" s="9"/>
      <c r="N549" s="9"/>
      <c r="O549" s="9"/>
      <c r="P549" s="9"/>
      <c r="Q549" s="9"/>
      <c r="R549" s="9">
        <f t="shared" si="472"/>
        <v>0</v>
      </c>
      <c r="S549" s="9"/>
      <c r="T549" s="9">
        <f t="shared" si="473"/>
        <v>0</v>
      </c>
      <c r="U549" s="9">
        <f t="shared" si="474"/>
        <v>0</v>
      </c>
      <c r="V549" s="9">
        <f t="shared" si="486"/>
        <v>0</v>
      </c>
      <c r="W549" s="9">
        <f t="shared" si="486"/>
        <v>0</v>
      </c>
      <c r="X549" s="9">
        <f t="shared" si="486"/>
        <v>0</v>
      </c>
      <c r="Y549" s="9">
        <f t="shared" si="476"/>
        <v>0</v>
      </c>
    </row>
    <row r="550" spans="1:25" ht="38.25" x14ac:dyDescent="0.25">
      <c r="A550" s="10" t="s">
        <v>1068</v>
      </c>
      <c r="B550" s="10" t="s">
        <v>1069</v>
      </c>
      <c r="C550" s="11" t="s">
        <v>16</v>
      </c>
      <c r="D550" s="12">
        <v>1</v>
      </c>
      <c r="E550" s="16">
        <v>1287.3399999999999</v>
      </c>
      <c r="F550" s="17">
        <v>1287.3399999999999</v>
      </c>
      <c r="G550" s="16">
        <f t="shared" ref="G550:G564" si="487">TRUNC(E550*0.2693,2)</f>
        <v>346.68</v>
      </c>
      <c r="H550" s="17"/>
      <c r="I550" s="16">
        <f t="shared" ref="I550:I564" si="488">H550+G550+E550</f>
        <v>1634.02</v>
      </c>
      <c r="J550" s="17">
        <f t="shared" ref="J550:J564" si="489">TRUNC(I550*D550,2)</f>
        <v>1634.02</v>
      </c>
      <c r="K550" s="9"/>
      <c r="L550" s="9"/>
      <c r="M550" s="9"/>
      <c r="N550" s="9"/>
      <c r="O550" s="9"/>
      <c r="P550" s="9"/>
      <c r="Q550" s="9"/>
      <c r="R550" s="9">
        <f t="shared" si="472"/>
        <v>81.701000000000008</v>
      </c>
      <c r="S550" s="9"/>
      <c r="T550" s="9">
        <f t="shared" si="473"/>
        <v>163.40200000000002</v>
      </c>
      <c r="U550" s="9">
        <f t="shared" si="474"/>
        <v>245.10299999999998</v>
      </c>
      <c r="V550" s="9">
        <f t="shared" si="486"/>
        <v>326.80400000000003</v>
      </c>
      <c r="W550" s="9">
        <f t="shared" si="486"/>
        <v>326.80400000000003</v>
      </c>
      <c r="X550" s="9">
        <f t="shared" si="486"/>
        <v>326.80400000000003</v>
      </c>
      <c r="Y550" s="9">
        <f t="shared" si="476"/>
        <v>163.40200000000002</v>
      </c>
    </row>
    <row r="551" spans="1:25" ht="51" x14ac:dyDescent="0.25">
      <c r="A551" s="10" t="s">
        <v>1070</v>
      </c>
      <c r="B551" s="10" t="s">
        <v>1071</v>
      </c>
      <c r="C551" s="11" t="s">
        <v>16</v>
      </c>
      <c r="D551" s="12">
        <v>192</v>
      </c>
      <c r="E551" s="16">
        <v>12.26</v>
      </c>
      <c r="F551" s="17">
        <v>2353.92</v>
      </c>
      <c r="G551" s="16">
        <f t="shared" si="487"/>
        <v>3.3</v>
      </c>
      <c r="H551" s="17"/>
      <c r="I551" s="16">
        <f t="shared" si="488"/>
        <v>15.559999999999999</v>
      </c>
      <c r="J551" s="17">
        <f t="shared" si="489"/>
        <v>2987.52</v>
      </c>
      <c r="K551" s="9"/>
      <c r="L551" s="9"/>
      <c r="M551" s="9"/>
      <c r="N551" s="9"/>
      <c r="O551" s="9"/>
      <c r="P551" s="9"/>
      <c r="Q551" s="9"/>
      <c r="R551" s="9">
        <f t="shared" si="472"/>
        <v>149.376</v>
      </c>
      <c r="S551" s="9"/>
      <c r="T551" s="9">
        <f t="shared" si="473"/>
        <v>298.75200000000001</v>
      </c>
      <c r="U551" s="9">
        <f t="shared" si="474"/>
        <v>448.12799999999999</v>
      </c>
      <c r="V551" s="9">
        <f t="shared" si="486"/>
        <v>597.50400000000002</v>
      </c>
      <c r="W551" s="9">
        <f t="shared" si="486"/>
        <v>597.50400000000002</v>
      </c>
      <c r="X551" s="9">
        <f t="shared" si="486"/>
        <v>597.50400000000002</v>
      </c>
      <c r="Y551" s="9">
        <f t="shared" si="476"/>
        <v>298.75200000000001</v>
      </c>
    </row>
    <row r="552" spans="1:25" ht="51" x14ac:dyDescent="0.25">
      <c r="A552" s="10" t="s">
        <v>1072</v>
      </c>
      <c r="B552" s="10" t="s">
        <v>1073</v>
      </c>
      <c r="C552" s="11" t="s">
        <v>16</v>
      </c>
      <c r="D552" s="12">
        <v>5</v>
      </c>
      <c r="E552" s="16">
        <v>12.26</v>
      </c>
      <c r="F552" s="17">
        <v>61.3</v>
      </c>
      <c r="G552" s="16">
        <f t="shared" si="487"/>
        <v>3.3</v>
      </c>
      <c r="H552" s="17"/>
      <c r="I552" s="16">
        <f t="shared" si="488"/>
        <v>15.559999999999999</v>
      </c>
      <c r="J552" s="17">
        <f t="shared" si="489"/>
        <v>77.8</v>
      </c>
      <c r="K552" s="9"/>
      <c r="L552" s="9"/>
      <c r="M552" s="9"/>
      <c r="N552" s="9"/>
      <c r="O552" s="9"/>
      <c r="P552" s="9"/>
      <c r="Q552" s="9"/>
      <c r="R552" s="9">
        <f t="shared" si="472"/>
        <v>3.89</v>
      </c>
      <c r="S552" s="9"/>
      <c r="T552" s="9">
        <f t="shared" si="473"/>
        <v>7.78</v>
      </c>
      <c r="U552" s="9">
        <f t="shared" si="474"/>
        <v>11.67</v>
      </c>
      <c r="V552" s="9">
        <f t="shared" si="486"/>
        <v>15.56</v>
      </c>
      <c r="W552" s="9">
        <f t="shared" si="486"/>
        <v>15.56</v>
      </c>
      <c r="X552" s="9">
        <f t="shared" si="486"/>
        <v>15.56</v>
      </c>
      <c r="Y552" s="9">
        <f t="shared" si="476"/>
        <v>7.78</v>
      </c>
    </row>
    <row r="553" spans="1:25" ht="38.25" x14ac:dyDescent="0.25">
      <c r="A553" s="10" t="s">
        <v>1074</v>
      </c>
      <c r="B553" s="10" t="s">
        <v>1075</v>
      </c>
      <c r="C553" s="11" t="s">
        <v>16</v>
      </c>
      <c r="D553" s="12">
        <v>1</v>
      </c>
      <c r="E553" s="16">
        <v>24.53</v>
      </c>
      <c r="F553" s="17">
        <v>24.53</v>
      </c>
      <c r="G553" s="16">
        <f t="shared" si="487"/>
        <v>6.6</v>
      </c>
      <c r="H553" s="17"/>
      <c r="I553" s="16">
        <f t="shared" si="488"/>
        <v>31.130000000000003</v>
      </c>
      <c r="J553" s="17">
        <f t="shared" si="489"/>
        <v>31.13</v>
      </c>
      <c r="K553" s="9"/>
      <c r="L553" s="9"/>
      <c r="M553" s="9"/>
      <c r="N553" s="9"/>
      <c r="O553" s="9"/>
      <c r="P553" s="9"/>
      <c r="Q553" s="9"/>
      <c r="R553" s="9">
        <f t="shared" si="472"/>
        <v>1.5565</v>
      </c>
      <c r="S553" s="9"/>
      <c r="T553" s="9">
        <f t="shared" si="473"/>
        <v>3.113</v>
      </c>
      <c r="U553" s="9">
        <f t="shared" si="474"/>
        <v>4.6694999999999993</v>
      </c>
      <c r="V553" s="9">
        <f t="shared" si="486"/>
        <v>6.226</v>
      </c>
      <c r="W553" s="9">
        <f t="shared" si="486"/>
        <v>6.226</v>
      </c>
      <c r="X553" s="9">
        <f t="shared" si="486"/>
        <v>6.226</v>
      </c>
      <c r="Y553" s="9">
        <f t="shared" si="476"/>
        <v>3.113</v>
      </c>
    </row>
    <row r="554" spans="1:25" ht="51" x14ac:dyDescent="0.25">
      <c r="A554" s="10" t="s">
        <v>1076</v>
      </c>
      <c r="B554" s="10" t="s">
        <v>1077</v>
      </c>
      <c r="C554" s="11" t="s">
        <v>16</v>
      </c>
      <c r="D554" s="12">
        <v>3</v>
      </c>
      <c r="E554" s="16">
        <v>21.54</v>
      </c>
      <c r="F554" s="17">
        <v>64.62</v>
      </c>
      <c r="G554" s="16">
        <f t="shared" si="487"/>
        <v>5.8</v>
      </c>
      <c r="H554" s="17"/>
      <c r="I554" s="16">
        <f t="shared" si="488"/>
        <v>27.34</v>
      </c>
      <c r="J554" s="17">
        <f t="shared" si="489"/>
        <v>82.02</v>
      </c>
      <c r="K554" s="9"/>
      <c r="L554" s="9"/>
      <c r="M554" s="9"/>
      <c r="N554" s="9"/>
      <c r="O554" s="9"/>
      <c r="P554" s="9"/>
      <c r="Q554" s="9"/>
      <c r="R554" s="9">
        <f t="shared" si="472"/>
        <v>4.101</v>
      </c>
      <c r="S554" s="9"/>
      <c r="T554" s="9">
        <f t="shared" si="473"/>
        <v>8.202</v>
      </c>
      <c r="U554" s="9">
        <f t="shared" si="474"/>
        <v>12.302999999999999</v>
      </c>
      <c r="V554" s="9">
        <f t="shared" si="486"/>
        <v>16.404</v>
      </c>
      <c r="W554" s="9">
        <f t="shared" si="486"/>
        <v>16.404</v>
      </c>
      <c r="X554" s="9">
        <f t="shared" si="486"/>
        <v>16.404</v>
      </c>
      <c r="Y554" s="9">
        <f t="shared" si="476"/>
        <v>8.202</v>
      </c>
    </row>
    <row r="555" spans="1:25" ht="38.25" x14ac:dyDescent="0.25">
      <c r="A555" s="10" t="s">
        <v>1078</v>
      </c>
      <c r="B555" s="10" t="s">
        <v>1079</v>
      </c>
      <c r="C555" s="11" t="s">
        <v>16</v>
      </c>
      <c r="D555" s="12">
        <v>12</v>
      </c>
      <c r="E555" s="16">
        <v>70.760000000000005</v>
      </c>
      <c r="F555" s="17">
        <v>849.12</v>
      </c>
      <c r="G555" s="16">
        <f t="shared" si="487"/>
        <v>19.05</v>
      </c>
      <c r="H555" s="17"/>
      <c r="I555" s="16">
        <f t="shared" si="488"/>
        <v>89.81</v>
      </c>
      <c r="J555" s="17">
        <f t="shared" si="489"/>
        <v>1077.72</v>
      </c>
      <c r="K555" s="9"/>
      <c r="L555" s="9"/>
      <c r="M555" s="9"/>
      <c r="N555" s="9"/>
      <c r="O555" s="9"/>
      <c r="P555" s="9"/>
      <c r="Q555" s="9"/>
      <c r="R555" s="9">
        <f t="shared" si="472"/>
        <v>53.886000000000003</v>
      </c>
      <c r="S555" s="9"/>
      <c r="T555" s="9">
        <f t="shared" si="473"/>
        <v>107.77200000000001</v>
      </c>
      <c r="U555" s="9">
        <f t="shared" si="474"/>
        <v>161.65799999999999</v>
      </c>
      <c r="V555" s="9">
        <f t="shared" si="486"/>
        <v>215.54400000000001</v>
      </c>
      <c r="W555" s="9">
        <f t="shared" si="486"/>
        <v>215.54400000000001</v>
      </c>
      <c r="X555" s="9">
        <f t="shared" si="486"/>
        <v>215.54400000000001</v>
      </c>
      <c r="Y555" s="9">
        <f t="shared" si="476"/>
        <v>107.77200000000001</v>
      </c>
    </row>
    <row r="556" spans="1:25" ht="38.25" x14ac:dyDescent="0.25">
      <c r="A556" s="10" t="s">
        <v>57</v>
      </c>
      <c r="B556" s="10" t="s">
        <v>58</v>
      </c>
      <c r="C556" s="11" t="s">
        <v>16</v>
      </c>
      <c r="D556" s="12">
        <v>2</v>
      </c>
      <c r="E556" s="16">
        <v>73.33</v>
      </c>
      <c r="F556" s="17">
        <v>146.66</v>
      </c>
      <c r="G556" s="16">
        <f t="shared" si="487"/>
        <v>19.739999999999998</v>
      </c>
      <c r="H556" s="17"/>
      <c r="I556" s="16">
        <f t="shared" si="488"/>
        <v>93.07</v>
      </c>
      <c r="J556" s="17">
        <f t="shared" si="489"/>
        <v>186.14</v>
      </c>
      <c r="K556" s="9"/>
      <c r="L556" s="9"/>
      <c r="M556" s="9"/>
      <c r="N556" s="9"/>
      <c r="O556" s="9"/>
      <c r="P556" s="9"/>
      <c r="Q556" s="9"/>
      <c r="R556" s="9">
        <f t="shared" si="472"/>
        <v>9.3070000000000004</v>
      </c>
      <c r="S556" s="9"/>
      <c r="T556" s="9">
        <f t="shared" si="473"/>
        <v>18.614000000000001</v>
      </c>
      <c r="U556" s="9">
        <f t="shared" si="474"/>
        <v>27.920999999999996</v>
      </c>
      <c r="V556" s="9">
        <f t="shared" si="486"/>
        <v>37.228000000000002</v>
      </c>
      <c r="W556" s="9">
        <f t="shared" si="486"/>
        <v>37.228000000000002</v>
      </c>
      <c r="X556" s="9">
        <f t="shared" si="486"/>
        <v>37.228000000000002</v>
      </c>
      <c r="Y556" s="9">
        <f t="shared" si="476"/>
        <v>18.614000000000001</v>
      </c>
    </row>
    <row r="557" spans="1:25" ht="38.25" x14ac:dyDescent="0.25">
      <c r="A557" s="10" t="s">
        <v>1080</v>
      </c>
      <c r="B557" s="10" t="s">
        <v>1081</v>
      </c>
      <c r="C557" s="11" t="s">
        <v>16</v>
      </c>
      <c r="D557" s="12">
        <v>30</v>
      </c>
      <c r="E557" s="16">
        <v>76.510000000000005</v>
      </c>
      <c r="F557" s="17">
        <v>2295.3000000000002</v>
      </c>
      <c r="G557" s="16">
        <f t="shared" si="487"/>
        <v>20.6</v>
      </c>
      <c r="H557" s="17"/>
      <c r="I557" s="16">
        <f t="shared" si="488"/>
        <v>97.110000000000014</v>
      </c>
      <c r="J557" s="17">
        <f t="shared" si="489"/>
        <v>2913.3</v>
      </c>
      <c r="K557" s="9"/>
      <c r="L557" s="9"/>
      <c r="M557" s="9"/>
      <c r="N557" s="9"/>
      <c r="O557" s="9"/>
      <c r="P557" s="9"/>
      <c r="Q557" s="9"/>
      <c r="R557" s="9">
        <f t="shared" si="472"/>
        <v>145.66500000000002</v>
      </c>
      <c r="S557" s="9"/>
      <c r="T557" s="9">
        <f t="shared" si="473"/>
        <v>291.33000000000004</v>
      </c>
      <c r="U557" s="9">
        <f t="shared" si="474"/>
        <v>436.995</v>
      </c>
      <c r="V557" s="9">
        <f t="shared" si="486"/>
        <v>582.66000000000008</v>
      </c>
      <c r="W557" s="9">
        <f t="shared" si="486"/>
        <v>582.66000000000008</v>
      </c>
      <c r="X557" s="9">
        <f t="shared" si="486"/>
        <v>582.66000000000008</v>
      </c>
      <c r="Y557" s="9">
        <f t="shared" si="476"/>
        <v>291.33000000000004</v>
      </c>
    </row>
    <row r="558" spans="1:25" ht="38.25" x14ac:dyDescent="0.25">
      <c r="A558" s="10" t="s">
        <v>1082</v>
      </c>
      <c r="B558" s="10" t="s">
        <v>1083</v>
      </c>
      <c r="C558" s="11" t="s">
        <v>16</v>
      </c>
      <c r="D558" s="12">
        <v>1</v>
      </c>
      <c r="E558" s="16">
        <v>81.58</v>
      </c>
      <c r="F558" s="17">
        <v>81.58</v>
      </c>
      <c r="G558" s="16">
        <f t="shared" si="487"/>
        <v>21.96</v>
      </c>
      <c r="H558" s="17"/>
      <c r="I558" s="16">
        <f t="shared" si="488"/>
        <v>103.53999999999999</v>
      </c>
      <c r="J558" s="17">
        <f t="shared" si="489"/>
        <v>103.54</v>
      </c>
      <c r="K558" s="9"/>
      <c r="L558" s="9"/>
      <c r="M558" s="9"/>
      <c r="N558" s="9"/>
      <c r="O558" s="9"/>
      <c r="P558" s="9"/>
      <c r="Q558" s="9"/>
      <c r="R558" s="9">
        <f t="shared" si="472"/>
        <v>5.1770000000000005</v>
      </c>
      <c r="S558" s="9"/>
      <c r="T558" s="9">
        <f t="shared" si="473"/>
        <v>10.354000000000001</v>
      </c>
      <c r="U558" s="9">
        <f t="shared" si="474"/>
        <v>15.531000000000001</v>
      </c>
      <c r="V558" s="9">
        <f t="shared" si="486"/>
        <v>20.708000000000002</v>
      </c>
      <c r="W558" s="9">
        <f t="shared" si="486"/>
        <v>20.708000000000002</v>
      </c>
      <c r="X558" s="9">
        <f t="shared" si="486"/>
        <v>20.708000000000002</v>
      </c>
      <c r="Y558" s="9">
        <f t="shared" si="476"/>
        <v>10.354000000000001</v>
      </c>
    </row>
    <row r="559" spans="1:25" ht="38.25" x14ac:dyDescent="0.25">
      <c r="A559" s="10" t="s">
        <v>1084</v>
      </c>
      <c r="B559" s="10" t="s">
        <v>1085</v>
      </c>
      <c r="C559" s="11" t="s">
        <v>16</v>
      </c>
      <c r="D559" s="12">
        <v>8</v>
      </c>
      <c r="E559" s="16">
        <v>100.42</v>
      </c>
      <c r="F559" s="17">
        <v>803.36</v>
      </c>
      <c r="G559" s="16">
        <f t="shared" si="487"/>
        <v>27.04</v>
      </c>
      <c r="H559" s="17"/>
      <c r="I559" s="16">
        <f t="shared" si="488"/>
        <v>127.46000000000001</v>
      </c>
      <c r="J559" s="17">
        <f t="shared" si="489"/>
        <v>1019.68</v>
      </c>
      <c r="K559" s="9"/>
      <c r="L559" s="9"/>
      <c r="M559" s="9"/>
      <c r="N559" s="9"/>
      <c r="O559" s="9"/>
      <c r="P559" s="9"/>
      <c r="Q559" s="9"/>
      <c r="R559" s="9">
        <f t="shared" si="472"/>
        <v>50.984000000000002</v>
      </c>
      <c r="S559" s="9"/>
      <c r="T559" s="9">
        <f t="shared" si="473"/>
        <v>101.968</v>
      </c>
      <c r="U559" s="9">
        <f t="shared" si="474"/>
        <v>152.952</v>
      </c>
      <c r="V559" s="9">
        <f t="shared" si="486"/>
        <v>203.93600000000001</v>
      </c>
      <c r="W559" s="9">
        <f t="shared" si="486"/>
        <v>203.93600000000001</v>
      </c>
      <c r="X559" s="9">
        <f t="shared" si="486"/>
        <v>203.93600000000001</v>
      </c>
      <c r="Y559" s="9">
        <f t="shared" si="476"/>
        <v>101.968</v>
      </c>
    </row>
    <row r="560" spans="1:25" ht="38.25" x14ac:dyDescent="0.25">
      <c r="A560" s="10" t="s">
        <v>1086</v>
      </c>
      <c r="B560" s="10" t="s">
        <v>1087</v>
      </c>
      <c r="C560" s="11" t="s">
        <v>16</v>
      </c>
      <c r="D560" s="12">
        <v>2</v>
      </c>
      <c r="E560" s="16">
        <v>160.91999999999999</v>
      </c>
      <c r="F560" s="17">
        <v>321.83999999999997</v>
      </c>
      <c r="G560" s="16">
        <f t="shared" si="487"/>
        <v>43.33</v>
      </c>
      <c r="H560" s="17"/>
      <c r="I560" s="16">
        <f t="shared" si="488"/>
        <v>204.25</v>
      </c>
      <c r="J560" s="17">
        <f t="shared" si="489"/>
        <v>408.5</v>
      </c>
      <c r="K560" s="9"/>
      <c r="L560" s="9"/>
      <c r="M560" s="9"/>
      <c r="N560" s="9"/>
      <c r="O560" s="9"/>
      <c r="P560" s="9"/>
      <c r="Q560" s="9"/>
      <c r="R560" s="9">
        <f t="shared" si="472"/>
        <v>20.425000000000001</v>
      </c>
      <c r="S560" s="9"/>
      <c r="T560" s="9">
        <f t="shared" si="473"/>
        <v>40.85</v>
      </c>
      <c r="U560" s="9">
        <f t="shared" si="474"/>
        <v>61.274999999999999</v>
      </c>
      <c r="V560" s="9">
        <f t="shared" si="486"/>
        <v>81.7</v>
      </c>
      <c r="W560" s="9">
        <f t="shared" si="486"/>
        <v>81.7</v>
      </c>
      <c r="X560" s="9">
        <f t="shared" si="486"/>
        <v>81.7</v>
      </c>
      <c r="Y560" s="9">
        <f t="shared" si="476"/>
        <v>40.85</v>
      </c>
    </row>
    <row r="561" spans="1:25" ht="25.5" x14ac:dyDescent="0.25">
      <c r="A561" s="10" t="s">
        <v>1088</v>
      </c>
      <c r="B561" s="10" t="s">
        <v>1089</v>
      </c>
      <c r="C561" s="11" t="s">
        <v>16</v>
      </c>
      <c r="D561" s="12">
        <v>7</v>
      </c>
      <c r="E561" s="16">
        <v>359.2</v>
      </c>
      <c r="F561" s="17">
        <v>2514.4</v>
      </c>
      <c r="G561" s="16">
        <f t="shared" si="487"/>
        <v>96.73</v>
      </c>
      <c r="H561" s="17"/>
      <c r="I561" s="16">
        <f t="shared" si="488"/>
        <v>455.93</v>
      </c>
      <c r="J561" s="17">
        <f t="shared" si="489"/>
        <v>3191.51</v>
      </c>
      <c r="K561" s="9"/>
      <c r="L561" s="9"/>
      <c r="M561" s="9"/>
      <c r="N561" s="9"/>
      <c r="O561" s="9"/>
      <c r="P561" s="9"/>
      <c r="Q561" s="9"/>
      <c r="R561" s="9">
        <f t="shared" si="472"/>
        <v>159.57550000000003</v>
      </c>
      <c r="S561" s="9"/>
      <c r="T561" s="9">
        <f t="shared" si="473"/>
        <v>319.15100000000007</v>
      </c>
      <c r="U561" s="9">
        <f t="shared" si="474"/>
        <v>478.72649999999999</v>
      </c>
      <c r="V561" s="9">
        <f t="shared" si="486"/>
        <v>638.30200000000013</v>
      </c>
      <c r="W561" s="9">
        <f t="shared" si="486"/>
        <v>638.30200000000013</v>
      </c>
      <c r="X561" s="9">
        <f t="shared" si="486"/>
        <v>638.30200000000013</v>
      </c>
      <c r="Y561" s="9">
        <f t="shared" si="476"/>
        <v>319.15100000000007</v>
      </c>
    </row>
    <row r="562" spans="1:25" ht="25.5" x14ac:dyDescent="0.25">
      <c r="A562" s="10" t="s">
        <v>1090</v>
      </c>
      <c r="B562" s="10" t="s">
        <v>1091</v>
      </c>
      <c r="C562" s="11" t="s">
        <v>16</v>
      </c>
      <c r="D562" s="12">
        <v>1</v>
      </c>
      <c r="E562" s="16">
        <v>3322.82</v>
      </c>
      <c r="F562" s="17">
        <v>3322.82</v>
      </c>
      <c r="G562" s="16">
        <f t="shared" si="487"/>
        <v>894.83</v>
      </c>
      <c r="H562" s="17"/>
      <c r="I562" s="16">
        <f t="shared" si="488"/>
        <v>4217.6500000000005</v>
      </c>
      <c r="J562" s="17">
        <f t="shared" si="489"/>
        <v>4217.6499999999996</v>
      </c>
      <c r="K562" s="9"/>
      <c r="L562" s="9"/>
      <c r="M562" s="9"/>
      <c r="N562" s="9"/>
      <c r="O562" s="9"/>
      <c r="P562" s="9"/>
      <c r="Q562" s="9"/>
      <c r="R562" s="9">
        <f t="shared" si="472"/>
        <v>210.88249999999999</v>
      </c>
      <c r="S562" s="9"/>
      <c r="T562" s="9">
        <f t="shared" si="473"/>
        <v>421.76499999999999</v>
      </c>
      <c r="U562" s="9">
        <f t="shared" si="474"/>
        <v>632.64749999999992</v>
      </c>
      <c r="V562" s="9">
        <f t="shared" si="486"/>
        <v>843.53</v>
      </c>
      <c r="W562" s="9">
        <f t="shared" si="486"/>
        <v>843.53</v>
      </c>
      <c r="X562" s="9">
        <f t="shared" si="486"/>
        <v>843.53</v>
      </c>
      <c r="Y562" s="9">
        <f t="shared" si="476"/>
        <v>421.76499999999999</v>
      </c>
    </row>
    <row r="563" spans="1:25" ht="25.5" x14ac:dyDescent="0.25">
      <c r="A563" s="10" t="s">
        <v>1092</v>
      </c>
      <c r="B563" s="10" t="s">
        <v>1093</v>
      </c>
      <c r="C563" s="11" t="s">
        <v>16</v>
      </c>
      <c r="D563" s="12">
        <v>1</v>
      </c>
      <c r="E563" s="16">
        <v>139.21</v>
      </c>
      <c r="F563" s="17">
        <v>139.21</v>
      </c>
      <c r="G563" s="16">
        <f t="shared" si="487"/>
        <v>37.479999999999997</v>
      </c>
      <c r="H563" s="17"/>
      <c r="I563" s="16">
        <f t="shared" si="488"/>
        <v>176.69</v>
      </c>
      <c r="J563" s="17">
        <f t="shared" si="489"/>
        <v>176.69</v>
      </c>
      <c r="K563" s="9"/>
      <c r="L563" s="9"/>
      <c r="M563" s="9"/>
      <c r="N563" s="9"/>
      <c r="O563" s="9"/>
      <c r="P563" s="9"/>
      <c r="Q563" s="9"/>
      <c r="R563" s="9">
        <f t="shared" si="472"/>
        <v>8.8345000000000002</v>
      </c>
      <c r="S563" s="9"/>
      <c r="T563" s="9">
        <f t="shared" si="473"/>
        <v>17.669</v>
      </c>
      <c r="U563" s="9">
        <f t="shared" si="474"/>
        <v>26.503499999999999</v>
      </c>
      <c r="V563" s="9">
        <f t="shared" si="486"/>
        <v>35.338000000000001</v>
      </c>
      <c r="W563" s="9">
        <f t="shared" si="486"/>
        <v>35.338000000000001</v>
      </c>
      <c r="X563" s="9">
        <f t="shared" si="486"/>
        <v>35.338000000000001</v>
      </c>
      <c r="Y563" s="9">
        <f t="shared" si="476"/>
        <v>17.669</v>
      </c>
    </row>
    <row r="564" spans="1:25" ht="25.5" x14ac:dyDescent="0.25">
      <c r="A564" s="10" t="s">
        <v>1094</v>
      </c>
      <c r="B564" s="10" t="s">
        <v>1095</v>
      </c>
      <c r="C564" s="11" t="s">
        <v>16</v>
      </c>
      <c r="D564" s="12">
        <v>2</v>
      </c>
      <c r="E564" s="16">
        <v>532.37</v>
      </c>
      <c r="F564" s="17">
        <v>1064.74</v>
      </c>
      <c r="G564" s="16">
        <f t="shared" si="487"/>
        <v>143.36000000000001</v>
      </c>
      <c r="H564" s="17"/>
      <c r="I564" s="16">
        <f t="shared" si="488"/>
        <v>675.73</v>
      </c>
      <c r="J564" s="17">
        <f t="shared" si="489"/>
        <v>1351.46</v>
      </c>
      <c r="K564" s="9"/>
      <c r="L564" s="9"/>
      <c r="M564" s="9"/>
      <c r="N564" s="9"/>
      <c r="O564" s="9"/>
      <c r="P564" s="9"/>
      <c r="Q564" s="9"/>
      <c r="R564" s="9">
        <f t="shared" si="472"/>
        <v>67.573000000000008</v>
      </c>
      <c r="S564" s="9"/>
      <c r="T564" s="9">
        <f t="shared" si="473"/>
        <v>135.14600000000002</v>
      </c>
      <c r="U564" s="9">
        <f t="shared" si="474"/>
        <v>202.71899999999999</v>
      </c>
      <c r="V564" s="9">
        <f t="shared" si="486"/>
        <v>270.29200000000003</v>
      </c>
      <c r="W564" s="9">
        <f t="shared" si="486"/>
        <v>270.29200000000003</v>
      </c>
      <c r="X564" s="9">
        <f t="shared" si="486"/>
        <v>270.29200000000003</v>
      </c>
      <c r="Y564" s="9">
        <f t="shared" si="476"/>
        <v>135.14600000000002</v>
      </c>
    </row>
    <row r="565" spans="1:25" x14ac:dyDescent="0.25">
      <c r="A565" s="8" t="s">
        <v>1096</v>
      </c>
      <c r="B565" s="82" t="s">
        <v>1097</v>
      </c>
      <c r="C565" s="83"/>
      <c r="D565" s="83"/>
      <c r="E565" s="83"/>
      <c r="F565" s="83"/>
      <c r="G565" s="83"/>
      <c r="H565" s="83"/>
      <c r="I565" s="83"/>
      <c r="J565" s="83"/>
      <c r="K565" s="9"/>
      <c r="L565" s="9"/>
      <c r="M565" s="9"/>
      <c r="N565" s="9"/>
      <c r="O565" s="9"/>
      <c r="P565" s="9"/>
      <c r="Q565" s="9"/>
      <c r="R565" s="9">
        <f t="shared" si="472"/>
        <v>0</v>
      </c>
      <c r="S565" s="9"/>
      <c r="T565" s="9">
        <f t="shared" si="473"/>
        <v>0</v>
      </c>
      <c r="U565" s="9">
        <f t="shared" si="474"/>
        <v>0</v>
      </c>
      <c r="V565" s="9">
        <f t="shared" si="486"/>
        <v>0</v>
      </c>
      <c r="W565" s="9">
        <f t="shared" si="486"/>
        <v>0</v>
      </c>
      <c r="X565" s="9">
        <f t="shared" si="486"/>
        <v>0</v>
      </c>
      <c r="Y565" s="9">
        <f t="shared" si="476"/>
        <v>0</v>
      </c>
    </row>
    <row r="566" spans="1:25" ht="51" x14ac:dyDescent="0.25">
      <c r="A566" s="10" t="s">
        <v>1098</v>
      </c>
      <c r="B566" s="10" t="s">
        <v>1099</v>
      </c>
      <c r="C566" s="11" t="s">
        <v>50</v>
      </c>
      <c r="D566" s="12">
        <v>67.5</v>
      </c>
      <c r="E566" s="16">
        <v>27.54</v>
      </c>
      <c r="F566" s="17">
        <v>1858.95</v>
      </c>
      <c r="G566" s="16">
        <f t="shared" ref="G566:G571" si="490">TRUNC(E566*0.2693,2)</f>
        <v>7.41</v>
      </c>
      <c r="H566" s="17"/>
      <c r="I566" s="16">
        <f t="shared" ref="I566:I571" si="491">H566+G566+E566</f>
        <v>34.950000000000003</v>
      </c>
      <c r="J566" s="17">
        <f t="shared" ref="J566:J571" si="492">TRUNC(I566*D566,2)</f>
        <v>2359.12</v>
      </c>
      <c r="K566" s="9"/>
      <c r="L566" s="9"/>
      <c r="M566" s="9"/>
      <c r="N566" s="9"/>
      <c r="O566" s="9"/>
      <c r="P566" s="9"/>
      <c r="Q566" s="9"/>
      <c r="R566" s="9">
        <f t="shared" si="472"/>
        <v>117.956</v>
      </c>
      <c r="S566" s="9"/>
      <c r="T566" s="9">
        <f t="shared" si="473"/>
        <v>235.91200000000001</v>
      </c>
      <c r="U566" s="9">
        <f t="shared" si="474"/>
        <v>353.86799999999999</v>
      </c>
      <c r="V566" s="9">
        <f t="shared" si="486"/>
        <v>471.82400000000001</v>
      </c>
      <c r="W566" s="9">
        <f t="shared" si="486"/>
        <v>471.82400000000001</v>
      </c>
      <c r="X566" s="9">
        <f t="shared" si="486"/>
        <v>471.82400000000001</v>
      </c>
      <c r="Y566" s="9">
        <f t="shared" si="476"/>
        <v>235.91200000000001</v>
      </c>
    </row>
    <row r="567" spans="1:25" ht="63.75" x14ac:dyDescent="0.25">
      <c r="A567" s="10" t="s">
        <v>1100</v>
      </c>
      <c r="B567" s="10" t="s">
        <v>1101</v>
      </c>
      <c r="C567" s="11" t="s">
        <v>16</v>
      </c>
      <c r="D567" s="12">
        <v>2</v>
      </c>
      <c r="E567" s="16">
        <v>35.270000000000003</v>
      </c>
      <c r="F567" s="17">
        <v>70.540000000000006</v>
      </c>
      <c r="G567" s="16">
        <f t="shared" si="490"/>
        <v>9.49</v>
      </c>
      <c r="H567" s="17"/>
      <c r="I567" s="16">
        <f t="shared" si="491"/>
        <v>44.760000000000005</v>
      </c>
      <c r="J567" s="17">
        <f t="shared" si="492"/>
        <v>89.52</v>
      </c>
      <c r="K567" s="9"/>
      <c r="L567" s="9"/>
      <c r="M567" s="9"/>
      <c r="N567" s="9"/>
      <c r="O567" s="9"/>
      <c r="P567" s="9"/>
      <c r="Q567" s="9"/>
      <c r="R567" s="9">
        <f t="shared" si="472"/>
        <v>4.476</v>
      </c>
      <c r="S567" s="9"/>
      <c r="T567" s="9">
        <f t="shared" si="473"/>
        <v>8.952</v>
      </c>
      <c r="U567" s="9">
        <f t="shared" si="474"/>
        <v>13.427999999999999</v>
      </c>
      <c r="V567" s="9">
        <f t="shared" si="486"/>
        <v>17.904</v>
      </c>
      <c r="W567" s="9">
        <f t="shared" si="486"/>
        <v>17.904</v>
      </c>
      <c r="X567" s="9">
        <f t="shared" si="486"/>
        <v>17.904</v>
      </c>
      <c r="Y567" s="9">
        <f t="shared" si="476"/>
        <v>8.952</v>
      </c>
    </row>
    <row r="568" spans="1:25" x14ac:dyDescent="0.25">
      <c r="A568" s="10" t="s">
        <v>1102</v>
      </c>
      <c r="B568" s="10" t="s">
        <v>1103</v>
      </c>
      <c r="C568" s="11" t="s">
        <v>16</v>
      </c>
      <c r="D568" s="12">
        <v>2</v>
      </c>
      <c r="E568" s="16">
        <v>31.15</v>
      </c>
      <c r="F568" s="17">
        <v>62.3</v>
      </c>
      <c r="G568" s="16">
        <f t="shared" si="490"/>
        <v>8.3800000000000008</v>
      </c>
      <c r="H568" s="17"/>
      <c r="I568" s="16">
        <f t="shared" si="491"/>
        <v>39.53</v>
      </c>
      <c r="J568" s="17">
        <f t="shared" si="492"/>
        <v>79.06</v>
      </c>
      <c r="K568" s="9"/>
      <c r="L568" s="9"/>
      <c r="M568" s="9"/>
      <c r="N568" s="9"/>
      <c r="O568" s="9"/>
      <c r="P568" s="9"/>
      <c r="Q568" s="9"/>
      <c r="R568" s="9">
        <f t="shared" si="472"/>
        <v>3.9530000000000003</v>
      </c>
      <c r="S568" s="9"/>
      <c r="T568" s="9">
        <f t="shared" si="473"/>
        <v>7.9060000000000006</v>
      </c>
      <c r="U568" s="9">
        <f t="shared" si="474"/>
        <v>11.859</v>
      </c>
      <c r="V568" s="9">
        <f t="shared" si="486"/>
        <v>15.812000000000001</v>
      </c>
      <c r="W568" s="9">
        <f t="shared" si="486"/>
        <v>15.812000000000001</v>
      </c>
      <c r="X568" s="9">
        <f t="shared" si="486"/>
        <v>15.812000000000001</v>
      </c>
      <c r="Y568" s="9">
        <f t="shared" si="476"/>
        <v>7.9060000000000006</v>
      </c>
    </row>
    <row r="569" spans="1:25" ht="25.5" x14ac:dyDescent="0.25">
      <c r="A569" s="10" t="s">
        <v>1104</v>
      </c>
      <c r="B569" s="10" t="s">
        <v>1105</v>
      </c>
      <c r="C569" s="11" t="s">
        <v>16</v>
      </c>
      <c r="D569" s="12">
        <v>8</v>
      </c>
      <c r="E569" s="16">
        <v>6.08</v>
      </c>
      <c r="F569" s="17">
        <v>48.64</v>
      </c>
      <c r="G569" s="16">
        <f t="shared" si="490"/>
        <v>1.63</v>
      </c>
      <c r="H569" s="17"/>
      <c r="I569" s="16">
        <f t="shared" si="491"/>
        <v>7.71</v>
      </c>
      <c r="J569" s="17">
        <f t="shared" si="492"/>
        <v>61.68</v>
      </c>
      <c r="K569" s="9"/>
      <c r="L569" s="9"/>
      <c r="M569" s="9"/>
      <c r="N569" s="9"/>
      <c r="O569" s="9"/>
      <c r="P569" s="9"/>
      <c r="Q569" s="9"/>
      <c r="R569" s="9">
        <f t="shared" si="472"/>
        <v>3.0840000000000001</v>
      </c>
      <c r="S569" s="9"/>
      <c r="T569" s="9">
        <f t="shared" si="473"/>
        <v>6.1680000000000001</v>
      </c>
      <c r="U569" s="9">
        <f t="shared" si="474"/>
        <v>9.2519999999999989</v>
      </c>
      <c r="V569" s="9">
        <f t="shared" si="486"/>
        <v>12.336</v>
      </c>
      <c r="W569" s="9">
        <f t="shared" si="486"/>
        <v>12.336</v>
      </c>
      <c r="X569" s="9">
        <f t="shared" si="486"/>
        <v>12.336</v>
      </c>
      <c r="Y569" s="9">
        <f t="shared" si="476"/>
        <v>6.1680000000000001</v>
      </c>
    </row>
    <row r="570" spans="1:25" ht="38.25" x14ac:dyDescent="0.25">
      <c r="A570" s="10" t="s">
        <v>1106</v>
      </c>
      <c r="B570" s="10" t="s">
        <v>1107</v>
      </c>
      <c r="C570" s="11" t="s">
        <v>16</v>
      </c>
      <c r="D570" s="12">
        <v>2</v>
      </c>
      <c r="E570" s="16">
        <v>6.53</v>
      </c>
      <c r="F570" s="17">
        <v>13.06</v>
      </c>
      <c r="G570" s="16">
        <f t="shared" si="490"/>
        <v>1.75</v>
      </c>
      <c r="H570" s="17"/>
      <c r="I570" s="16">
        <f t="shared" si="491"/>
        <v>8.2800000000000011</v>
      </c>
      <c r="J570" s="17">
        <f t="shared" si="492"/>
        <v>16.559999999999999</v>
      </c>
      <c r="K570" s="9"/>
      <c r="L570" s="9"/>
      <c r="M570" s="9"/>
      <c r="N570" s="9"/>
      <c r="O570" s="9"/>
      <c r="P570" s="9"/>
      <c r="Q570" s="9"/>
      <c r="R570" s="9">
        <f t="shared" si="472"/>
        <v>0.82799999999999996</v>
      </c>
      <c r="S570" s="9"/>
      <c r="T570" s="9">
        <f t="shared" si="473"/>
        <v>1.6559999999999999</v>
      </c>
      <c r="U570" s="9">
        <f t="shared" si="474"/>
        <v>2.4839999999999995</v>
      </c>
      <c r="V570" s="9">
        <f t="shared" si="486"/>
        <v>3.3119999999999998</v>
      </c>
      <c r="W570" s="9">
        <f t="shared" si="486"/>
        <v>3.3119999999999998</v>
      </c>
      <c r="X570" s="9">
        <f t="shared" si="486"/>
        <v>3.3119999999999998</v>
      </c>
      <c r="Y570" s="9">
        <f t="shared" si="476"/>
        <v>1.6559999999999999</v>
      </c>
    </row>
    <row r="571" spans="1:25" ht="38.25" x14ac:dyDescent="0.25">
      <c r="A571" s="10" t="s">
        <v>1108</v>
      </c>
      <c r="B571" s="10" t="s">
        <v>1109</v>
      </c>
      <c r="C571" s="11" t="s">
        <v>16</v>
      </c>
      <c r="D571" s="12">
        <v>2</v>
      </c>
      <c r="E571" s="16">
        <v>9.1999999999999993</v>
      </c>
      <c r="F571" s="17">
        <v>18.399999999999999</v>
      </c>
      <c r="G571" s="16">
        <f t="shared" si="490"/>
        <v>2.4700000000000002</v>
      </c>
      <c r="H571" s="17"/>
      <c r="I571" s="16">
        <f t="shared" si="491"/>
        <v>11.67</v>
      </c>
      <c r="J571" s="17">
        <f t="shared" si="492"/>
        <v>23.34</v>
      </c>
      <c r="K571" s="9"/>
      <c r="L571" s="9"/>
      <c r="M571" s="9"/>
      <c r="N571" s="9"/>
      <c r="O571" s="9"/>
      <c r="P571" s="9"/>
      <c r="Q571" s="9"/>
      <c r="R571" s="9">
        <f t="shared" ref="R571:R593" si="493">0.05*$J571</f>
        <v>1.167</v>
      </c>
      <c r="S571" s="9"/>
      <c r="T571" s="9">
        <f t="shared" ref="T571:T593" si="494">0.1*$J571</f>
        <v>2.3340000000000001</v>
      </c>
      <c r="U571" s="9">
        <f t="shared" ref="U571:U593" si="495">0.15*$J571</f>
        <v>3.5009999999999999</v>
      </c>
      <c r="V571" s="9">
        <f t="shared" ref="V571:X593" si="496">0.2*$J571</f>
        <v>4.6680000000000001</v>
      </c>
      <c r="W571" s="9">
        <f t="shared" si="496"/>
        <v>4.6680000000000001</v>
      </c>
      <c r="X571" s="9">
        <f t="shared" si="496"/>
        <v>4.6680000000000001</v>
      </c>
      <c r="Y571" s="9">
        <f t="shared" ref="Y571:Y593" si="497">0.1*$J571</f>
        <v>2.3340000000000001</v>
      </c>
    </row>
    <row r="572" spans="1:25" x14ac:dyDescent="0.25">
      <c r="A572" s="8" t="s">
        <v>1110</v>
      </c>
      <c r="B572" s="82" t="s">
        <v>1111</v>
      </c>
      <c r="C572" s="83"/>
      <c r="D572" s="83"/>
      <c r="E572" s="83"/>
      <c r="F572" s="83"/>
      <c r="G572" s="83"/>
      <c r="H572" s="83"/>
      <c r="I572" s="83"/>
      <c r="J572" s="83"/>
      <c r="K572" s="9"/>
      <c r="L572" s="9"/>
      <c r="M572" s="9"/>
      <c r="N572" s="9"/>
      <c r="O572" s="9"/>
      <c r="P572" s="9"/>
      <c r="Q572" s="9"/>
      <c r="R572" s="9">
        <f t="shared" si="493"/>
        <v>0</v>
      </c>
      <c r="S572" s="9"/>
      <c r="T572" s="9">
        <f t="shared" si="494"/>
        <v>0</v>
      </c>
      <c r="U572" s="9">
        <f t="shared" si="495"/>
        <v>0</v>
      </c>
      <c r="V572" s="9">
        <f t="shared" si="496"/>
        <v>0</v>
      </c>
      <c r="W572" s="9">
        <f t="shared" si="496"/>
        <v>0</v>
      </c>
      <c r="X572" s="9">
        <f t="shared" si="496"/>
        <v>0</v>
      </c>
      <c r="Y572" s="9">
        <f t="shared" si="497"/>
        <v>0</v>
      </c>
    </row>
    <row r="573" spans="1:25" ht="25.5" x14ac:dyDescent="0.25">
      <c r="A573" s="10" t="s">
        <v>1112</v>
      </c>
      <c r="B573" s="10" t="s">
        <v>1113</v>
      </c>
      <c r="C573" s="11" t="s">
        <v>16</v>
      </c>
      <c r="D573" s="12">
        <v>64</v>
      </c>
      <c r="E573" s="16">
        <v>81.34</v>
      </c>
      <c r="F573" s="17">
        <v>5205.76</v>
      </c>
      <c r="G573" s="16">
        <f t="shared" ref="G573:G574" si="498">TRUNC(E573*0.2693,2)</f>
        <v>21.9</v>
      </c>
      <c r="H573" s="17"/>
      <c r="I573" s="16">
        <f t="shared" ref="I573:I574" si="499">H573+G573+E573</f>
        <v>103.24000000000001</v>
      </c>
      <c r="J573" s="17">
        <f t="shared" ref="J573:J574" si="500">TRUNC(I573*D573,2)</f>
        <v>6607.36</v>
      </c>
      <c r="K573" s="9"/>
      <c r="L573" s="9"/>
      <c r="M573" s="9"/>
      <c r="N573" s="9"/>
      <c r="O573" s="9"/>
      <c r="P573" s="9"/>
      <c r="Q573" s="9"/>
      <c r="R573" s="9">
        <f t="shared" si="493"/>
        <v>330.36799999999999</v>
      </c>
      <c r="S573" s="9"/>
      <c r="T573" s="9">
        <f t="shared" si="494"/>
        <v>660.73599999999999</v>
      </c>
      <c r="U573" s="9">
        <f t="shared" si="495"/>
        <v>991.10399999999993</v>
      </c>
      <c r="V573" s="9">
        <f t="shared" si="496"/>
        <v>1321.472</v>
      </c>
      <c r="W573" s="9">
        <f t="shared" si="496"/>
        <v>1321.472</v>
      </c>
      <c r="X573" s="9">
        <f t="shared" si="496"/>
        <v>1321.472</v>
      </c>
      <c r="Y573" s="9">
        <f t="shared" si="497"/>
        <v>660.73599999999999</v>
      </c>
    </row>
    <row r="574" spans="1:25" ht="25.5" x14ac:dyDescent="0.25">
      <c r="A574" s="10" t="s">
        <v>1114</v>
      </c>
      <c r="B574" s="10" t="s">
        <v>1115</v>
      </c>
      <c r="C574" s="11" t="s">
        <v>16</v>
      </c>
      <c r="D574" s="12">
        <v>4</v>
      </c>
      <c r="E574" s="16">
        <v>192.08</v>
      </c>
      <c r="F574" s="17">
        <v>768.32</v>
      </c>
      <c r="G574" s="16">
        <f t="shared" si="498"/>
        <v>51.72</v>
      </c>
      <c r="H574" s="17"/>
      <c r="I574" s="16">
        <f t="shared" si="499"/>
        <v>243.8</v>
      </c>
      <c r="J574" s="17">
        <f t="shared" si="500"/>
        <v>975.2</v>
      </c>
      <c r="K574" s="9"/>
      <c r="L574" s="9"/>
      <c r="M574" s="9"/>
      <c r="N574" s="9"/>
      <c r="O574" s="9"/>
      <c r="P574" s="9"/>
      <c r="Q574" s="9"/>
      <c r="R574" s="9">
        <f t="shared" si="493"/>
        <v>48.760000000000005</v>
      </c>
      <c r="S574" s="9"/>
      <c r="T574" s="9">
        <f t="shared" si="494"/>
        <v>97.52000000000001</v>
      </c>
      <c r="U574" s="9">
        <f t="shared" si="495"/>
        <v>146.28</v>
      </c>
      <c r="V574" s="9">
        <f t="shared" si="496"/>
        <v>195.04000000000002</v>
      </c>
      <c r="W574" s="9">
        <f t="shared" si="496"/>
        <v>195.04000000000002</v>
      </c>
      <c r="X574" s="9">
        <f t="shared" si="496"/>
        <v>195.04000000000002</v>
      </c>
      <c r="Y574" s="9">
        <f t="shared" si="497"/>
        <v>97.52000000000001</v>
      </c>
    </row>
    <row r="575" spans="1:25" x14ac:dyDescent="0.25">
      <c r="A575" s="8" t="s">
        <v>1116</v>
      </c>
      <c r="B575" s="82" t="s">
        <v>1117</v>
      </c>
      <c r="C575" s="83"/>
      <c r="D575" s="83"/>
      <c r="E575" s="83"/>
      <c r="F575" s="83"/>
      <c r="G575" s="83"/>
      <c r="H575" s="83"/>
      <c r="I575" s="83"/>
      <c r="J575" s="83"/>
      <c r="K575" s="9"/>
      <c r="L575" s="9"/>
      <c r="M575" s="9"/>
      <c r="N575" s="9"/>
      <c r="O575" s="9"/>
      <c r="P575" s="9"/>
      <c r="Q575" s="9"/>
      <c r="R575" s="9">
        <f t="shared" si="493"/>
        <v>0</v>
      </c>
      <c r="S575" s="9"/>
      <c r="T575" s="9">
        <f t="shared" si="494"/>
        <v>0</v>
      </c>
      <c r="U575" s="9">
        <f t="shared" si="495"/>
        <v>0</v>
      </c>
      <c r="V575" s="9">
        <f t="shared" si="496"/>
        <v>0</v>
      </c>
      <c r="W575" s="9">
        <f t="shared" si="496"/>
        <v>0</v>
      </c>
      <c r="X575" s="9">
        <f t="shared" si="496"/>
        <v>0</v>
      </c>
      <c r="Y575" s="9">
        <f t="shared" si="497"/>
        <v>0</v>
      </c>
    </row>
    <row r="576" spans="1:25" ht="76.5" x14ac:dyDescent="0.25">
      <c r="A576" s="10" t="s">
        <v>1118</v>
      </c>
      <c r="B576" s="10" t="s">
        <v>1119</v>
      </c>
      <c r="C576" s="11" t="s">
        <v>16</v>
      </c>
      <c r="D576" s="12">
        <v>1</v>
      </c>
      <c r="E576" s="16">
        <v>35111.839999999997</v>
      </c>
      <c r="F576" s="17">
        <v>35111.839999999997</v>
      </c>
      <c r="G576" s="16"/>
      <c r="H576" s="16">
        <f>TRUNC(E576*0.2093,2)</f>
        <v>7348.9</v>
      </c>
      <c r="I576" s="16">
        <f t="shared" ref="I576:I578" si="501">H576+G576+E576</f>
        <v>42460.74</v>
      </c>
      <c r="J576" s="17">
        <f t="shared" ref="J576:J578" si="502">TRUNC(I576*D576,2)</f>
        <v>42460.74</v>
      </c>
      <c r="K576" s="9"/>
      <c r="L576" s="9"/>
      <c r="M576" s="9"/>
      <c r="N576" s="9"/>
      <c r="O576" s="9"/>
      <c r="P576" s="9"/>
      <c r="Q576" s="9"/>
      <c r="R576" s="9">
        <f t="shared" si="493"/>
        <v>2123.0369999999998</v>
      </c>
      <c r="S576" s="9"/>
      <c r="T576" s="9">
        <f t="shared" si="494"/>
        <v>4246.0739999999996</v>
      </c>
      <c r="U576" s="9">
        <f t="shared" si="495"/>
        <v>6369.1109999999999</v>
      </c>
      <c r="V576" s="9">
        <f t="shared" si="496"/>
        <v>8492.1479999999992</v>
      </c>
      <c r="W576" s="9">
        <f t="shared" si="496"/>
        <v>8492.1479999999992</v>
      </c>
      <c r="X576" s="9">
        <f t="shared" si="496"/>
        <v>8492.1479999999992</v>
      </c>
      <c r="Y576" s="9">
        <f t="shared" si="497"/>
        <v>4246.0739999999996</v>
      </c>
    </row>
    <row r="577" spans="1:25" ht="76.5" x14ac:dyDescent="0.25">
      <c r="A577" s="10" t="s">
        <v>1120</v>
      </c>
      <c r="B577" s="10" t="s">
        <v>1121</v>
      </c>
      <c r="C577" s="11" t="s">
        <v>16</v>
      </c>
      <c r="D577" s="12">
        <v>2</v>
      </c>
      <c r="E577" s="16">
        <v>69512.800000000003</v>
      </c>
      <c r="F577" s="17">
        <v>139025.60000000001</v>
      </c>
      <c r="G577" s="16"/>
      <c r="H577" s="16">
        <f>TRUNC(E577*0.2093,2)</f>
        <v>14549.02</v>
      </c>
      <c r="I577" s="16">
        <f t="shared" si="501"/>
        <v>84061.82</v>
      </c>
      <c r="J577" s="17">
        <f t="shared" si="502"/>
        <v>168123.64</v>
      </c>
      <c r="K577" s="9"/>
      <c r="L577" s="9"/>
      <c r="M577" s="9"/>
      <c r="N577" s="9"/>
      <c r="O577" s="9"/>
      <c r="P577" s="9"/>
      <c r="Q577" s="9"/>
      <c r="R577" s="9">
        <f t="shared" si="493"/>
        <v>8406.1820000000007</v>
      </c>
      <c r="S577" s="9"/>
      <c r="T577" s="9">
        <f t="shared" si="494"/>
        <v>16812.364000000001</v>
      </c>
      <c r="U577" s="9">
        <f t="shared" si="495"/>
        <v>25218.546000000002</v>
      </c>
      <c r="V577" s="9">
        <f t="shared" si="496"/>
        <v>33624.728000000003</v>
      </c>
      <c r="W577" s="9">
        <f t="shared" si="496"/>
        <v>33624.728000000003</v>
      </c>
      <c r="X577" s="9">
        <f t="shared" si="496"/>
        <v>33624.728000000003</v>
      </c>
      <c r="Y577" s="9">
        <f t="shared" si="497"/>
        <v>16812.364000000001</v>
      </c>
    </row>
    <row r="578" spans="1:25" ht="25.5" x14ac:dyDescent="0.25">
      <c r="A578" s="10" t="s">
        <v>1122</v>
      </c>
      <c r="B578" s="10" t="s">
        <v>1123</v>
      </c>
      <c r="C578" s="11" t="s">
        <v>16</v>
      </c>
      <c r="D578" s="12">
        <v>3</v>
      </c>
      <c r="E578" s="16">
        <v>104.74</v>
      </c>
      <c r="F578" s="17">
        <v>314.22000000000003</v>
      </c>
      <c r="G578" s="16">
        <f t="shared" ref="G578" si="503">TRUNC(E578*0.2693,2)</f>
        <v>28.2</v>
      </c>
      <c r="H578" s="17"/>
      <c r="I578" s="16">
        <f t="shared" si="501"/>
        <v>132.94</v>
      </c>
      <c r="J578" s="17">
        <f t="shared" si="502"/>
        <v>398.82</v>
      </c>
      <c r="K578" s="9"/>
      <c r="L578" s="9"/>
      <c r="M578" s="9"/>
      <c r="N578" s="9"/>
      <c r="O578" s="9"/>
      <c r="P578" s="9"/>
      <c r="Q578" s="9"/>
      <c r="R578" s="9">
        <f t="shared" si="493"/>
        <v>19.941000000000003</v>
      </c>
      <c r="S578" s="9"/>
      <c r="T578" s="9">
        <f t="shared" si="494"/>
        <v>39.882000000000005</v>
      </c>
      <c r="U578" s="9">
        <f t="shared" si="495"/>
        <v>59.822999999999993</v>
      </c>
      <c r="V578" s="9">
        <f t="shared" si="496"/>
        <v>79.76400000000001</v>
      </c>
      <c r="W578" s="9">
        <f t="shared" si="496"/>
        <v>79.76400000000001</v>
      </c>
      <c r="X578" s="9">
        <f t="shared" si="496"/>
        <v>79.76400000000001</v>
      </c>
      <c r="Y578" s="9">
        <f t="shared" si="497"/>
        <v>39.882000000000005</v>
      </c>
    </row>
    <row r="579" spans="1:25" x14ac:dyDescent="0.25">
      <c r="A579" s="8" t="s">
        <v>1124</v>
      </c>
      <c r="B579" s="82" t="s">
        <v>1125</v>
      </c>
      <c r="C579" s="83"/>
      <c r="D579" s="83"/>
      <c r="E579" s="83"/>
      <c r="F579" s="83"/>
      <c r="G579" s="83"/>
      <c r="H579" s="83"/>
      <c r="I579" s="83"/>
      <c r="J579" s="83"/>
      <c r="K579" s="9"/>
      <c r="L579" s="9"/>
      <c r="M579" s="9"/>
      <c r="N579" s="9"/>
      <c r="O579" s="9"/>
      <c r="P579" s="9"/>
      <c r="Q579" s="9"/>
      <c r="R579" s="9">
        <f t="shared" si="493"/>
        <v>0</v>
      </c>
      <c r="S579" s="9"/>
      <c r="T579" s="9">
        <f t="shared" si="494"/>
        <v>0</v>
      </c>
      <c r="U579" s="9">
        <f t="shared" si="495"/>
        <v>0</v>
      </c>
      <c r="V579" s="9">
        <f t="shared" si="496"/>
        <v>0</v>
      </c>
      <c r="W579" s="9">
        <f t="shared" si="496"/>
        <v>0</v>
      </c>
      <c r="X579" s="9">
        <f t="shared" si="496"/>
        <v>0</v>
      </c>
      <c r="Y579" s="9">
        <f t="shared" si="497"/>
        <v>0</v>
      </c>
    </row>
    <row r="580" spans="1:25" x14ac:dyDescent="0.25">
      <c r="A580" s="10" t="s">
        <v>1126</v>
      </c>
      <c r="B580" s="10" t="s">
        <v>1127</v>
      </c>
      <c r="C580" s="11" t="s">
        <v>16</v>
      </c>
      <c r="D580" s="12">
        <v>3</v>
      </c>
      <c r="E580" s="16">
        <v>95.01</v>
      </c>
      <c r="F580" s="17">
        <v>285.02999999999997</v>
      </c>
      <c r="G580" s="16">
        <f t="shared" ref="G580" si="504">TRUNC(E580*0.2693,2)</f>
        <v>25.58</v>
      </c>
      <c r="H580" s="17"/>
      <c r="I580" s="16">
        <f t="shared" ref="I580" si="505">H580+G580+E580</f>
        <v>120.59</v>
      </c>
      <c r="J580" s="17">
        <f t="shared" ref="J580" si="506">TRUNC(I580*D580,2)</f>
        <v>361.77</v>
      </c>
      <c r="K580" s="9"/>
      <c r="L580" s="9"/>
      <c r="M580" s="9"/>
      <c r="N580" s="9"/>
      <c r="O580" s="9"/>
      <c r="P580" s="9"/>
      <c r="Q580" s="9"/>
      <c r="R580" s="9">
        <f t="shared" si="493"/>
        <v>18.0885</v>
      </c>
      <c r="S580" s="9"/>
      <c r="T580" s="9">
        <f t="shared" si="494"/>
        <v>36.177</v>
      </c>
      <c r="U580" s="9">
        <f t="shared" si="495"/>
        <v>54.265499999999996</v>
      </c>
      <c r="V580" s="9">
        <f t="shared" si="496"/>
        <v>72.353999999999999</v>
      </c>
      <c r="W580" s="9">
        <f t="shared" si="496"/>
        <v>72.353999999999999</v>
      </c>
      <c r="X580" s="9">
        <f t="shared" si="496"/>
        <v>72.353999999999999</v>
      </c>
      <c r="Y580" s="9">
        <f t="shared" si="497"/>
        <v>36.177</v>
      </c>
    </row>
    <row r="581" spans="1:25" x14ac:dyDescent="0.25">
      <c r="A581" s="8" t="s">
        <v>1128</v>
      </c>
      <c r="B581" s="82" t="s">
        <v>1129</v>
      </c>
      <c r="C581" s="83"/>
      <c r="D581" s="83"/>
      <c r="E581" s="83"/>
      <c r="F581" s="83"/>
      <c r="G581" s="83"/>
      <c r="H581" s="83"/>
      <c r="I581" s="83"/>
      <c r="J581" s="83"/>
      <c r="K581" s="9"/>
      <c r="L581" s="9"/>
      <c r="M581" s="9"/>
      <c r="N581" s="9"/>
      <c r="O581" s="9"/>
      <c r="P581" s="9"/>
      <c r="Q581" s="9"/>
      <c r="R581" s="9">
        <f t="shared" si="493"/>
        <v>0</v>
      </c>
      <c r="S581" s="9"/>
      <c r="T581" s="9">
        <f t="shared" si="494"/>
        <v>0</v>
      </c>
      <c r="U581" s="9">
        <f t="shared" si="495"/>
        <v>0</v>
      </c>
      <c r="V581" s="9">
        <f t="shared" si="496"/>
        <v>0</v>
      </c>
      <c r="W581" s="9">
        <f t="shared" si="496"/>
        <v>0</v>
      </c>
      <c r="X581" s="9">
        <f t="shared" si="496"/>
        <v>0</v>
      </c>
      <c r="Y581" s="9">
        <f t="shared" si="497"/>
        <v>0</v>
      </c>
    </row>
    <row r="582" spans="1:25" x14ac:dyDescent="0.25">
      <c r="A582" s="8" t="s">
        <v>1130</v>
      </c>
      <c r="B582" s="82" t="s">
        <v>1131</v>
      </c>
      <c r="C582" s="83"/>
      <c r="D582" s="83"/>
      <c r="E582" s="83"/>
      <c r="F582" s="83"/>
      <c r="G582" s="83"/>
      <c r="H582" s="83"/>
      <c r="I582" s="83"/>
      <c r="J582" s="83"/>
      <c r="K582" s="9"/>
      <c r="L582" s="9"/>
      <c r="M582" s="9"/>
      <c r="N582" s="9"/>
      <c r="O582" s="9"/>
      <c r="P582" s="9"/>
      <c r="Q582" s="9"/>
      <c r="R582" s="9">
        <f t="shared" si="493"/>
        <v>0</v>
      </c>
      <c r="S582" s="9"/>
      <c r="T582" s="9">
        <f t="shared" si="494"/>
        <v>0</v>
      </c>
      <c r="U582" s="9">
        <f t="shared" si="495"/>
        <v>0</v>
      </c>
      <c r="V582" s="9">
        <f t="shared" si="496"/>
        <v>0</v>
      </c>
      <c r="W582" s="9">
        <f t="shared" si="496"/>
        <v>0</v>
      </c>
      <c r="X582" s="9">
        <f t="shared" si="496"/>
        <v>0</v>
      </c>
      <c r="Y582" s="9">
        <f t="shared" si="497"/>
        <v>0</v>
      </c>
    </row>
    <row r="583" spans="1:25" ht="63.75" x14ac:dyDescent="0.25">
      <c r="A583" s="10" t="s">
        <v>1132</v>
      </c>
      <c r="B583" s="10" t="s">
        <v>1133</v>
      </c>
      <c r="C583" s="11" t="s">
        <v>16</v>
      </c>
      <c r="D583" s="12">
        <v>328</v>
      </c>
      <c r="E583" s="16">
        <v>160.83000000000001</v>
      </c>
      <c r="F583" s="17">
        <v>52752.24</v>
      </c>
      <c r="G583" s="16">
        <f t="shared" ref="G583:G585" si="507">TRUNC(E583*0.2693,2)</f>
        <v>43.31</v>
      </c>
      <c r="H583" s="17"/>
      <c r="I583" s="16">
        <f t="shared" ref="I583:I585" si="508">H583+G583+E583</f>
        <v>204.14000000000001</v>
      </c>
      <c r="J583" s="17">
        <f t="shared" ref="J583:J585" si="509">TRUNC(I583*D583,2)</f>
        <v>66957.919999999998</v>
      </c>
      <c r="K583" s="9"/>
      <c r="L583" s="9"/>
      <c r="M583" s="9"/>
      <c r="N583" s="9"/>
      <c r="O583" s="9"/>
      <c r="P583" s="9"/>
      <c r="Q583" s="9"/>
      <c r="R583" s="9">
        <f t="shared" si="493"/>
        <v>3347.8960000000002</v>
      </c>
      <c r="S583" s="9"/>
      <c r="T583" s="9">
        <f t="shared" si="494"/>
        <v>6695.7920000000004</v>
      </c>
      <c r="U583" s="9">
        <f t="shared" si="495"/>
        <v>10043.688</v>
      </c>
      <c r="V583" s="9">
        <f t="shared" si="496"/>
        <v>13391.584000000001</v>
      </c>
      <c r="W583" s="9">
        <f t="shared" si="496"/>
        <v>13391.584000000001</v>
      </c>
      <c r="X583" s="9">
        <f t="shared" si="496"/>
        <v>13391.584000000001</v>
      </c>
      <c r="Y583" s="9">
        <f t="shared" si="497"/>
        <v>6695.7920000000004</v>
      </c>
    </row>
    <row r="584" spans="1:25" ht="51" x14ac:dyDescent="0.25">
      <c r="A584" s="10" t="s">
        <v>1134</v>
      </c>
      <c r="B584" s="10" t="s">
        <v>1135</v>
      </c>
      <c r="C584" s="11" t="s">
        <v>16</v>
      </c>
      <c r="D584" s="12">
        <v>22</v>
      </c>
      <c r="E584" s="16">
        <v>33.04</v>
      </c>
      <c r="F584" s="17">
        <v>726.88</v>
      </c>
      <c r="G584" s="16">
        <f t="shared" si="507"/>
        <v>8.89</v>
      </c>
      <c r="H584" s="17"/>
      <c r="I584" s="16">
        <f t="shared" si="508"/>
        <v>41.93</v>
      </c>
      <c r="J584" s="17">
        <f t="shared" si="509"/>
        <v>922.46</v>
      </c>
      <c r="K584" s="9"/>
      <c r="L584" s="9"/>
      <c r="M584" s="9"/>
      <c r="N584" s="9"/>
      <c r="O584" s="9"/>
      <c r="P584" s="9"/>
      <c r="Q584" s="9"/>
      <c r="R584" s="9">
        <f t="shared" si="493"/>
        <v>46.123000000000005</v>
      </c>
      <c r="S584" s="9"/>
      <c r="T584" s="9">
        <f t="shared" si="494"/>
        <v>92.246000000000009</v>
      </c>
      <c r="U584" s="9">
        <f t="shared" si="495"/>
        <v>138.369</v>
      </c>
      <c r="V584" s="9">
        <f t="shared" si="496"/>
        <v>184.49200000000002</v>
      </c>
      <c r="W584" s="9">
        <f t="shared" si="496"/>
        <v>184.49200000000002</v>
      </c>
      <c r="X584" s="9">
        <f t="shared" si="496"/>
        <v>184.49200000000002</v>
      </c>
      <c r="Y584" s="9">
        <f t="shared" si="497"/>
        <v>92.246000000000009</v>
      </c>
    </row>
    <row r="585" spans="1:25" ht="51" x14ac:dyDescent="0.25">
      <c r="A585" s="10" t="s">
        <v>1136</v>
      </c>
      <c r="B585" s="10" t="s">
        <v>1137</v>
      </c>
      <c r="C585" s="11" t="s">
        <v>16</v>
      </c>
      <c r="D585" s="12">
        <v>10</v>
      </c>
      <c r="E585" s="16">
        <v>192.8</v>
      </c>
      <c r="F585" s="17">
        <v>1928</v>
      </c>
      <c r="G585" s="16">
        <f t="shared" si="507"/>
        <v>51.92</v>
      </c>
      <c r="H585" s="17"/>
      <c r="I585" s="16">
        <f t="shared" si="508"/>
        <v>244.72000000000003</v>
      </c>
      <c r="J585" s="17">
        <f t="shared" si="509"/>
        <v>2447.1999999999998</v>
      </c>
      <c r="K585" s="9"/>
      <c r="L585" s="9"/>
      <c r="M585" s="9"/>
      <c r="N585" s="9"/>
      <c r="O585" s="9"/>
      <c r="P585" s="9"/>
      <c r="Q585" s="9"/>
      <c r="R585" s="9">
        <f t="shared" si="493"/>
        <v>122.36</v>
      </c>
      <c r="S585" s="9"/>
      <c r="T585" s="9">
        <f t="shared" si="494"/>
        <v>244.72</v>
      </c>
      <c r="U585" s="9">
        <f t="shared" si="495"/>
        <v>367.08</v>
      </c>
      <c r="V585" s="9">
        <f t="shared" si="496"/>
        <v>489.44</v>
      </c>
      <c r="W585" s="9">
        <f t="shared" si="496"/>
        <v>489.44</v>
      </c>
      <c r="X585" s="9">
        <f t="shared" si="496"/>
        <v>489.44</v>
      </c>
      <c r="Y585" s="9">
        <f t="shared" si="497"/>
        <v>244.72</v>
      </c>
    </row>
    <row r="586" spans="1:25" x14ac:dyDescent="0.25">
      <c r="A586" s="8" t="s">
        <v>1138</v>
      </c>
      <c r="B586" s="82" t="s">
        <v>1139</v>
      </c>
      <c r="C586" s="83"/>
      <c r="D586" s="83"/>
      <c r="E586" s="83"/>
      <c r="F586" s="83"/>
      <c r="G586" s="83"/>
      <c r="H586" s="83"/>
      <c r="I586" s="83"/>
      <c r="J586" s="83"/>
      <c r="K586" s="9"/>
      <c r="L586" s="9"/>
      <c r="M586" s="9"/>
      <c r="N586" s="9"/>
      <c r="O586" s="9"/>
      <c r="P586" s="9"/>
      <c r="Q586" s="9"/>
      <c r="R586" s="9">
        <f t="shared" si="493"/>
        <v>0</v>
      </c>
      <c r="S586" s="9"/>
      <c r="T586" s="9">
        <f t="shared" si="494"/>
        <v>0</v>
      </c>
      <c r="U586" s="9">
        <f t="shared" si="495"/>
        <v>0</v>
      </c>
      <c r="V586" s="9">
        <f t="shared" si="496"/>
        <v>0</v>
      </c>
      <c r="W586" s="9">
        <f t="shared" si="496"/>
        <v>0</v>
      </c>
      <c r="X586" s="9">
        <f t="shared" si="496"/>
        <v>0</v>
      </c>
      <c r="Y586" s="9">
        <f t="shared" si="497"/>
        <v>0</v>
      </c>
    </row>
    <row r="587" spans="1:25" ht="51" x14ac:dyDescent="0.25">
      <c r="A587" s="10" t="s">
        <v>1140</v>
      </c>
      <c r="B587" s="10" t="s">
        <v>1141</v>
      </c>
      <c r="C587" s="11" t="s">
        <v>16</v>
      </c>
      <c r="D587" s="12">
        <v>50</v>
      </c>
      <c r="E587" s="16">
        <v>13.96</v>
      </c>
      <c r="F587" s="17">
        <v>698</v>
      </c>
      <c r="G587" s="16">
        <f t="shared" ref="G587:G589" si="510">TRUNC(E587*0.2693,2)</f>
        <v>3.75</v>
      </c>
      <c r="H587" s="17"/>
      <c r="I587" s="16">
        <f t="shared" ref="I587:I589" si="511">H587+G587+E587</f>
        <v>17.71</v>
      </c>
      <c r="J587" s="17">
        <f t="shared" ref="J587:J589" si="512">TRUNC(I587*D587,2)</f>
        <v>885.5</v>
      </c>
      <c r="K587" s="9"/>
      <c r="L587" s="9"/>
      <c r="M587" s="9"/>
      <c r="N587" s="9"/>
      <c r="O587" s="9"/>
      <c r="P587" s="9"/>
      <c r="Q587" s="9"/>
      <c r="R587" s="9">
        <f t="shared" si="493"/>
        <v>44.275000000000006</v>
      </c>
      <c r="S587" s="9"/>
      <c r="T587" s="9">
        <f t="shared" si="494"/>
        <v>88.550000000000011</v>
      </c>
      <c r="U587" s="9">
        <f t="shared" si="495"/>
        <v>132.82499999999999</v>
      </c>
      <c r="V587" s="9">
        <f t="shared" si="496"/>
        <v>177.10000000000002</v>
      </c>
      <c r="W587" s="9">
        <f t="shared" si="496"/>
        <v>177.10000000000002</v>
      </c>
      <c r="X587" s="9">
        <f t="shared" si="496"/>
        <v>177.10000000000002</v>
      </c>
      <c r="Y587" s="9">
        <f t="shared" si="497"/>
        <v>88.550000000000011</v>
      </c>
    </row>
    <row r="588" spans="1:25" ht="51" x14ac:dyDescent="0.25">
      <c r="A588" s="10" t="s">
        <v>1142</v>
      </c>
      <c r="B588" s="10" t="s">
        <v>1143</v>
      </c>
      <c r="C588" s="11" t="s">
        <v>16</v>
      </c>
      <c r="D588" s="12">
        <v>2</v>
      </c>
      <c r="E588" s="16">
        <v>18.739999999999998</v>
      </c>
      <c r="F588" s="17">
        <v>37.479999999999997</v>
      </c>
      <c r="G588" s="16">
        <f t="shared" si="510"/>
        <v>5.04</v>
      </c>
      <c r="H588" s="17"/>
      <c r="I588" s="16">
        <f t="shared" si="511"/>
        <v>23.779999999999998</v>
      </c>
      <c r="J588" s="17">
        <f t="shared" si="512"/>
        <v>47.56</v>
      </c>
      <c r="K588" s="9"/>
      <c r="L588" s="9"/>
      <c r="M588" s="9"/>
      <c r="N588" s="9"/>
      <c r="O588" s="9"/>
      <c r="P588" s="9"/>
      <c r="Q588" s="9"/>
      <c r="R588" s="9">
        <f t="shared" si="493"/>
        <v>2.3780000000000001</v>
      </c>
      <c r="S588" s="9"/>
      <c r="T588" s="9">
        <f t="shared" si="494"/>
        <v>4.7560000000000002</v>
      </c>
      <c r="U588" s="9">
        <f t="shared" si="495"/>
        <v>7.1340000000000003</v>
      </c>
      <c r="V588" s="9">
        <f t="shared" si="496"/>
        <v>9.5120000000000005</v>
      </c>
      <c r="W588" s="9">
        <f t="shared" si="496"/>
        <v>9.5120000000000005</v>
      </c>
      <c r="X588" s="9">
        <f t="shared" si="496"/>
        <v>9.5120000000000005</v>
      </c>
      <c r="Y588" s="9">
        <f t="shared" si="497"/>
        <v>4.7560000000000002</v>
      </c>
    </row>
    <row r="589" spans="1:25" ht="51" x14ac:dyDescent="0.25">
      <c r="A589" s="10" t="s">
        <v>1144</v>
      </c>
      <c r="B589" s="10" t="s">
        <v>1145</v>
      </c>
      <c r="C589" s="11" t="s">
        <v>16</v>
      </c>
      <c r="D589" s="12">
        <v>2</v>
      </c>
      <c r="E589" s="16">
        <v>41.36</v>
      </c>
      <c r="F589" s="17">
        <v>82.72</v>
      </c>
      <c r="G589" s="16">
        <f t="shared" si="510"/>
        <v>11.13</v>
      </c>
      <c r="H589" s="17"/>
      <c r="I589" s="16">
        <f t="shared" si="511"/>
        <v>52.49</v>
      </c>
      <c r="J589" s="17">
        <f t="shared" si="512"/>
        <v>104.98</v>
      </c>
      <c r="K589" s="9"/>
      <c r="L589" s="9"/>
      <c r="M589" s="9"/>
      <c r="N589" s="9"/>
      <c r="O589" s="9"/>
      <c r="P589" s="9"/>
      <c r="Q589" s="9"/>
      <c r="R589" s="9">
        <f t="shared" si="493"/>
        <v>5.2490000000000006</v>
      </c>
      <c r="S589" s="9"/>
      <c r="T589" s="9">
        <f t="shared" si="494"/>
        <v>10.498000000000001</v>
      </c>
      <c r="U589" s="9">
        <f t="shared" si="495"/>
        <v>15.747</v>
      </c>
      <c r="V589" s="9">
        <f t="shared" si="496"/>
        <v>20.996000000000002</v>
      </c>
      <c r="W589" s="9">
        <f t="shared" si="496"/>
        <v>20.996000000000002</v>
      </c>
      <c r="X589" s="9">
        <f t="shared" si="496"/>
        <v>20.996000000000002</v>
      </c>
      <c r="Y589" s="9">
        <f t="shared" si="497"/>
        <v>10.498000000000001</v>
      </c>
    </row>
    <row r="590" spans="1:25" x14ac:dyDescent="0.25">
      <c r="A590" s="8" t="s">
        <v>1146</v>
      </c>
      <c r="B590" s="82" t="s">
        <v>1147</v>
      </c>
      <c r="C590" s="83"/>
      <c r="D590" s="83"/>
      <c r="E590" s="83"/>
      <c r="F590" s="83"/>
      <c r="G590" s="83"/>
      <c r="H590" s="83"/>
      <c r="I590" s="83"/>
      <c r="J590" s="83"/>
      <c r="K590" s="9"/>
      <c r="L590" s="9"/>
      <c r="M590" s="9"/>
      <c r="N590" s="9"/>
      <c r="O590" s="9"/>
      <c r="P590" s="9"/>
      <c r="Q590" s="9"/>
      <c r="R590" s="9">
        <f t="shared" si="493"/>
        <v>0</v>
      </c>
      <c r="S590" s="9"/>
      <c r="T590" s="9">
        <f t="shared" si="494"/>
        <v>0</v>
      </c>
      <c r="U590" s="9">
        <f t="shared" si="495"/>
        <v>0</v>
      </c>
      <c r="V590" s="9">
        <f t="shared" si="496"/>
        <v>0</v>
      </c>
      <c r="W590" s="9">
        <f t="shared" si="496"/>
        <v>0</v>
      </c>
      <c r="X590" s="9">
        <f t="shared" si="496"/>
        <v>0</v>
      </c>
      <c r="Y590" s="9">
        <f t="shared" si="497"/>
        <v>0</v>
      </c>
    </row>
    <row r="591" spans="1:25" ht="25.5" x14ac:dyDescent="0.25">
      <c r="A591" s="10" t="s">
        <v>1148</v>
      </c>
      <c r="B591" s="10" t="s">
        <v>1149</v>
      </c>
      <c r="C591" s="11" t="s">
        <v>659</v>
      </c>
      <c r="D591" s="12">
        <v>20</v>
      </c>
      <c r="E591" s="16">
        <v>192.77</v>
      </c>
      <c r="F591" s="17">
        <v>3855.4</v>
      </c>
      <c r="G591" s="16">
        <f t="shared" ref="G591:G593" si="513">TRUNC(E591*0.2693,2)</f>
        <v>51.91</v>
      </c>
      <c r="H591" s="17"/>
      <c r="I591" s="16">
        <f t="shared" ref="I591:I593" si="514">H591+G591+E591</f>
        <v>244.68</v>
      </c>
      <c r="J591" s="17">
        <f t="shared" ref="J591:J593" si="515">TRUNC(I591*D591,2)</f>
        <v>4893.6000000000004</v>
      </c>
      <c r="K591" s="9"/>
      <c r="L591" s="9"/>
      <c r="M591" s="9"/>
      <c r="N591" s="9"/>
      <c r="O591" s="9"/>
      <c r="P591" s="9"/>
      <c r="Q591" s="9"/>
      <c r="R591" s="9">
        <f t="shared" si="493"/>
        <v>244.68000000000004</v>
      </c>
      <c r="S591" s="9"/>
      <c r="T591" s="9">
        <f t="shared" si="494"/>
        <v>489.36000000000007</v>
      </c>
      <c r="U591" s="9">
        <f t="shared" si="495"/>
        <v>734.04000000000008</v>
      </c>
      <c r="V591" s="9">
        <f t="shared" si="496"/>
        <v>978.72000000000014</v>
      </c>
      <c r="W591" s="9">
        <f t="shared" si="496"/>
        <v>978.72000000000014</v>
      </c>
      <c r="X591" s="9">
        <f t="shared" si="496"/>
        <v>978.72000000000014</v>
      </c>
      <c r="Y591" s="9">
        <f t="shared" si="497"/>
        <v>489.36000000000007</v>
      </c>
    </row>
    <row r="592" spans="1:25" ht="51" x14ac:dyDescent="0.25">
      <c r="A592" s="10" t="s">
        <v>1150</v>
      </c>
      <c r="B592" s="10" t="s">
        <v>1151</v>
      </c>
      <c r="C592" s="11" t="s">
        <v>16</v>
      </c>
      <c r="D592" s="12">
        <v>21</v>
      </c>
      <c r="E592" s="16">
        <v>17.78</v>
      </c>
      <c r="F592" s="17">
        <v>373.38</v>
      </c>
      <c r="G592" s="16">
        <f t="shared" si="513"/>
        <v>4.78</v>
      </c>
      <c r="H592" s="17"/>
      <c r="I592" s="16">
        <f t="shared" si="514"/>
        <v>22.560000000000002</v>
      </c>
      <c r="J592" s="17">
        <f t="shared" si="515"/>
        <v>473.76</v>
      </c>
      <c r="K592" s="9"/>
      <c r="L592" s="9"/>
      <c r="M592" s="9"/>
      <c r="N592" s="9"/>
      <c r="O592" s="9"/>
      <c r="P592" s="9"/>
      <c r="Q592" s="9"/>
      <c r="R592" s="9">
        <f t="shared" si="493"/>
        <v>23.688000000000002</v>
      </c>
      <c r="S592" s="9"/>
      <c r="T592" s="9">
        <f t="shared" si="494"/>
        <v>47.376000000000005</v>
      </c>
      <c r="U592" s="9">
        <f t="shared" si="495"/>
        <v>71.063999999999993</v>
      </c>
      <c r="V592" s="9">
        <f t="shared" si="496"/>
        <v>94.75200000000001</v>
      </c>
      <c r="W592" s="9">
        <f t="shared" si="496"/>
        <v>94.75200000000001</v>
      </c>
      <c r="X592" s="9">
        <f t="shared" si="496"/>
        <v>94.75200000000001</v>
      </c>
      <c r="Y592" s="9">
        <f t="shared" si="497"/>
        <v>47.376000000000005</v>
      </c>
    </row>
    <row r="593" spans="1:25" ht="51" x14ac:dyDescent="0.25">
      <c r="A593" s="10" t="s">
        <v>1152</v>
      </c>
      <c r="B593" s="10" t="s">
        <v>1153</v>
      </c>
      <c r="C593" s="11" t="s">
        <v>16</v>
      </c>
      <c r="D593" s="12">
        <v>544</v>
      </c>
      <c r="E593" s="16">
        <v>19.62</v>
      </c>
      <c r="F593" s="17">
        <v>10673.28</v>
      </c>
      <c r="G593" s="16">
        <f t="shared" si="513"/>
        <v>5.28</v>
      </c>
      <c r="H593" s="17"/>
      <c r="I593" s="16">
        <f t="shared" si="514"/>
        <v>24.900000000000002</v>
      </c>
      <c r="J593" s="17">
        <f t="shared" si="515"/>
        <v>13545.6</v>
      </c>
      <c r="K593" s="9"/>
      <c r="L593" s="9"/>
      <c r="M593" s="9"/>
      <c r="N593" s="9"/>
      <c r="O593" s="9"/>
      <c r="P593" s="9"/>
      <c r="Q593" s="9"/>
      <c r="R593" s="9">
        <f t="shared" si="493"/>
        <v>677.28000000000009</v>
      </c>
      <c r="S593" s="9"/>
      <c r="T593" s="9">
        <f t="shared" si="494"/>
        <v>1354.5600000000002</v>
      </c>
      <c r="U593" s="9">
        <f t="shared" si="495"/>
        <v>2031.84</v>
      </c>
      <c r="V593" s="9">
        <f t="shared" si="496"/>
        <v>2709.1200000000003</v>
      </c>
      <c r="W593" s="9">
        <f t="shared" si="496"/>
        <v>2709.1200000000003</v>
      </c>
      <c r="X593" s="9">
        <f t="shared" si="496"/>
        <v>2709.1200000000003</v>
      </c>
      <c r="Y593" s="9">
        <f t="shared" si="497"/>
        <v>1354.5600000000002</v>
      </c>
    </row>
    <row r="594" spans="1:25" x14ac:dyDescent="0.25">
      <c r="A594" s="8" t="s">
        <v>1154</v>
      </c>
      <c r="B594" s="82" t="s">
        <v>1155</v>
      </c>
      <c r="C594" s="83"/>
      <c r="D594" s="83"/>
      <c r="E594" s="83"/>
      <c r="F594" s="83"/>
      <c r="G594" s="83"/>
      <c r="H594" s="83"/>
      <c r="I594" s="83"/>
      <c r="J594" s="83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5" ht="38.25" x14ac:dyDescent="0.25">
      <c r="A595" s="10" t="s">
        <v>1156</v>
      </c>
      <c r="B595" s="10" t="s">
        <v>1157</v>
      </c>
      <c r="C595" s="11" t="s">
        <v>16</v>
      </c>
      <c r="D595" s="12">
        <v>3</v>
      </c>
      <c r="E595" s="16">
        <v>2.08</v>
      </c>
      <c r="F595" s="17">
        <v>6.24</v>
      </c>
      <c r="G595" s="16">
        <f t="shared" ref="G595:G606" si="516">TRUNC(E595*0.2693,2)</f>
        <v>0.56000000000000005</v>
      </c>
      <c r="H595" s="17"/>
      <c r="I595" s="16">
        <f t="shared" ref="I595:I606" si="517">H595+G595+E595</f>
        <v>2.64</v>
      </c>
      <c r="J595" s="17">
        <f t="shared" ref="J595:J606" si="518">TRUNC(I595*D595,2)</f>
        <v>7.92</v>
      </c>
      <c r="K595" s="9"/>
      <c r="L595" s="9"/>
      <c r="M595" s="9"/>
      <c r="N595" s="9"/>
      <c r="O595" s="9"/>
      <c r="P595" s="9"/>
      <c r="Q595" s="9"/>
      <c r="R595" s="9"/>
      <c r="S595" s="9">
        <f t="shared" ref="S595:T606" si="519">0.5*$J595</f>
        <v>3.96</v>
      </c>
      <c r="T595" s="9">
        <f t="shared" si="519"/>
        <v>3.96</v>
      </c>
    </row>
    <row r="596" spans="1:25" ht="38.25" x14ac:dyDescent="0.25">
      <c r="A596" s="10" t="s">
        <v>1158</v>
      </c>
      <c r="B596" s="10" t="s">
        <v>1159</v>
      </c>
      <c r="C596" s="11" t="s">
        <v>16</v>
      </c>
      <c r="D596" s="12">
        <v>1</v>
      </c>
      <c r="E596" s="16">
        <v>13.93</v>
      </c>
      <c r="F596" s="17">
        <v>13.93</v>
      </c>
      <c r="G596" s="16">
        <f t="shared" si="516"/>
        <v>3.75</v>
      </c>
      <c r="H596" s="17"/>
      <c r="I596" s="16">
        <f t="shared" si="517"/>
        <v>17.68</v>
      </c>
      <c r="J596" s="17">
        <f t="shared" si="518"/>
        <v>17.68</v>
      </c>
      <c r="K596" s="9"/>
      <c r="L596" s="9"/>
      <c r="M596" s="9"/>
      <c r="N596" s="9"/>
      <c r="O596" s="9"/>
      <c r="P596" s="9"/>
      <c r="Q596" s="9"/>
      <c r="R596" s="9"/>
      <c r="S596" s="9">
        <f t="shared" si="519"/>
        <v>8.84</v>
      </c>
      <c r="T596" s="9">
        <f t="shared" si="519"/>
        <v>8.84</v>
      </c>
    </row>
    <row r="597" spans="1:25" ht="38.25" x14ac:dyDescent="0.25">
      <c r="A597" s="10" t="s">
        <v>1160</v>
      </c>
      <c r="B597" s="10" t="s">
        <v>1161</v>
      </c>
      <c r="C597" s="11" t="s">
        <v>16</v>
      </c>
      <c r="D597" s="12">
        <v>2</v>
      </c>
      <c r="E597" s="16">
        <v>40.81</v>
      </c>
      <c r="F597" s="17">
        <v>81.62</v>
      </c>
      <c r="G597" s="16">
        <f t="shared" si="516"/>
        <v>10.99</v>
      </c>
      <c r="H597" s="17"/>
      <c r="I597" s="16">
        <f t="shared" si="517"/>
        <v>51.800000000000004</v>
      </c>
      <c r="J597" s="17">
        <f t="shared" si="518"/>
        <v>103.6</v>
      </c>
      <c r="K597" s="9"/>
      <c r="L597" s="9"/>
      <c r="M597" s="9"/>
      <c r="N597" s="9"/>
      <c r="O597" s="9"/>
      <c r="P597" s="9"/>
      <c r="Q597" s="9"/>
      <c r="R597" s="9"/>
      <c r="S597" s="9">
        <f t="shared" si="519"/>
        <v>51.8</v>
      </c>
      <c r="T597" s="9">
        <f t="shared" si="519"/>
        <v>51.8</v>
      </c>
    </row>
    <row r="598" spans="1:25" ht="38.25" x14ac:dyDescent="0.25">
      <c r="A598" s="10" t="s">
        <v>1162</v>
      </c>
      <c r="B598" s="10" t="s">
        <v>1163</v>
      </c>
      <c r="C598" s="11" t="s">
        <v>16</v>
      </c>
      <c r="D598" s="12">
        <v>2</v>
      </c>
      <c r="E598" s="16">
        <v>5.56</v>
      </c>
      <c r="F598" s="17">
        <v>11.12</v>
      </c>
      <c r="G598" s="16">
        <f t="shared" si="516"/>
        <v>1.49</v>
      </c>
      <c r="H598" s="17"/>
      <c r="I598" s="16">
        <f t="shared" si="517"/>
        <v>7.05</v>
      </c>
      <c r="J598" s="17">
        <f t="shared" si="518"/>
        <v>14.1</v>
      </c>
      <c r="K598" s="9"/>
      <c r="L598" s="9"/>
      <c r="M598" s="9"/>
      <c r="N598" s="9"/>
      <c r="O598" s="9"/>
      <c r="P598" s="9"/>
      <c r="Q598" s="9"/>
      <c r="R598" s="9"/>
      <c r="S598" s="9">
        <f t="shared" si="519"/>
        <v>7.05</v>
      </c>
      <c r="T598" s="9">
        <f t="shared" si="519"/>
        <v>7.05</v>
      </c>
    </row>
    <row r="599" spans="1:25" ht="63.75" x14ac:dyDescent="0.25">
      <c r="A599" s="10" t="s">
        <v>1000</v>
      </c>
      <c r="B599" s="10" t="s">
        <v>1001</v>
      </c>
      <c r="C599" s="11" t="s">
        <v>50</v>
      </c>
      <c r="D599" s="12">
        <v>1</v>
      </c>
      <c r="E599" s="16">
        <v>21.47</v>
      </c>
      <c r="F599" s="17">
        <v>21.47</v>
      </c>
      <c r="G599" s="16">
        <f t="shared" si="516"/>
        <v>5.78</v>
      </c>
      <c r="H599" s="17"/>
      <c r="I599" s="16">
        <f t="shared" si="517"/>
        <v>27.25</v>
      </c>
      <c r="J599" s="17">
        <f t="shared" si="518"/>
        <v>27.25</v>
      </c>
      <c r="K599" s="9"/>
      <c r="L599" s="9"/>
      <c r="M599" s="9"/>
      <c r="N599" s="9"/>
      <c r="O599" s="9"/>
      <c r="P599" s="9"/>
      <c r="Q599" s="9"/>
      <c r="R599" s="9"/>
      <c r="S599" s="9">
        <f t="shared" si="519"/>
        <v>13.625</v>
      </c>
      <c r="T599" s="9">
        <f t="shared" si="519"/>
        <v>13.625</v>
      </c>
    </row>
    <row r="600" spans="1:25" ht="51" x14ac:dyDescent="0.25">
      <c r="A600" s="10" t="s">
        <v>1058</v>
      </c>
      <c r="B600" s="10" t="s">
        <v>1059</v>
      </c>
      <c r="C600" s="11" t="s">
        <v>16</v>
      </c>
      <c r="D600" s="12">
        <v>1</v>
      </c>
      <c r="E600" s="16">
        <v>28.19</v>
      </c>
      <c r="F600" s="17">
        <v>28.19</v>
      </c>
      <c r="G600" s="16">
        <f t="shared" si="516"/>
        <v>7.59</v>
      </c>
      <c r="H600" s="17"/>
      <c r="I600" s="16">
        <f t="shared" si="517"/>
        <v>35.78</v>
      </c>
      <c r="J600" s="17">
        <f t="shared" si="518"/>
        <v>35.78</v>
      </c>
      <c r="K600" s="9"/>
      <c r="L600" s="9"/>
      <c r="M600" s="9"/>
      <c r="N600" s="9"/>
      <c r="O600" s="9"/>
      <c r="P600" s="9"/>
      <c r="Q600" s="9"/>
      <c r="R600" s="9"/>
      <c r="S600" s="9">
        <f t="shared" si="519"/>
        <v>17.89</v>
      </c>
      <c r="T600" s="9">
        <f t="shared" si="519"/>
        <v>17.89</v>
      </c>
    </row>
    <row r="601" spans="1:25" ht="25.5" x14ac:dyDescent="0.25">
      <c r="A601" s="10" t="s">
        <v>1164</v>
      </c>
      <c r="B601" s="10" t="s">
        <v>1165</v>
      </c>
      <c r="C601" s="11" t="s">
        <v>16</v>
      </c>
      <c r="D601" s="12">
        <v>1</v>
      </c>
      <c r="E601" s="16">
        <v>120.25</v>
      </c>
      <c r="F601" s="17">
        <v>120.25</v>
      </c>
      <c r="G601" s="16">
        <f t="shared" si="516"/>
        <v>32.380000000000003</v>
      </c>
      <c r="H601" s="17"/>
      <c r="I601" s="16">
        <f t="shared" si="517"/>
        <v>152.63</v>
      </c>
      <c r="J601" s="17">
        <f t="shared" si="518"/>
        <v>152.63</v>
      </c>
      <c r="K601" s="9"/>
      <c r="L601" s="9"/>
      <c r="M601" s="9"/>
      <c r="N601" s="9"/>
      <c r="O601" s="9"/>
      <c r="P601" s="9"/>
      <c r="Q601" s="9"/>
      <c r="R601" s="9"/>
      <c r="S601" s="9">
        <f t="shared" si="519"/>
        <v>76.314999999999998</v>
      </c>
      <c r="T601" s="9">
        <f t="shared" si="519"/>
        <v>76.314999999999998</v>
      </c>
    </row>
    <row r="602" spans="1:25" ht="25.5" x14ac:dyDescent="0.25">
      <c r="A602" s="10" t="s">
        <v>1166</v>
      </c>
      <c r="B602" s="10" t="s">
        <v>1167</v>
      </c>
      <c r="C602" s="11" t="s">
        <v>16</v>
      </c>
      <c r="D602" s="12">
        <v>1</v>
      </c>
      <c r="E602" s="16">
        <v>202.01</v>
      </c>
      <c r="F602" s="17">
        <v>202.01</v>
      </c>
      <c r="G602" s="16">
        <f t="shared" si="516"/>
        <v>54.4</v>
      </c>
      <c r="H602" s="17"/>
      <c r="I602" s="16">
        <f t="shared" si="517"/>
        <v>256.40999999999997</v>
      </c>
      <c r="J602" s="17">
        <f t="shared" si="518"/>
        <v>256.41000000000003</v>
      </c>
      <c r="K602" s="9"/>
      <c r="L602" s="9"/>
      <c r="M602" s="9"/>
      <c r="N602" s="9"/>
      <c r="O602" s="9"/>
      <c r="P602" s="9"/>
      <c r="Q602" s="9"/>
      <c r="R602" s="9"/>
      <c r="S602" s="9">
        <f t="shared" si="519"/>
        <v>128.20500000000001</v>
      </c>
      <c r="T602" s="9">
        <f t="shared" si="519"/>
        <v>128.20500000000001</v>
      </c>
    </row>
    <row r="603" spans="1:25" ht="38.25" x14ac:dyDescent="0.25">
      <c r="A603" s="10" t="s">
        <v>1168</v>
      </c>
      <c r="B603" s="10" t="s">
        <v>1169</v>
      </c>
      <c r="C603" s="11" t="s">
        <v>16</v>
      </c>
      <c r="D603" s="12">
        <v>1</v>
      </c>
      <c r="E603" s="16">
        <v>118.48</v>
      </c>
      <c r="F603" s="17">
        <v>118.48</v>
      </c>
      <c r="G603" s="16">
        <f t="shared" si="516"/>
        <v>31.9</v>
      </c>
      <c r="H603" s="17"/>
      <c r="I603" s="16">
        <f t="shared" si="517"/>
        <v>150.38</v>
      </c>
      <c r="J603" s="17">
        <f t="shared" si="518"/>
        <v>150.38</v>
      </c>
      <c r="K603" s="9"/>
      <c r="L603" s="9"/>
      <c r="M603" s="9"/>
      <c r="N603" s="9"/>
      <c r="O603" s="9"/>
      <c r="P603" s="9"/>
      <c r="Q603" s="9"/>
      <c r="R603" s="9"/>
      <c r="S603" s="9">
        <f t="shared" si="519"/>
        <v>75.19</v>
      </c>
      <c r="T603" s="9">
        <f t="shared" si="519"/>
        <v>75.19</v>
      </c>
    </row>
    <row r="604" spans="1:25" ht="25.5" x14ac:dyDescent="0.25">
      <c r="A604" s="10" t="s">
        <v>1170</v>
      </c>
      <c r="B604" s="10" t="s">
        <v>1171</v>
      </c>
      <c r="C604" s="11" t="s">
        <v>16</v>
      </c>
      <c r="D604" s="12">
        <v>1</v>
      </c>
      <c r="E604" s="16">
        <v>29.83</v>
      </c>
      <c r="F604" s="17">
        <v>29.83</v>
      </c>
      <c r="G604" s="16">
        <f t="shared" si="516"/>
        <v>8.0299999999999994</v>
      </c>
      <c r="H604" s="17"/>
      <c r="I604" s="16">
        <f t="shared" si="517"/>
        <v>37.86</v>
      </c>
      <c r="J604" s="17">
        <f t="shared" si="518"/>
        <v>37.86</v>
      </c>
      <c r="K604" s="9"/>
      <c r="L604" s="9"/>
      <c r="M604" s="9"/>
      <c r="N604" s="9"/>
      <c r="O604" s="9"/>
      <c r="P604" s="9"/>
      <c r="Q604" s="9"/>
      <c r="R604" s="9"/>
      <c r="S604" s="9">
        <f t="shared" si="519"/>
        <v>18.93</v>
      </c>
      <c r="T604" s="9">
        <f t="shared" si="519"/>
        <v>18.93</v>
      </c>
    </row>
    <row r="605" spans="1:25" ht="25.5" x14ac:dyDescent="0.25">
      <c r="A605" s="10" t="s">
        <v>1172</v>
      </c>
      <c r="B605" s="10" t="s">
        <v>1173</v>
      </c>
      <c r="C605" s="11" t="s">
        <v>16</v>
      </c>
      <c r="D605" s="12">
        <v>12</v>
      </c>
      <c r="E605" s="16">
        <v>18.7</v>
      </c>
      <c r="F605" s="17">
        <v>224.4</v>
      </c>
      <c r="G605" s="16">
        <f t="shared" si="516"/>
        <v>5.03</v>
      </c>
      <c r="H605" s="17"/>
      <c r="I605" s="16">
        <f t="shared" si="517"/>
        <v>23.73</v>
      </c>
      <c r="J605" s="17">
        <f t="shared" si="518"/>
        <v>284.76</v>
      </c>
      <c r="K605" s="9"/>
      <c r="L605" s="9"/>
      <c r="M605" s="9"/>
      <c r="N605" s="9"/>
      <c r="O605" s="9"/>
      <c r="P605" s="9"/>
      <c r="Q605" s="9"/>
      <c r="R605" s="9"/>
      <c r="S605" s="9">
        <f t="shared" si="519"/>
        <v>142.38</v>
      </c>
      <c r="T605" s="9">
        <f t="shared" si="519"/>
        <v>142.38</v>
      </c>
    </row>
    <row r="606" spans="1:25" ht="25.5" x14ac:dyDescent="0.25">
      <c r="A606" s="10" t="s">
        <v>1174</v>
      </c>
      <c r="B606" s="10" t="s">
        <v>1175</v>
      </c>
      <c r="C606" s="11" t="s">
        <v>16</v>
      </c>
      <c r="D606" s="12">
        <v>1</v>
      </c>
      <c r="E606" s="16">
        <v>345.1</v>
      </c>
      <c r="F606" s="17">
        <v>345.1</v>
      </c>
      <c r="G606" s="16">
        <f t="shared" si="516"/>
        <v>92.93</v>
      </c>
      <c r="H606" s="17"/>
      <c r="I606" s="16">
        <f t="shared" si="517"/>
        <v>438.03000000000003</v>
      </c>
      <c r="J606" s="17">
        <f t="shared" si="518"/>
        <v>438.03</v>
      </c>
      <c r="K606" s="9"/>
      <c r="L606" s="9"/>
      <c r="M606" s="9"/>
      <c r="N606" s="9"/>
      <c r="O606" s="9"/>
      <c r="P606" s="9"/>
      <c r="Q606" s="9"/>
      <c r="R606" s="9"/>
      <c r="S606" s="9">
        <f t="shared" si="519"/>
        <v>219.01499999999999</v>
      </c>
      <c r="T606" s="9">
        <f t="shared" si="519"/>
        <v>219.01499999999999</v>
      </c>
    </row>
    <row r="607" spans="1:25" x14ac:dyDescent="0.25">
      <c r="A607" s="8" t="s">
        <v>1176</v>
      </c>
      <c r="B607" s="82" t="s">
        <v>1177</v>
      </c>
      <c r="C607" s="83"/>
      <c r="D607" s="83"/>
      <c r="E607" s="83"/>
      <c r="F607" s="83"/>
      <c r="G607" s="83"/>
      <c r="H607" s="83"/>
      <c r="I607" s="83"/>
      <c r="J607" s="83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5" ht="63.75" x14ac:dyDescent="0.25">
      <c r="A608" s="10" t="s">
        <v>1178</v>
      </c>
      <c r="B608" s="10" t="s">
        <v>1179</v>
      </c>
      <c r="C608" s="11" t="s">
        <v>1180</v>
      </c>
      <c r="D608" s="12">
        <v>18</v>
      </c>
      <c r="E608" s="16">
        <v>50.16</v>
      </c>
      <c r="F608" s="17">
        <v>902.88</v>
      </c>
      <c r="G608" s="16">
        <f t="shared" ref="G608" si="520">TRUNC(E608*0.2693,2)</f>
        <v>13.5</v>
      </c>
      <c r="H608" s="17"/>
      <c r="I608" s="16">
        <f t="shared" ref="I608" si="521">H608+G608+E608</f>
        <v>63.66</v>
      </c>
      <c r="J608" s="17">
        <f t="shared" ref="J608" si="522">TRUNC(I608*D608,2)</f>
        <v>1145.8800000000001</v>
      </c>
      <c r="K608" s="9"/>
      <c r="L608" s="9"/>
      <c r="M608" s="9"/>
      <c r="N608" s="9"/>
      <c r="O608" s="9"/>
      <c r="P608" s="9"/>
      <c r="Q608" s="9"/>
      <c r="R608" s="9"/>
      <c r="S608" s="9">
        <f>0.5*$J608</f>
        <v>572.94000000000005</v>
      </c>
      <c r="T608" s="9">
        <f>0.5*$J608</f>
        <v>572.94000000000005</v>
      </c>
    </row>
    <row r="609" spans="1:20" x14ac:dyDescent="0.25">
      <c r="A609" s="8" t="s">
        <v>1181</v>
      </c>
      <c r="B609" s="82" t="s">
        <v>1182</v>
      </c>
      <c r="C609" s="83"/>
      <c r="D609" s="83"/>
      <c r="E609" s="83"/>
      <c r="F609" s="83"/>
      <c r="G609" s="83"/>
      <c r="H609" s="83"/>
      <c r="I609" s="83"/>
      <c r="J609" s="83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25.5" x14ac:dyDescent="0.25">
      <c r="A610" s="10" t="s">
        <v>1183</v>
      </c>
      <c r="B610" s="10" t="s">
        <v>1184</v>
      </c>
      <c r="C610" s="11" t="s">
        <v>16</v>
      </c>
      <c r="D610" s="12">
        <v>188.61</v>
      </c>
      <c r="E610" s="16">
        <v>28.37</v>
      </c>
      <c r="F610" s="17">
        <v>5350.86</v>
      </c>
      <c r="G610" s="16">
        <f t="shared" ref="G610" si="523">TRUNC(E610*0.2693,2)</f>
        <v>7.64</v>
      </c>
      <c r="H610" s="17"/>
      <c r="I610" s="16">
        <f t="shared" ref="I610" si="524">H610+G610+E610</f>
        <v>36.01</v>
      </c>
      <c r="J610" s="17">
        <f t="shared" ref="J610" si="525">TRUNC(I610*D610,2)</f>
        <v>6791.84</v>
      </c>
      <c r="K610" s="9"/>
      <c r="L610" s="9"/>
      <c r="M610" s="9"/>
      <c r="N610" s="9"/>
      <c r="O610" s="9"/>
      <c r="P610" s="9"/>
      <c r="Q610" s="9"/>
      <c r="R610" s="9"/>
      <c r="S610" s="9">
        <f>0.5*$J610</f>
        <v>3395.92</v>
      </c>
      <c r="T610" s="9">
        <f>0.5*$J610</f>
        <v>3395.92</v>
      </c>
    </row>
    <row r="611" spans="1:20" x14ac:dyDescent="0.25">
      <c r="A611" s="8" t="s">
        <v>1185</v>
      </c>
      <c r="B611" s="82" t="s">
        <v>1186</v>
      </c>
      <c r="C611" s="83"/>
      <c r="D611" s="83"/>
      <c r="E611" s="83"/>
      <c r="F611" s="83"/>
      <c r="G611" s="83"/>
      <c r="H611" s="83"/>
      <c r="I611" s="83"/>
      <c r="J611" s="83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38.25" x14ac:dyDescent="0.25">
      <c r="A612" s="10" t="s">
        <v>1187</v>
      </c>
      <c r="B612" s="10" t="s">
        <v>1188</v>
      </c>
      <c r="C612" s="11" t="s">
        <v>16</v>
      </c>
      <c r="D612" s="12">
        <v>16</v>
      </c>
      <c r="E612" s="16">
        <v>59.02</v>
      </c>
      <c r="F612" s="16"/>
      <c r="G612" s="16">
        <f t="shared" ref="G612" si="526">TRUNC(E612*0.2693,2)</f>
        <v>15.89</v>
      </c>
      <c r="H612" s="17"/>
      <c r="I612" s="16">
        <f t="shared" ref="I612" si="527">H612+G612+E612</f>
        <v>74.91</v>
      </c>
      <c r="J612" s="17">
        <f t="shared" ref="J612" si="528">TRUNC(I612*D612,2)</f>
        <v>1198.56</v>
      </c>
      <c r="K612" s="9"/>
      <c r="L612" s="9"/>
      <c r="M612" s="9"/>
      <c r="N612" s="9"/>
      <c r="O612" s="9"/>
      <c r="P612" s="9"/>
      <c r="Q612" s="9"/>
      <c r="R612" s="9"/>
      <c r="S612" s="9">
        <f>0.5*$J612</f>
        <v>599.28</v>
      </c>
      <c r="T612" s="9">
        <f>0.5*$J612</f>
        <v>599.28</v>
      </c>
    </row>
    <row r="613" spans="1:20" x14ac:dyDescent="0.25">
      <c r="A613" s="8" t="s">
        <v>1189</v>
      </c>
      <c r="B613" s="82" t="s">
        <v>1190</v>
      </c>
      <c r="C613" s="83"/>
      <c r="D613" s="83"/>
      <c r="E613" s="83"/>
      <c r="F613" s="83"/>
      <c r="G613" s="83"/>
      <c r="H613" s="83"/>
      <c r="I613" s="83"/>
      <c r="J613" s="83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63.75" x14ac:dyDescent="0.25">
      <c r="A614" s="10" t="s">
        <v>1062</v>
      </c>
      <c r="B614" s="10" t="s">
        <v>1063</v>
      </c>
      <c r="C614" s="11" t="s">
        <v>16</v>
      </c>
      <c r="D614" s="12">
        <v>20</v>
      </c>
      <c r="E614" s="16">
        <v>133.36000000000001</v>
      </c>
      <c r="F614" s="16"/>
      <c r="G614" s="16">
        <f t="shared" ref="G614" si="529">TRUNC(E614*0.2693,2)</f>
        <v>35.909999999999997</v>
      </c>
      <c r="H614" s="17"/>
      <c r="I614" s="16">
        <f t="shared" ref="I614" si="530">H614+G614+E614</f>
        <v>169.27</v>
      </c>
      <c r="J614" s="17">
        <f t="shared" ref="J614" si="531">TRUNC(I614*D614,2)</f>
        <v>3385.4</v>
      </c>
      <c r="K614" s="9"/>
      <c r="L614" s="9"/>
      <c r="M614" s="9"/>
      <c r="N614" s="9"/>
      <c r="O614" s="9"/>
      <c r="P614" s="9"/>
      <c r="Q614" s="9"/>
      <c r="R614" s="9"/>
      <c r="S614" s="9">
        <f>0.5*$J614</f>
        <v>1692.7</v>
      </c>
      <c r="T614" s="9">
        <f>0.5*$J614</f>
        <v>1692.7</v>
      </c>
    </row>
    <row r="615" spans="1:20" x14ac:dyDescent="0.25">
      <c r="A615" s="8" t="s">
        <v>1191</v>
      </c>
      <c r="B615" s="82" t="s">
        <v>1192</v>
      </c>
      <c r="C615" s="83"/>
      <c r="D615" s="83"/>
      <c r="E615" s="83"/>
      <c r="F615" s="83"/>
      <c r="G615" s="83"/>
      <c r="H615" s="83"/>
      <c r="I615" s="83"/>
      <c r="J615" s="83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38.25" x14ac:dyDescent="0.25">
      <c r="A616" s="10" t="s">
        <v>1193</v>
      </c>
      <c r="B616" s="10" t="s">
        <v>1194</v>
      </c>
      <c r="C616" s="11" t="s">
        <v>50</v>
      </c>
      <c r="D616" s="12">
        <v>69.510000000000005</v>
      </c>
      <c r="E616" s="16">
        <v>12.8</v>
      </c>
      <c r="F616" s="17">
        <v>889.72</v>
      </c>
      <c r="G616" s="16">
        <f t="shared" ref="G616:G618" si="532">TRUNC(E616*0.2693,2)</f>
        <v>3.44</v>
      </c>
      <c r="H616" s="17"/>
      <c r="I616" s="16">
        <f t="shared" ref="I616:I618" si="533">H616+G616+E616</f>
        <v>16.240000000000002</v>
      </c>
      <c r="J616" s="17">
        <f t="shared" ref="J616:J618" si="534">TRUNC(I616*D616,2)</f>
        <v>1128.8399999999999</v>
      </c>
      <c r="K616" s="9"/>
      <c r="L616" s="9"/>
      <c r="M616" s="9"/>
      <c r="N616" s="9"/>
      <c r="O616" s="9"/>
      <c r="P616" s="9"/>
      <c r="Q616" s="9"/>
      <c r="R616" s="9"/>
      <c r="S616" s="9">
        <f t="shared" ref="S616:T618" si="535">0.5*$J616</f>
        <v>564.41999999999996</v>
      </c>
      <c r="T616" s="9">
        <f t="shared" si="535"/>
        <v>564.41999999999996</v>
      </c>
    </row>
    <row r="617" spans="1:20" ht="38.25" x14ac:dyDescent="0.25">
      <c r="A617" s="10" t="s">
        <v>1195</v>
      </c>
      <c r="B617" s="10" t="s">
        <v>1196</v>
      </c>
      <c r="C617" s="11" t="s">
        <v>50</v>
      </c>
      <c r="D617" s="12">
        <v>281.86</v>
      </c>
      <c r="E617" s="16">
        <v>29.1</v>
      </c>
      <c r="F617" s="17">
        <v>8202.1200000000008</v>
      </c>
      <c r="G617" s="16">
        <f t="shared" si="532"/>
        <v>7.83</v>
      </c>
      <c r="H617" s="17"/>
      <c r="I617" s="16">
        <f t="shared" si="533"/>
        <v>36.93</v>
      </c>
      <c r="J617" s="17">
        <f t="shared" si="534"/>
        <v>10409.08</v>
      </c>
      <c r="K617" s="9"/>
      <c r="L617" s="9"/>
      <c r="M617" s="9"/>
      <c r="N617" s="9"/>
      <c r="O617" s="9"/>
      <c r="P617" s="9"/>
      <c r="Q617" s="9"/>
      <c r="R617" s="9"/>
      <c r="S617" s="9">
        <f t="shared" si="535"/>
        <v>5204.54</v>
      </c>
      <c r="T617" s="9">
        <f t="shared" si="535"/>
        <v>5204.54</v>
      </c>
    </row>
    <row r="618" spans="1:20" ht="51" x14ac:dyDescent="0.25">
      <c r="A618" s="10" t="s">
        <v>1197</v>
      </c>
      <c r="B618" s="10" t="s">
        <v>1198</v>
      </c>
      <c r="C618" s="11" t="s">
        <v>50</v>
      </c>
      <c r="D618" s="12">
        <v>147.16999999999999</v>
      </c>
      <c r="E618" s="16">
        <v>30.27</v>
      </c>
      <c r="F618" s="17">
        <v>4454.83</v>
      </c>
      <c r="G618" s="16">
        <f t="shared" si="532"/>
        <v>8.15</v>
      </c>
      <c r="H618" s="17"/>
      <c r="I618" s="16">
        <f t="shared" si="533"/>
        <v>38.42</v>
      </c>
      <c r="J618" s="17">
        <f t="shared" si="534"/>
        <v>5654.27</v>
      </c>
      <c r="K618" s="9"/>
      <c r="L618" s="9"/>
      <c r="M618" s="9"/>
      <c r="N618" s="9"/>
      <c r="O618" s="9"/>
      <c r="P618" s="9"/>
      <c r="Q618" s="9"/>
      <c r="R618" s="9"/>
      <c r="S618" s="9">
        <f t="shared" si="535"/>
        <v>2827.1350000000002</v>
      </c>
      <c r="T618" s="9">
        <f t="shared" si="535"/>
        <v>2827.1350000000002</v>
      </c>
    </row>
    <row r="619" spans="1:20" x14ac:dyDescent="0.25">
      <c r="A619" s="8" t="s">
        <v>1199</v>
      </c>
      <c r="B619" s="82" t="s">
        <v>1200</v>
      </c>
      <c r="C619" s="83"/>
      <c r="D619" s="83"/>
      <c r="E619" s="83"/>
      <c r="F619" s="83"/>
      <c r="G619" s="83"/>
      <c r="H619" s="83"/>
      <c r="I619" s="83"/>
      <c r="J619" s="83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38.25" x14ac:dyDescent="0.25">
      <c r="A620" s="10" t="s">
        <v>1201</v>
      </c>
      <c r="B620" s="10" t="s">
        <v>1202</v>
      </c>
      <c r="C620" s="11" t="s">
        <v>16</v>
      </c>
      <c r="D620" s="12">
        <v>2</v>
      </c>
      <c r="E620" s="16">
        <v>254.76</v>
      </c>
      <c r="F620" s="17">
        <v>509.52</v>
      </c>
      <c r="G620" s="16">
        <f t="shared" ref="G620" si="536">TRUNC(E620*0.2693,2)</f>
        <v>68.599999999999994</v>
      </c>
      <c r="H620" s="17"/>
      <c r="I620" s="16">
        <f t="shared" ref="I620" si="537">H620+G620+E620</f>
        <v>323.36</v>
      </c>
      <c r="J620" s="17">
        <f t="shared" ref="J620" si="538">TRUNC(I620*D620,2)</f>
        <v>646.72</v>
      </c>
      <c r="K620" s="9"/>
      <c r="L620" s="9"/>
      <c r="M620" s="9"/>
      <c r="N620" s="9"/>
      <c r="O620" s="9"/>
      <c r="P620" s="9"/>
      <c r="Q620" s="9"/>
      <c r="R620" s="9"/>
      <c r="S620" s="9">
        <f>0.5*$J620</f>
        <v>323.36</v>
      </c>
      <c r="T620" s="9">
        <f>0.5*$J620</f>
        <v>323.36</v>
      </c>
    </row>
    <row r="621" spans="1:20" x14ac:dyDescent="0.25">
      <c r="A621" s="8" t="s">
        <v>1203</v>
      </c>
      <c r="B621" s="82" t="s">
        <v>930</v>
      </c>
      <c r="C621" s="83"/>
      <c r="D621" s="83"/>
      <c r="E621" s="83"/>
      <c r="F621" s="83"/>
      <c r="G621" s="83"/>
      <c r="H621" s="83"/>
      <c r="I621" s="83"/>
      <c r="J621" s="83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25.5" x14ac:dyDescent="0.25">
      <c r="A622" s="10" t="s">
        <v>1204</v>
      </c>
      <c r="B622" s="10" t="s">
        <v>1205</v>
      </c>
      <c r="C622" s="11" t="s">
        <v>16</v>
      </c>
      <c r="D622" s="12">
        <v>30</v>
      </c>
      <c r="E622" s="16">
        <v>21.05</v>
      </c>
      <c r="F622" s="17">
        <v>631.5</v>
      </c>
      <c r="G622" s="16">
        <f t="shared" ref="G622:G624" si="539">TRUNC(E622*0.2693,2)</f>
        <v>5.66</v>
      </c>
      <c r="H622" s="17"/>
      <c r="I622" s="16">
        <f t="shared" ref="I622:I624" si="540">H622+G622+E622</f>
        <v>26.71</v>
      </c>
      <c r="J622" s="17">
        <f t="shared" ref="J622:J624" si="541">TRUNC(I622*D622,2)</f>
        <v>801.3</v>
      </c>
      <c r="K622" s="9"/>
      <c r="L622" s="9"/>
      <c r="M622" s="9"/>
      <c r="N622" s="9"/>
      <c r="O622" s="9"/>
      <c r="P622" s="9"/>
      <c r="Q622" s="9"/>
      <c r="R622" s="9"/>
      <c r="S622" s="9">
        <f t="shared" ref="S622:T624" si="542">0.5*$J622</f>
        <v>400.65</v>
      </c>
      <c r="T622" s="9">
        <f t="shared" si="542"/>
        <v>400.65</v>
      </c>
    </row>
    <row r="623" spans="1:20" ht="38.25" x14ac:dyDescent="0.25">
      <c r="A623" s="10" t="s">
        <v>1206</v>
      </c>
      <c r="B623" s="10" t="s">
        <v>1207</v>
      </c>
      <c r="C623" s="11" t="s">
        <v>16</v>
      </c>
      <c r="D623" s="12">
        <v>279</v>
      </c>
      <c r="E623" s="16">
        <v>1.56</v>
      </c>
      <c r="F623" s="17">
        <v>435.24</v>
      </c>
      <c r="G623" s="16">
        <f t="shared" si="539"/>
        <v>0.42</v>
      </c>
      <c r="H623" s="17"/>
      <c r="I623" s="16">
        <f t="shared" si="540"/>
        <v>1.98</v>
      </c>
      <c r="J623" s="17">
        <f t="shared" si="541"/>
        <v>552.41999999999996</v>
      </c>
      <c r="K623" s="9"/>
      <c r="L623" s="9"/>
      <c r="M623" s="9"/>
      <c r="N623" s="9"/>
      <c r="O623" s="9"/>
      <c r="P623" s="9"/>
      <c r="Q623" s="9"/>
      <c r="R623" s="9"/>
      <c r="S623" s="9">
        <f t="shared" si="542"/>
        <v>276.20999999999998</v>
      </c>
      <c r="T623" s="9">
        <f t="shared" si="542"/>
        <v>276.20999999999998</v>
      </c>
    </row>
    <row r="624" spans="1:20" ht="25.5" x14ac:dyDescent="0.25">
      <c r="A624" s="10" t="s">
        <v>1208</v>
      </c>
      <c r="B624" s="10" t="s">
        <v>1209</v>
      </c>
      <c r="C624" s="11" t="s">
        <v>16</v>
      </c>
      <c r="D624" s="12">
        <v>139</v>
      </c>
      <c r="E624" s="16">
        <v>8.75</v>
      </c>
      <c r="F624" s="17">
        <v>1216.25</v>
      </c>
      <c r="G624" s="16">
        <f t="shared" si="539"/>
        <v>2.35</v>
      </c>
      <c r="H624" s="17"/>
      <c r="I624" s="16">
        <f t="shared" si="540"/>
        <v>11.1</v>
      </c>
      <c r="J624" s="17">
        <f t="shared" si="541"/>
        <v>1542.9</v>
      </c>
      <c r="K624" s="9"/>
      <c r="L624" s="9"/>
      <c r="M624" s="9"/>
      <c r="N624" s="9"/>
      <c r="O624" s="9"/>
      <c r="P624" s="9"/>
      <c r="Q624" s="9"/>
      <c r="R624" s="9"/>
      <c r="S624" s="9">
        <f t="shared" si="542"/>
        <v>771.45</v>
      </c>
      <c r="T624" s="9">
        <f t="shared" si="542"/>
        <v>771.45</v>
      </c>
    </row>
    <row r="625" spans="1:24" x14ac:dyDescent="0.25">
      <c r="A625" s="8" t="s">
        <v>1210</v>
      </c>
      <c r="B625" s="82" t="s">
        <v>1211</v>
      </c>
      <c r="C625" s="83"/>
      <c r="D625" s="83"/>
      <c r="E625" s="83"/>
      <c r="F625" s="83"/>
      <c r="G625" s="83"/>
      <c r="H625" s="83"/>
      <c r="I625" s="83"/>
      <c r="J625" s="83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4" ht="25.5" x14ac:dyDescent="0.25">
      <c r="A626" s="10" t="s">
        <v>1212</v>
      </c>
      <c r="B626" s="10" t="s">
        <v>1213</v>
      </c>
      <c r="C626" s="11" t="s">
        <v>16</v>
      </c>
      <c r="D626" s="12">
        <v>1</v>
      </c>
      <c r="E626" s="16">
        <v>778.77</v>
      </c>
      <c r="F626" s="17">
        <v>778.77</v>
      </c>
      <c r="G626" s="16">
        <f t="shared" ref="G626" si="543">TRUNC(E626*0.2693,2)</f>
        <v>209.72</v>
      </c>
      <c r="H626" s="17"/>
      <c r="I626" s="16">
        <f t="shared" ref="I626" si="544">H626+G626+E626</f>
        <v>988.49</v>
      </c>
      <c r="J626" s="17">
        <f t="shared" ref="J626" si="545">TRUNC(I626*D626,2)</f>
        <v>988.49</v>
      </c>
      <c r="K626" s="9"/>
      <c r="L626" s="9"/>
      <c r="M626" s="9"/>
      <c r="N626" s="9"/>
      <c r="O626" s="9"/>
      <c r="P626" s="9"/>
      <c r="Q626" s="9"/>
      <c r="R626" s="9"/>
      <c r="S626" s="9">
        <f>0.5*$J626</f>
        <v>494.245</v>
      </c>
      <c r="T626" s="9">
        <f>0.5*$J626</f>
        <v>494.245</v>
      </c>
    </row>
    <row r="627" spans="1:24" x14ac:dyDescent="0.25">
      <c r="A627" s="8" t="s">
        <v>1214</v>
      </c>
      <c r="B627" s="82" t="s">
        <v>1215</v>
      </c>
      <c r="C627" s="83"/>
      <c r="D627" s="83"/>
      <c r="E627" s="83"/>
      <c r="F627" s="83"/>
      <c r="G627" s="83"/>
      <c r="H627" s="83"/>
      <c r="I627" s="83"/>
      <c r="J627" s="83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4" x14ac:dyDescent="0.25">
      <c r="A628" s="8" t="s">
        <v>1216</v>
      </c>
      <c r="B628" s="82" t="s">
        <v>1217</v>
      </c>
      <c r="C628" s="83"/>
      <c r="D628" s="83"/>
      <c r="E628" s="83"/>
      <c r="F628" s="83"/>
      <c r="G628" s="83"/>
      <c r="H628" s="83"/>
      <c r="I628" s="83"/>
      <c r="J628" s="83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4" ht="25.5" x14ac:dyDescent="0.25">
      <c r="A629" s="10" t="s">
        <v>1218</v>
      </c>
      <c r="B629" s="10" t="s">
        <v>1219</v>
      </c>
      <c r="C629" s="11" t="s">
        <v>16</v>
      </c>
      <c r="D629" s="12">
        <v>8</v>
      </c>
      <c r="E629" s="16">
        <v>3080.49</v>
      </c>
      <c r="F629" s="17">
        <f>TRUNC(E629*D629,2)</f>
        <v>24643.919999999998</v>
      </c>
      <c r="G629" s="16"/>
      <c r="H629" s="16">
        <f>TRUNC(E629*0.2093,2)</f>
        <v>644.74</v>
      </c>
      <c r="I629" s="16">
        <f t="shared" ref="I629:I630" si="546">H629+G629+E629</f>
        <v>3725.2299999999996</v>
      </c>
      <c r="J629" s="17">
        <f t="shared" ref="J629:J630" si="547">TRUNC(I629*D629,2)</f>
        <v>29801.84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V629" s="9">
        <f>0.2*$J629</f>
        <v>5960.3680000000004</v>
      </c>
      <c r="W629" s="9">
        <f>0.3*$J629</f>
        <v>8940.5519999999997</v>
      </c>
      <c r="X629" s="9">
        <f>0.5*$J629</f>
        <v>14900.92</v>
      </c>
    </row>
    <row r="630" spans="1:24" ht="25.5" x14ac:dyDescent="0.25">
      <c r="A630" s="10" t="s">
        <v>1220</v>
      </c>
      <c r="B630" s="10" t="s">
        <v>1221</v>
      </c>
      <c r="C630" s="11" t="s">
        <v>16</v>
      </c>
      <c r="D630" s="12">
        <v>8</v>
      </c>
      <c r="E630" s="16">
        <v>27.12</v>
      </c>
      <c r="F630" s="17">
        <f>TRUNC(E630*D630,2)</f>
        <v>216.96</v>
      </c>
      <c r="G630" s="16">
        <f t="shared" ref="G630" si="548">TRUNC(E630*0.2693,2)</f>
        <v>7.3</v>
      </c>
      <c r="H630" s="17"/>
      <c r="I630" s="16">
        <f t="shared" si="546"/>
        <v>34.42</v>
      </c>
      <c r="J630" s="17">
        <f t="shared" si="547"/>
        <v>275.36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V630" s="9">
        <f t="shared" ref="V630:V667" si="549">0.2*$J630</f>
        <v>55.072000000000003</v>
      </c>
      <c r="W630" s="9">
        <f t="shared" ref="W630:W667" si="550">0.3*$J630</f>
        <v>82.608000000000004</v>
      </c>
      <c r="X630" s="9">
        <f t="shared" ref="X630:X667" si="551">0.5*$J630</f>
        <v>137.68</v>
      </c>
    </row>
    <row r="631" spans="1:24" x14ac:dyDescent="0.25">
      <c r="A631" s="8" t="s">
        <v>1222</v>
      </c>
      <c r="B631" s="82" t="s">
        <v>1223</v>
      </c>
      <c r="C631" s="83"/>
      <c r="D631" s="83"/>
      <c r="E631" s="83"/>
      <c r="F631" s="83"/>
      <c r="G631" s="83"/>
      <c r="H631" s="83"/>
      <c r="I631" s="83"/>
      <c r="J631" s="83"/>
      <c r="K631" s="9"/>
      <c r="L631" s="9"/>
      <c r="M631" s="9"/>
      <c r="N631" s="9"/>
      <c r="O631" s="9"/>
      <c r="P631" s="9"/>
      <c r="Q631" s="9"/>
      <c r="R631" s="9"/>
      <c r="S631" s="9"/>
      <c r="T631" s="9"/>
      <c r="V631" s="9">
        <f t="shared" si="549"/>
        <v>0</v>
      </c>
      <c r="W631" s="9">
        <f t="shared" si="550"/>
        <v>0</v>
      </c>
      <c r="X631" s="9">
        <f t="shared" si="551"/>
        <v>0</v>
      </c>
    </row>
    <row r="632" spans="1:24" ht="38.25" x14ac:dyDescent="0.25">
      <c r="A632" s="10" t="s">
        <v>1224</v>
      </c>
      <c r="B632" s="10" t="s">
        <v>1225</v>
      </c>
      <c r="C632" s="11" t="s">
        <v>16</v>
      </c>
      <c r="D632" s="12">
        <v>12</v>
      </c>
      <c r="E632" s="16">
        <v>582.70000000000005</v>
      </c>
      <c r="F632" s="17">
        <v>6992.4</v>
      </c>
      <c r="G632" s="16">
        <f t="shared" ref="G632:G634" si="552">TRUNC(E632*0.2693,2)</f>
        <v>156.91999999999999</v>
      </c>
      <c r="H632" s="17"/>
      <c r="I632" s="16">
        <f t="shared" ref="I632:I634" si="553">H632+G632+E632</f>
        <v>739.62</v>
      </c>
      <c r="J632" s="17">
        <f t="shared" ref="J632:J634" si="554">TRUNC(I632*D632,2)</f>
        <v>8875.44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V632" s="9">
        <f t="shared" si="549"/>
        <v>1775.0880000000002</v>
      </c>
      <c r="W632" s="9">
        <f t="shared" si="550"/>
        <v>2662.6320000000001</v>
      </c>
      <c r="X632" s="9">
        <f t="shared" si="551"/>
        <v>4437.72</v>
      </c>
    </row>
    <row r="633" spans="1:24" ht="127.5" x14ac:dyDescent="0.25">
      <c r="A633" s="10" t="s">
        <v>1226</v>
      </c>
      <c r="B633" s="10" t="s">
        <v>1227</v>
      </c>
      <c r="C633" s="11" t="s">
        <v>16</v>
      </c>
      <c r="D633" s="12">
        <v>2</v>
      </c>
      <c r="E633" s="16">
        <v>2775.2</v>
      </c>
      <c r="F633" s="17">
        <v>5550.4</v>
      </c>
      <c r="G633" s="16">
        <f t="shared" si="552"/>
        <v>747.36</v>
      </c>
      <c r="H633" s="17"/>
      <c r="I633" s="16">
        <f t="shared" si="553"/>
        <v>3522.56</v>
      </c>
      <c r="J633" s="17">
        <f t="shared" si="554"/>
        <v>7045.12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V633" s="9">
        <f t="shared" si="549"/>
        <v>1409.0240000000001</v>
      </c>
      <c r="W633" s="9">
        <f t="shared" si="550"/>
        <v>2113.5360000000001</v>
      </c>
      <c r="X633" s="9">
        <f t="shared" si="551"/>
        <v>3522.56</v>
      </c>
    </row>
    <row r="634" spans="1:24" ht="38.25" x14ac:dyDescent="0.25">
      <c r="A634" s="10" t="s">
        <v>1228</v>
      </c>
      <c r="B634" s="10" t="s">
        <v>1229</v>
      </c>
      <c r="C634" s="11" t="s">
        <v>16</v>
      </c>
      <c r="D634" s="12">
        <v>18</v>
      </c>
      <c r="E634" s="16">
        <v>21.56</v>
      </c>
      <c r="F634" s="17">
        <v>388.08</v>
      </c>
      <c r="G634" s="16">
        <f t="shared" si="552"/>
        <v>5.8</v>
      </c>
      <c r="H634" s="17"/>
      <c r="I634" s="16">
        <f t="shared" si="553"/>
        <v>27.36</v>
      </c>
      <c r="J634" s="17">
        <f t="shared" si="554"/>
        <v>492.48</v>
      </c>
      <c r="K634" s="9"/>
      <c r="L634" s="9"/>
      <c r="M634" s="9"/>
      <c r="N634" s="9"/>
      <c r="O634" s="9"/>
      <c r="P634" s="9"/>
      <c r="Q634" s="9"/>
      <c r="R634" s="9"/>
      <c r="S634" s="9"/>
      <c r="T634" s="9"/>
      <c r="V634" s="9">
        <f t="shared" si="549"/>
        <v>98.496000000000009</v>
      </c>
      <c r="W634" s="9">
        <f t="shared" si="550"/>
        <v>147.744</v>
      </c>
      <c r="X634" s="9">
        <f t="shared" si="551"/>
        <v>246.24</v>
      </c>
    </row>
    <row r="635" spans="1:24" x14ac:dyDescent="0.25">
      <c r="A635" s="8" t="s">
        <v>1230</v>
      </c>
      <c r="B635" s="82" t="s">
        <v>1231</v>
      </c>
      <c r="C635" s="83"/>
      <c r="D635" s="83"/>
      <c r="E635" s="83"/>
      <c r="F635" s="83"/>
      <c r="G635" s="83"/>
      <c r="H635" s="83"/>
      <c r="I635" s="83"/>
      <c r="J635" s="83"/>
      <c r="K635" s="9"/>
      <c r="L635" s="9"/>
      <c r="M635" s="9"/>
      <c r="N635" s="9"/>
      <c r="O635" s="9"/>
      <c r="P635" s="9"/>
      <c r="Q635" s="9"/>
      <c r="R635" s="9"/>
      <c r="S635" s="9"/>
      <c r="T635" s="9"/>
      <c r="V635" s="9">
        <f t="shared" si="549"/>
        <v>0</v>
      </c>
      <c r="W635" s="9">
        <f t="shared" si="550"/>
        <v>0</v>
      </c>
      <c r="X635" s="9">
        <f t="shared" si="551"/>
        <v>0</v>
      </c>
    </row>
    <row r="636" spans="1:24" x14ac:dyDescent="0.25">
      <c r="A636" s="10" t="s">
        <v>1232</v>
      </c>
      <c r="B636" s="10" t="s">
        <v>1233</v>
      </c>
      <c r="C636" s="11" t="s">
        <v>16</v>
      </c>
      <c r="D636" s="12">
        <v>2</v>
      </c>
      <c r="E636" s="16">
        <v>886.75</v>
      </c>
      <c r="F636" s="17">
        <v>1773.5</v>
      </c>
      <c r="G636" s="16">
        <f t="shared" ref="G636" si="555">TRUNC(E636*0.2693,2)</f>
        <v>238.8</v>
      </c>
      <c r="H636" s="17"/>
      <c r="I636" s="16">
        <f t="shared" ref="I636" si="556">H636+G636+E636</f>
        <v>1125.55</v>
      </c>
      <c r="J636" s="17">
        <f t="shared" ref="J636" si="557">TRUNC(I636*D636,2)</f>
        <v>2251.1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V636" s="9">
        <f t="shared" si="549"/>
        <v>450.22</v>
      </c>
      <c r="W636" s="9">
        <f t="shared" si="550"/>
        <v>675.32999999999993</v>
      </c>
      <c r="X636" s="9">
        <f t="shared" si="551"/>
        <v>1125.55</v>
      </c>
    </row>
    <row r="637" spans="1:24" x14ac:dyDescent="0.25">
      <c r="A637" s="8" t="s">
        <v>1234</v>
      </c>
      <c r="B637" s="82" t="s">
        <v>1235</v>
      </c>
      <c r="C637" s="83"/>
      <c r="D637" s="83"/>
      <c r="E637" s="83"/>
      <c r="F637" s="83"/>
      <c r="G637" s="83"/>
      <c r="H637" s="83"/>
      <c r="I637" s="83"/>
      <c r="J637" s="83"/>
      <c r="K637" s="9"/>
      <c r="L637" s="9"/>
      <c r="M637" s="9"/>
      <c r="N637" s="9"/>
      <c r="O637" s="9"/>
      <c r="P637" s="9"/>
      <c r="Q637" s="9"/>
      <c r="R637" s="9"/>
      <c r="S637" s="9"/>
      <c r="T637" s="9"/>
      <c r="V637" s="9">
        <f t="shared" si="549"/>
        <v>0</v>
      </c>
      <c r="W637" s="9">
        <f t="shared" si="550"/>
        <v>0</v>
      </c>
      <c r="X637" s="9">
        <f t="shared" si="551"/>
        <v>0</v>
      </c>
    </row>
    <row r="638" spans="1:24" ht="51" x14ac:dyDescent="0.25">
      <c r="A638" s="10" t="s">
        <v>1236</v>
      </c>
      <c r="B638" s="10" t="s">
        <v>1237</v>
      </c>
      <c r="C638" s="11" t="s">
        <v>50</v>
      </c>
      <c r="D638" s="12">
        <v>5330.35</v>
      </c>
      <c r="E638" s="16">
        <v>2.16</v>
      </c>
      <c r="F638" s="17">
        <v>11513.55</v>
      </c>
      <c r="G638" s="16">
        <f t="shared" ref="G638:G639" si="558">TRUNC(E638*0.2693,2)</f>
        <v>0.57999999999999996</v>
      </c>
      <c r="H638" s="17"/>
      <c r="I638" s="16">
        <f t="shared" ref="I638:I639" si="559">H638+G638+E638</f>
        <v>2.74</v>
      </c>
      <c r="J638" s="17">
        <f t="shared" ref="J638:J639" si="560">TRUNC(I638*D638,2)</f>
        <v>14605.15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V638" s="9">
        <f t="shared" si="549"/>
        <v>2921.03</v>
      </c>
      <c r="W638" s="9">
        <f t="shared" si="550"/>
        <v>4381.5450000000001</v>
      </c>
      <c r="X638" s="9">
        <f t="shared" si="551"/>
        <v>7302.5749999999998</v>
      </c>
    </row>
    <row r="639" spans="1:24" x14ac:dyDescent="0.25">
      <c r="A639" s="10" t="s">
        <v>1238</v>
      </c>
      <c r="B639" s="10" t="s">
        <v>1239</v>
      </c>
      <c r="C639" s="11" t="s">
        <v>50</v>
      </c>
      <c r="D639" s="12">
        <v>146.79</v>
      </c>
      <c r="E639" s="16">
        <v>31.66</v>
      </c>
      <c r="F639" s="17">
        <v>4647.37</v>
      </c>
      <c r="G639" s="16">
        <f t="shared" si="558"/>
        <v>8.52</v>
      </c>
      <c r="H639" s="17"/>
      <c r="I639" s="16">
        <f t="shared" si="559"/>
        <v>40.18</v>
      </c>
      <c r="J639" s="17">
        <f t="shared" si="560"/>
        <v>5898.02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V639" s="9">
        <f t="shared" si="549"/>
        <v>1179.604</v>
      </c>
      <c r="W639" s="9">
        <f t="shared" si="550"/>
        <v>1769.4060000000002</v>
      </c>
      <c r="X639" s="9">
        <f t="shared" si="551"/>
        <v>2949.01</v>
      </c>
    </row>
    <row r="640" spans="1:24" x14ac:dyDescent="0.25">
      <c r="A640" s="8" t="s">
        <v>1240</v>
      </c>
      <c r="B640" s="82" t="s">
        <v>1241</v>
      </c>
      <c r="C640" s="83"/>
      <c r="D640" s="83"/>
      <c r="E640" s="83"/>
      <c r="F640" s="83"/>
      <c r="G640" s="83"/>
      <c r="H640" s="83"/>
      <c r="I640" s="83"/>
      <c r="J640" s="83"/>
      <c r="K640" s="9"/>
      <c r="L640" s="9"/>
      <c r="M640" s="9"/>
      <c r="N640" s="9"/>
      <c r="O640" s="9"/>
      <c r="P640" s="9"/>
      <c r="Q640" s="9"/>
      <c r="R640" s="9"/>
      <c r="S640" s="9"/>
      <c r="T640" s="9"/>
      <c r="V640" s="9">
        <f t="shared" si="549"/>
        <v>0</v>
      </c>
      <c r="W640" s="9">
        <f t="shared" si="550"/>
        <v>0</v>
      </c>
      <c r="X640" s="9">
        <f t="shared" si="551"/>
        <v>0</v>
      </c>
    </row>
    <row r="641" spans="1:24" x14ac:dyDescent="0.25">
      <c r="A641" s="10" t="s">
        <v>1242</v>
      </c>
      <c r="B641" s="10" t="s">
        <v>1243</v>
      </c>
      <c r="C641" s="11" t="s">
        <v>50</v>
      </c>
      <c r="D641" s="12">
        <v>143.47999999999999</v>
      </c>
      <c r="E641" s="16">
        <v>17.21</v>
      </c>
      <c r="F641" s="17">
        <v>2469.29</v>
      </c>
      <c r="G641" s="16">
        <f t="shared" ref="G641:G642" si="561">TRUNC(E641*0.2693,2)</f>
        <v>4.63</v>
      </c>
      <c r="H641" s="17"/>
      <c r="I641" s="16">
        <f t="shared" ref="I641:I642" si="562">H641+G641+E641</f>
        <v>21.84</v>
      </c>
      <c r="J641" s="17">
        <f t="shared" ref="J641:J642" si="563">TRUNC(I641*D641,2)</f>
        <v>3133.6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V641" s="9">
        <f t="shared" si="549"/>
        <v>626.72</v>
      </c>
      <c r="W641" s="9">
        <f t="shared" si="550"/>
        <v>940.07999999999993</v>
      </c>
      <c r="X641" s="9">
        <f t="shared" si="551"/>
        <v>1566.8</v>
      </c>
    </row>
    <row r="642" spans="1:24" ht="25.5" x14ac:dyDescent="0.25">
      <c r="A642" s="10" t="s">
        <v>1244</v>
      </c>
      <c r="B642" s="10" t="s">
        <v>1245</v>
      </c>
      <c r="C642" s="11" t="s">
        <v>16</v>
      </c>
      <c r="D642" s="12">
        <v>12</v>
      </c>
      <c r="E642" s="16">
        <v>145</v>
      </c>
      <c r="F642" s="17">
        <v>1740</v>
      </c>
      <c r="G642" s="16">
        <f t="shared" si="561"/>
        <v>39.04</v>
      </c>
      <c r="H642" s="17"/>
      <c r="I642" s="16">
        <f t="shared" si="562"/>
        <v>184.04</v>
      </c>
      <c r="J642" s="17">
        <f t="shared" si="563"/>
        <v>2208.48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V642" s="9">
        <f t="shared" si="549"/>
        <v>441.69600000000003</v>
      </c>
      <c r="W642" s="9">
        <f t="shared" si="550"/>
        <v>662.54399999999998</v>
      </c>
      <c r="X642" s="9">
        <f t="shared" si="551"/>
        <v>1104.24</v>
      </c>
    </row>
    <row r="643" spans="1:24" x14ac:dyDescent="0.25">
      <c r="A643" s="8" t="s">
        <v>1246</v>
      </c>
      <c r="B643" s="82" t="s">
        <v>1247</v>
      </c>
      <c r="C643" s="83"/>
      <c r="D643" s="83"/>
      <c r="E643" s="83"/>
      <c r="F643" s="83"/>
      <c r="G643" s="83"/>
      <c r="H643" s="83"/>
      <c r="I643" s="83"/>
      <c r="J643" s="83"/>
      <c r="K643" s="9"/>
      <c r="L643" s="9"/>
      <c r="M643" s="9"/>
      <c r="N643" s="9"/>
      <c r="O643" s="9"/>
      <c r="P643" s="9"/>
      <c r="Q643" s="9"/>
      <c r="R643" s="9"/>
      <c r="S643" s="9"/>
      <c r="T643" s="9"/>
      <c r="V643" s="9">
        <f t="shared" si="549"/>
        <v>0</v>
      </c>
      <c r="W643" s="9">
        <f t="shared" si="550"/>
        <v>0</v>
      </c>
      <c r="X643" s="9">
        <f t="shared" si="551"/>
        <v>0</v>
      </c>
    </row>
    <row r="644" spans="1:24" ht="25.5" x14ac:dyDescent="0.25">
      <c r="A644" s="10" t="s">
        <v>1248</v>
      </c>
      <c r="B644" s="10" t="s">
        <v>1249</v>
      </c>
      <c r="C644" s="11" t="s">
        <v>16</v>
      </c>
      <c r="D644" s="12">
        <v>490</v>
      </c>
      <c r="E644" s="16">
        <v>28.72</v>
      </c>
      <c r="F644" s="17">
        <v>14072.8</v>
      </c>
      <c r="G644" s="16">
        <f t="shared" ref="G644" si="564">TRUNC(E644*0.2693,2)</f>
        <v>7.73</v>
      </c>
      <c r="H644" s="17"/>
      <c r="I644" s="16">
        <f t="shared" ref="I644" si="565">H644+G644+E644</f>
        <v>36.450000000000003</v>
      </c>
      <c r="J644" s="17">
        <f t="shared" ref="J644" si="566">TRUNC(I644*D644,2)</f>
        <v>17860.5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V644" s="9">
        <f t="shared" si="549"/>
        <v>3572.1000000000004</v>
      </c>
      <c r="W644" s="9">
        <f t="shared" si="550"/>
        <v>5358.15</v>
      </c>
      <c r="X644" s="9">
        <f t="shared" si="551"/>
        <v>8930.25</v>
      </c>
    </row>
    <row r="645" spans="1:24" x14ac:dyDescent="0.25">
      <c r="A645" s="8" t="s">
        <v>1250</v>
      </c>
      <c r="B645" s="82" t="s">
        <v>1147</v>
      </c>
      <c r="C645" s="83"/>
      <c r="D645" s="83"/>
      <c r="E645" s="83"/>
      <c r="F645" s="83"/>
      <c r="G645" s="83"/>
      <c r="H645" s="83"/>
      <c r="I645" s="83"/>
      <c r="J645" s="83"/>
      <c r="K645" s="9"/>
      <c r="L645" s="9"/>
      <c r="M645" s="9"/>
      <c r="N645" s="9"/>
      <c r="O645" s="9"/>
      <c r="P645" s="9"/>
      <c r="Q645" s="9"/>
      <c r="R645" s="9"/>
      <c r="S645" s="9"/>
      <c r="T645" s="9"/>
      <c r="V645" s="9">
        <f t="shared" si="549"/>
        <v>0</v>
      </c>
      <c r="W645" s="9">
        <f t="shared" si="550"/>
        <v>0</v>
      </c>
      <c r="X645" s="9">
        <f t="shared" si="551"/>
        <v>0</v>
      </c>
    </row>
    <row r="646" spans="1:24" ht="25.5" x14ac:dyDescent="0.25">
      <c r="A646" s="10" t="s">
        <v>1251</v>
      </c>
      <c r="B646" s="10" t="s">
        <v>1252</v>
      </c>
      <c r="C646" s="11" t="s">
        <v>16</v>
      </c>
      <c r="D646" s="12">
        <v>202</v>
      </c>
      <c r="E646" s="16">
        <v>37.630000000000003</v>
      </c>
      <c r="F646" s="17">
        <v>7601.26</v>
      </c>
      <c r="G646" s="16">
        <f t="shared" ref="G646:G647" si="567">TRUNC(E646*0.2693,2)</f>
        <v>10.130000000000001</v>
      </c>
      <c r="H646" s="17"/>
      <c r="I646" s="16">
        <f t="shared" ref="I646:I647" si="568">H646+G646+E646</f>
        <v>47.760000000000005</v>
      </c>
      <c r="J646" s="17">
        <f t="shared" ref="J646:J647" si="569">TRUNC(I646*D646,2)</f>
        <v>9647.52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V646" s="9">
        <f t="shared" si="549"/>
        <v>1929.5040000000001</v>
      </c>
      <c r="W646" s="9">
        <f t="shared" si="550"/>
        <v>2894.2559999999999</v>
      </c>
      <c r="X646" s="9">
        <f t="shared" si="551"/>
        <v>4823.76</v>
      </c>
    </row>
    <row r="647" spans="1:24" ht="25.5" x14ac:dyDescent="0.25">
      <c r="A647" s="10" t="s">
        <v>1253</v>
      </c>
      <c r="B647" s="10" t="s">
        <v>1254</v>
      </c>
      <c r="C647" s="11" t="s">
        <v>16</v>
      </c>
      <c r="D647" s="12">
        <v>202</v>
      </c>
      <c r="E647" s="16">
        <v>23.68</v>
      </c>
      <c r="F647" s="17">
        <v>4783.3599999999997</v>
      </c>
      <c r="G647" s="16">
        <f t="shared" si="567"/>
        <v>6.37</v>
      </c>
      <c r="H647" s="17"/>
      <c r="I647" s="16">
        <f t="shared" si="568"/>
        <v>30.05</v>
      </c>
      <c r="J647" s="17">
        <f t="shared" si="569"/>
        <v>6070.1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V647" s="9">
        <f t="shared" si="549"/>
        <v>1214.0200000000002</v>
      </c>
      <c r="W647" s="9">
        <f t="shared" si="550"/>
        <v>1821.03</v>
      </c>
      <c r="X647" s="9">
        <f t="shared" si="551"/>
        <v>3035.05</v>
      </c>
    </row>
    <row r="648" spans="1:24" x14ac:dyDescent="0.25">
      <c r="A648" s="8" t="s">
        <v>1255</v>
      </c>
      <c r="B648" s="82" t="s">
        <v>1256</v>
      </c>
      <c r="C648" s="83"/>
      <c r="D648" s="83"/>
      <c r="E648" s="83"/>
      <c r="F648" s="83"/>
      <c r="G648" s="83"/>
      <c r="H648" s="83"/>
      <c r="I648" s="83"/>
      <c r="J648" s="83"/>
      <c r="K648" s="9"/>
      <c r="L648" s="9"/>
      <c r="M648" s="9"/>
      <c r="N648" s="9"/>
      <c r="O648" s="9"/>
      <c r="P648" s="9"/>
      <c r="Q648" s="9"/>
      <c r="R648" s="9"/>
      <c r="S648" s="9"/>
      <c r="T648" s="9"/>
      <c r="V648" s="9">
        <f t="shared" si="549"/>
        <v>0</v>
      </c>
      <c r="W648" s="9">
        <f t="shared" si="550"/>
        <v>0</v>
      </c>
      <c r="X648" s="9">
        <f t="shared" si="551"/>
        <v>0</v>
      </c>
    </row>
    <row r="649" spans="1:24" ht="51" x14ac:dyDescent="0.25">
      <c r="A649" s="10" t="s">
        <v>1042</v>
      </c>
      <c r="B649" s="10" t="s">
        <v>1043</v>
      </c>
      <c r="C649" s="11" t="s">
        <v>16</v>
      </c>
      <c r="D649" s="12">
        <v>20</v>
      </c>
      <c r="E649" s="16">
        <v>10.32</v>
      </c>
      <c r="F649" s="17">
        <v>206.4</v>
      </c>
      <c r="G649" s="16">
        <f t="shared" ref="G649" si="570">TRUNC(E649*0.2693,2)</f>
        <v>2.77</v>
      </c>
      <c r="H649" s="17"/>
      <c r="I649" s="16">
        <f t="shared" ref="I649" si="571">H649+G649+E649</f>
        <v>13.09</v>
      </c>
      <c r="J649" s="17">
        <f t="shared" ref="J649" si="572">TRUNC(I649*D649,2)</f>
        <v>261.8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V649" s="9">
        <f t="shared" si="549"/>
        <v>52.360000000000007</v>
      </c>
      <c r="W649" s="9">
        <f t="shared" si="550"/>
        <v>78.540000000000006</v>
      </c>
      <c r="X649" s="9">
        <f t="shared" si="551"/>
        <v>130.9</v>
      </c>
    </row>
    <row r="650" spans="1:24" x14ac:dyDescent="0.25">
      <c r="A650" s="8" t="s">
        <v>1257</v>
      </c>
      <c r="B650" s="82" t="s">
        <v>1258</v>
      </c>
      <c r="C650" s="83"/>
      <c r="D650" s="83"/>
      <c r="E650" s="83"/>
      <c r="F650" s="83"/>
      <c r="G650" s="83"/>
      <c r="H650" s="83"/>
      <c r="I650" s="83"/>
      <c r="J650" s="83"/>
      <c r="K650" s="9"/>
      <c r="L650" s="9"/>
      <c r="M650" s="9"/>
      <c r="N650" s="9"/>
      <c r="O650" s="9"/>
      <c r="P650" s="9"/>
      <c r="Q650" s="9"/>
      <c r="R650" s="9"/>
      <c r="S650" s="9"/>
      <c r="T650" s="9"/>
      <c r="V650" s="9">
        <f t="shared" si="549"/>
        <v>0</v>
      </c>
      <c r="W650" s="9">
        <f t="shared" si="550"/>
        <v>0</v>
      </c>
      <c r="X650" s="9">
        <f t="shared" si="551"/>
        <v>0</v>
      </c>
    </row>
    <row r="651" spans="1:24" ht="51" x14ac:dyDescent="0.25">
      <c r="A651" s="10" t="s">
        <v>1259</v>
      </c>
      <c r="B651" s="10" t="s">
        <v>1260</v>
      </c>
      <c r="C651" s="11" t="s">
        <v>50</v>
      </c>
      <c r="D651" s="12">
        <v>26.43</v>
      </c>
      <c r="E651" s="16">
        <v>12</v>
      </c>
      <c r="F651" s="17">
        <v>317.16000000000003</v>
      </c>
      <c r="G651" s="16">
        <f t="shared" ref="G651:G658" si="573">TRUNC(E651*0.2693,2)</f>
        <v>3.23</v>
      </c>
      <c r="H651" s="17"/>
      <c r="I651" s="16">
        <f t="shared" ref="I651:I658" si="574">H651+G651+E651</f>
        <v>15.23</v>
      </c>
      <c r="J651" s="17">
        <f t="shared" ref="J651:J658" si="575">TRUNC(I651*D651,2)</f>
        <v>402.52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V651" s="9">
        <f t="shared" si="549"/>
        <v>80.504000000000005</v>
      </c>
      <c r="W651" s="9">
        <f t="shared" si="550"/>
        <v>120.75599999999999</v>
      </c>
      <c r="X651" s="9">
        <f t="shared" si="551"/>
        <v>201.26</v>
      </c>
    </row>
    <row r="652" spans="1:24" ht="38.25" x14ac:dyDescent="0.25">
      <c r="A652" s="10" t="s">
        <v>998</v>
      </c>
      <c r="B652" s="10" t="s">
        <v>999</v>
      </c>
      <c r="C652" s="11" t="s">
        <v>50</v>
      </c>
      <c r="D652" s="12">
        <v>81.62</v>
      </c>
      <c r="E652" s="16">
        <v>29.7</v>
      </c>
      <c r="F652" s="17">
        <v>2424.11</v>
      </c>
      <c r="G652" s="16">
        <f t="shared" si="573"/>
        <v>7.99</v>
      </c>
      <c r="H652" s="17"/>
      <c r="I652" s="16">
        <f t="shared" si="574"/>
        <v>37.69</v>
      </c>
      <c r="J652" s="17">
        <f t="shared" si="575"/>
        <v>3076.25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V652" s="9">
        <f t="shared" si="549"/>
        <v>615.25</v>
      </c>
      <c r="W652" s="9">
        <f t="shared" si="550"/>
        <v>922.875</v>
      </c>
      <c r="X652" s="9">
        <f t="shared" si="551"/>
        <v>1538.125</v>
      </c>
    </row>
    <row r="653" spans="1:24" ht="51" x14ac:dyDescent="0.25">
      <c r="A653" s="10" t="s">
        <v>1002</v>
      </c>
      <c r="B653" s="10" t="s">
        <v>1003</v>
      </c>
      <c r="C653" s="11" t="s">
        <v>50</v>
      </c>
      <c r="D653" s="12">
        <v>480.05</v>
      </c>
      <c r="E653" s="16">
        <v>25.36</v>
      </c>
      <c r="F653" s="17">
        <v>12174.06</v>
      </c>
      <c r="G653" s="16">
        <f t="shared" si="573"/>
        <v>6.82</v>
      </c>
      <c r="H653" s="17"/>
      <c r="I653" s="16">
        <f t="shared" si="574"/>
        <v>32.18</v>
      </c>
      <c r="J653" s="17">
        <f t="shared" si="575"/>
        <v>15448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V653" s="9">
        <f t="shared" si="549"/>
        <v>3089.6000000000004</v>
      </c>
      <c r="W653" s="9">
        <f t="shared" si="550"/>
        <v>4634.3999999999996</v>
      </c>
      <c r="X653" s="9">
        <f t="shared" si="551"/>
        <v>7724</v>
      </c>
    </row>
    <row r="654" spans="1:24" ht="51" x14ac:dyDescent="0.25">
      <c r="A654" s="10" t="s">
        <v>1048</v>
      </c>
      <c r="B654" s="10" t="s">
        <v>1049</v>
      </c>
      <c r="C654" s="11" t="s">
        <v>16</v>
      </c>
      <c r="D654" s="12">
        <v>23</v>
      </c>
      <c r="E654" s="16">
        <v>22.92</v>
      </c>
      <c r="F654" s="17">
        <v>527.16</v>
      </c>
      <c r="G654" s="16">
        <f t="shared" si="573"/>
        <v>6.17</v>
      </c>
      <c r="H654" s="17"/>
      <c r="I654" s="16">
        <f t="shared" si="574"/>
        <v>29.090000000000003</v>
      </c>
      <c r="J654" s="17">
        <f t="shared" si="575"/>
        <v>669.07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V654" s="9">
        <f t="shared" si="549"/>
        <v>133.81400000000002</v>
      </c>
      <c r="W654" s="9">
        <f t="shared" si="550"/>
        <v>200.721</v>
      </c>
      <c r="X654" s="9">
        <f t="shared" si="551"/>
        <v>334.53500000000003</v>
      </c>
    </row>
    <row r="655" spans="1:24" ht="51" x14ac:dyDescent="0.25">
      <c r="A655" s="10" t="s">
        <v>1261</v>
      </c>
      <c r="B655" s="10" t="s">
        <v>1262</v>
      </c>
      <c r="C655" s="11" t="s">
        <v>16</v>
      </c>
      <c r="D655" s="12">
        <v>56</v>
      </c>
      <c r="E655" s="16">
        <v>23.77</v>
      </c>
      <c r="F655" s="17">
        <v>1331.12</v>
      </c>
      <c r="G655" s="16">
        <f t="shared" si="573"/>
        <v>6.4</v>
      </c>
      <c r="H655" s="17"/>
      <c r="I655" s="16">
        <f t="shared" si="574"/>
        <v>30.17</v>
      </c>
      <c r="J655" s="17">
        <f t="shared" si="575"/>
        <v>1689.52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V655" s="9">
        <f t="shared" si="549"/>
        <v>337.904</v>
      </c>
      <c r="W655" s="9">
        <f t="shared" si="550"/>
        <v>506.85599999999999</v>
      </c>
      <c r="X655" s="9">
        <f t="shared" si="551"/>
        <v>844.76</v>
      </c>
    </row>
    <row r="656" spans="1:24" ht="51" x14ac:dyDescent="0.25">
      <c r="A656" s="10" t="s">
        <v>1052</v>
      </c>
      <c r="B656" s="10" t="s">
        <v>1053</v>
      </c>
      <c r="C656" s="11" t="s">
        <v>16</v>
      </c>
      <c r="D656" s="12">
        <v>8</v>
      </c>
      <c r="E656" s="16">
        <v>24.91</v>
      </c>
      <c r="F656" s="17">
        <v>199.28</v>
      </c>
      <c r="G656" s="16">
        <f t="shared" si="573"/>
        <v>6.7</v>
      </c>
      <c r="H656" s="17"/>
      <c r="I656" s="16">
        <f t="shared" si="574"/>
        <v>31.61</v>
      </c>
      <c r="J656" s="17">
        <f t="shared" si="575"/>
        <v>252.88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V656" s="9">
        <f t="shared" si="549"/>
        <v>50.576000000000001</v>
      </c>
      <c r="W656" s="9">
        <f t="shared" si="550"/>
        <v>75.86399999999999</v>
      </c>
      <c r="X656" s="9">
        <f t="shared" si="551"/>
        <v>126.44</v>
      </c>
    </row>
    <row r="657" spans="1:24" ht="51" x14ac:dyDescent="0.25">
      <c r="A657" s="10" t="s">
        <v>1056</v>
      </c>
      <c r="B657" s="10" t="s">
        <v>1057</v>
      </c>
      <c r="C657" s="11" t="s">
        <v>16</v>
      </c>
      <c r="D657" s="12">
        <v>16</v>
      </c>
      <c r="E657" s="16">
        <v>29.3</v>
      </c>
      <c r="F657" s="17">
        <v>468.8</v>
      </c>
      <c r="G657" s="16">
        <f t="shared" si="573"/>
        <v>7.89</v>
      </c>
      <c r="H657" s="17"/>
      <c r="I657" s="16">
        <f t="shared" si="574"/>
        <v>37.19</v>
      </c>
      <c r="J657" s="17">
        <f t="shared" si="575"/>
        <v>595.04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V657" s="9">
        <f t="shared" si="549"/>
        <v>119.008</v>
      </c>
      <c r="W657" s="9">
        <f t="shared" si="550"/>
        <v>178.51199999999997</v>
      </c>
      <c r="X657" s="9">
        <f t="shared" si="551"/>
        <v>297.52</v>
      </c>
    </row>
    <row r="658" spans="1:24" ht="51" x14ac:dyDescent="0.25">
      <c r="A658" s="10" t="s">
        <v>1060</v>
      </c>
      <c r="B658" s="10" t="s">
        <v>1061</v>
      </c>
      <c r="C658" s="11" t="s">
        <v>16</v>
      </c>
      <c r="D658" s="12">
        <v>15</v>
      </c>
      <c r="E658" s="16">
        <v>31.34</v>
      </c>
      <c r="F658" s="17">
        <v>470.1</v>
      </c>
      <c r="G658" s="16">
        <f t="shared" si="573"/>
        <v>8.43</v>
      </c>
      <c r="H658" s="17"/>
      <c r="I658" s="16">
        <f t="shared" si="574"/>
        <v>39.769999999999996</v>
      </c>
      <c r="J658" s="17">
        <f t="shared" si="575"/>
        <v>596.54999999999995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V658" s="9">
        <f t="shared" si="549"/>
        <v>119.31</v>
      </c>
      <c r="W658" s="9">
        <f t="shared" si="550"/>
        <v>178.96499999999997</v>
      </c>
      <c r="X658" s="9">
        <f t="shared" si="551"/>
        <v>298.27499999999998</v>
      </c>
    </row>
    <row r="659" spans="1:24" x14ac:dyDescent="0.25">
      <c r="A659" s="8" t="s">
        <v>1263</v>
      </c>
      <c r="B659" s="82" t="s">
        <v>1264</v>
      </c>
      <c r="C659" s="83"/>
      <c r="D659" s="83"/>
      <c r="E659" s="83"/>
      <c r="F659" s="83"/>
      <c r="G659" s="83"/>
      <c r="H659" s="83"/>
      <c r="I659" s="83"/>
      <c r="J659" s="83"/>
      <c r="K659" s="9"/>
      <c r="L659" s="9"/>
      <c r="M659" s="9"/>
      <c r="N659" s="9"/>
      <c r="O659" s="9"/>
      <c r="P659" s="9"/>
      <c r="Q659" s="9"/>
      <c r="R659" s="9"/>
      <c r="S659" s="9"/>
      <c r="T659" s="9"/>
      <c r="V659" s="9">
        <f t="shared" si="549"/>
        <v>0</v>
      </c>
      <c r="W659" s="9">
        <f t="shared" si="550"/>
        <v>0</v>
      </c>
      <c r="X659" s="9">
        <f t="shared" si="551"/>
        <v>0</v>
      </c>
    </row>
    <row r="660" spans="1:24" ht="51" x14ac:dyDescent="0.25">
      <c r="A660" s="10" t="s">
        <v>1265</v>
      </c>
      <c r="B660" s="10" t="s">
        <v>1266</v>
      </c>
      <c r="C660" s="11" t="s">
        <v>50</v>
      </c>
      <c r="D660" s="12">
        <v>44.3</v>
      </c>
      <c r="E660" s="16">
        <v>20.75</v>
      </c>
      <c r="F660" s="17">
        <v>919.22</v>
      </c>
      <c r="G660" s="16">
        <f t="shared" ref="G660:G666" si="576">TRUNC(E660*0.2693,2)</f>
        <v>5.58</v>
      </c>
      <c r="H660" s="17"/>
      <c r="I660" s="16">
        <f t="shared" ref="I660:I666" si="577">H660+G660+E660</f>
        <v>26.33</v>
      </c>
      <c r="J660" s="17">
        <f t="shared" ref="J660:J666" si="578">TRUNC(I660*D660,2)</f>
        <v>1166.4100000000001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V660" s="9">
        <f t="shared" si="549"/>
        <v>233.28200000000004</v>
      </c>
      <c r="W660" s="9">
        <f t="shared" si="550"/>
        <v>349.923</v>
      </c>
      <c r="X660" s="9">
        <f t="shared" si="551"/>
        <v>583.20500000000004</v>
      </c>
    </row>
    <row r="661" spans="1:24" ht="51" x14ac:dyDescent="0.25">
      <c r="A661" s="10" t="s">
        <v>1098</v>
      </c>
      <c r="B661" s="10" t="s">
        <v>1099</v>
      </c>
      <c r="C661" s="11" t="s">
        <v>50</v>
      </c>
      <c r="D661" s="12">
        <v>99.62</v>
      </c>
      <c r="E661" s="16">
        <v>27.54</v>
      </c>
      <c r="F661" s="17">
        <v>2743.53</v>
      </c>
      <c r="G661" s="16">
        <f t="shared" si="576"/>
        <v>7.41</v>
      </c>
      <c r="H661" s="17"/>
      <c r="I661" s="16">
        <f t="shared" si="577"/>
        <v>34.950000000000003</v>
      </c>
      <c r="J661" s="17">
        <f t="shared" si="578"/>
        <v>3481.71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V661" s="9">
        <f t="shared" si="549"/>
        <v>696.3420000000001</v>
      </c>
      <c r="W661" s="9">
        <f t="shared" si="550"/>
        <v>1044.5129999999999</v>
      </c>
      <c r="X661" s="9">
        <f t="shared" si="551"/>
        <v>1740.855</v>
      </c>
    </row>
    <row r="662" spans="1:24" ht="63.75" x14ac:dyDescent="0.25">
      <c r="A662" s="10" t="s">
        <v>1100</v>
      </c>
      <c r="B662" s="10" t="s">
        <v>1101</v>
      </c>
      <c r="C662" s="11" t="s">
        <v>16</v>
      </c>
      <c r="D662" s="12">
        <v>4</v>
      </c>
      <c r="E662" s="16">
        <v>35.270000000000003</v>
      </c>
      <c r="F662" s="17">
        <v>141.08000000000001</v>
      </c>
      <c r="G662" s="16">
        <f t="shared" si="576"/>
        <v>9.49</v>
      </c>
      <c r="H662" s="17"/>
      <c r="I662" s="16">
        <f t="shared" si="577"/>
        <v>44.760000000000005</v>
      </c>
      <c r="J662" s="17">
        <f t="shared" si="578"/>
        <v>179.04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V662" s="9">
        <f t="shared" si="549"/>
        <v>35.808</v>
      </c>
      <c r="W662" s="9">
        <f t="shared" si="550"/>
        <v>53.711999999999996</v>
      </c>
      <c r="X662" s="9">
        <f t="shared" si="551"/>
        <v>89.52</v>
      </c>
    </row>
    <row r="663" spans="1:24" ht="63.75" x14ac:dyDescent="0.25">
      <c r="A663" s="10" t="s">
        <v>1267</v>
      </c>
      <c r="B663" s="10" t="s">
        <v>1268</v>
      </c>
      <c r="C663" s="11" t="s">
        <v>16</v>
      </c>
      <c r="D663" s="12">
        <v>1</v>
      </c>
      <c r="E663" s="16">
        <v>58.8</v>
      </c>
      <c r="F663" s="17">
        <v>58.8</v>
      </c>
      <c r="G663" s="16">
        <f t="shared" si="576"/>
        <v>15.83</v>
      </c>
      <c r="H663" s="17"/>
      <c r="I663" s="16">
        <f t="shared" si="577"/>
        <v>74.63</v>
      </c>
      <c r="J663" s="17">
        <f t="shared" si="578"/>
        <v>74.63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V663" s="9">
        <f t="shared" si="549"/>
        <v>14.926</v>
      </c>
      <c r="W663" s="9">
        <f t="shared" si="550"/>
        <v>22.388999999999999</v>
      </c>
      <c r="X663" s="9">
        <f t="shared" si="551"/>
        <v>37.314999999999998</v>
      </c>
    </row>
    <row r="664" spans="1:24" ht="25.5" x14ac:dyDescent="0.25">
      <c r="A664" s="10" t="s">
        <v>1269</v>
      </c>
      <c r="B664" s="10" t="s">
        <v>1270</v>
      </c>
      <c r="C664" s="11" t="s">
        <v>16</v>
      </c>
      <c r="D664" s="12">
        <v>1</v>
      </c>
      <c r="E664" s="16">
        <v>26.93</v>
      </c>
      <c r="F664" s="17">
        <v>26.93</v>
      </c>
      <c r="G664" s="16">
        <f t="shared" si="576"/>
        <v>7.25</v>
      </c>
      <c r="H664" s="17"/>
      <c r="I664" s="16">
        <f t="shared" si="577"/>
        <v>34.18</v>
      </c>
      <c r="J664" s="17">
        <f t="shared" si="578"/>
        <v>34.18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V664" s="9">
        <f t="shared" si="549"/>
        <v>6.8360000000000003</v>
      </c>
      <c r="W664" s="9">
        <f t="shared" si="550"/>
        <v>10.254</v>
      </c>
      <c r="X664" s="9">
        <f t="shared" si="551"/>
        <v>17.09</v>
      </c>
    </row>
    <row r="665" spans="1:24" x14ac:dyDescent="0.25">
      <c r="A665" s="10" t="s">
        <v>1102</v>
      </c>
      <c r="B665" s="10" t="s">
        <v>1103</v>
      </c>
      <c r="C665" s="11" t="s">
        <v>16</v>
      </c>
      <c r="D665" s="12">
        <v>12</v>
      </c>
      <c r="E665" s="16">
        <v>31.15</v>
      </c>
      <c r="F665" s="17">
        <v>373.8</v>
      </c>
      <c r="G665" s="16">
        <f t="shared" si="576"/>
        <v>8.3800000000000008</v>
      </c>
      <c r="H665" s="17"/>
      <c r="I665" s="16">
        <f t="shared" si="577"/>
        <v>39.53</v>
      </c>
      <c r="J665" s="17">
        <f t="shared" si="578"/>
        <v>474.36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V665" s="9">
        <f t="shared" si="549"/>
        <v>94.872000000000014</v>
      </c>
      <c r="W665" s="9">
        <f t="shared" si="550"/>
        <v>142.30799999999999</v>
      </c>
      <c r="X665" s="9">
        <f t="shared" si="551"/>
        <v>237.18</v>
      </c>
    </row>
    <row r="666" spans="1:24" ht="25.5" x14ac:dyDescent="0.25">
      <c r="A666" s="10" t="s">
        <v>1104</v>
      </c>
      <c r="B666" s="10" t="s">
        <v>1105</v>
      </c>
      <c r="C666" s="11" t="s">
        <v>16</v>
      </c>
      <c r="D666" s="12">
        <v>36</v>
      </c>
      <c r="E666" s="16">
        <v>6.08</v>
      </c>
      <c r="F666" s="17">
        <v>218.88</v>
      </c>
      <c r="G666" s="16">
        <f t="shared" si="576"/>
        <v>1.63</v>
      </c>
      <c r="H666" s="17"/>
      <c r="I666" s="16">
        <f t="shared" si="577"/>
        <v>7.71</v>
      </c>
      <c r="J666" s="17">
        <f t="shared" si="578"/>
        <v>277.56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V666" s="9">
        <f t="shared" si="549"/>
        <v>55.512</v>
      </c>
      <c r="W666" s="9">
        <f t="shared" si="550"/>
        <v>83.268000000000001</v>
      </c>
      <c r="X666" s="9">
        <f t="shared" si="551"/>
        <v>138.78</v>
      </c>
    </row>
    <row r="667" spans="1:24" x14ac:dyDescent="0.25">
      <c r="A667" s="8" t="s">
        <v>1271</v>
      </c>
      <c r="B667" s="82" t="s">
        <v>938</v>
      </c>
      <c r="C667" s="83"/>
      <c r="D667" s="83"/>
      <c r="E667" s="83"/>
      <c r="F667" s="83"/>
      <c r="G667" s="83"/>
      <c r="H667" s="83"/>
      <c r="I667" s="83"/>
      <c r="J667" s="83"/>
      <c r="K667" s="9"/>
      <c r="L667" s="9"/>
      <c r="M667" s="9"/>
      <c r="N667" s="9"/>
      <c r="O667" s="9"/>
      <c r="P667" s="9"/>
      <c r="Q667" s="9"/>
      <c r="R667" s="9"/>
      <c r="S667" s="9"/>
      <c r="T667" s="9"/>
      <c r="V667" s="9">
        <f t="shared" si="549"/>
        <v>0</v>
      </c>
      <c r="W667" s="9">
        <f t="shared" si="550"/>
        <v>0</v>
      </c>
      <c r="X667" s="9">
        <f t="shared" si="551"/>
        <v>0</v>
      </c>
    </row>
    <row r="668" spans="1:24" x14ac:dyDescent="0.25">
      <c r="A668" s="8" t="s">
        <v>1272</v>
      </c>
      <c r="B668" s="82" t="s">
        <v>215</v>
      </c>
      <c r="C668" s="83"/>
      <c r="D668" s="83"/>
      <c r="E668" s="83"/>
      <c r="F668" s="83"/>
      <c r="G668" s="83"/>
      <c r="H668" s="83"/>
      <c r="I668" s="83"/>
      <c r="J668" s="83"/>
      <c r="K668" s="9"/>
      <c r="L668" s="9"/>
      <c r="M668" s="9"/>
      <c r="N668" s="9"/>
      <c r="O668" s="9"/>
      <c r="P668" s="9"/>
      <c r="Q668" s="9"/>
      <c r="R668" s="9"/>
      <c r="S668" s="9"/>
      <c r="T668" s="9"/>
      <c r="V668" s="9"/>
      <c r="W668" s="9"/>
      <c r="X668" s="9"/>
    </row>
    <row r="669" spans="1:24" x14ac:dyDescent="0.25">
      <c r="A669" s="8" t="s">
        <v>1273</v>
      </c>
      <c r="B669" s="82" t="s">
        <v>941</v>
      </c>
      <c r="C669" s="83"/>
      <c r="D669" s="83"/>
      <c r="E669" s="83"/>
      <c r="F669" s="83"/>
      <c r="G669" s="83"/>
      <c r="H669" s="83"/>
      <c r="I669" s="83"/>
      <c r="J669" s="83"/>
      <c r="K669" s="9"/>
      <c r="L669" s="9"/>
      <c r="M669" s="9"/>
      <c r="N669" s="9"/>
      <c r="O669" s="9"/>
      <c r="P669" s="9"/>
      <c r="Q669" s="9"/>
      <c r="R669" s="9"/>
      <c r="S669" s="9"/>
      <c r="T669" s="9"/>
      <c r="V669" s="9"/>
      <c r="W669" s="9"/>
      <c r="X669" s="9"/>
    </row>
    <row r="670" spans="1:24" ht="114.75" x14ac:dyDescent="0.25">
      <c r="A670" s="10" t="s">
        <v>942</v>
      </c>
      <c r="B670" s="10" t="s">
        <v>943</v>
      </c>
      <c r="C670" s="11" t="s">
        <v>87</v>
      </c>
      <c r="D670" s="12">
        <v>85.25</v>
      </c>
      <c r="E670" s="16">
        <v>5.67</v>
      </c>
      <c r="F670" s="17">
        <v>483.36</v>
      </c>
      <c r="G670" s="16">
        <f t="shared" ref="G670" si="579">TRUNC(E670*0.2693,2)</f>
        <v>1.52</v>
      </c>
      <c r="H670" s="17"/>
      <c r="I670" s="16">
        <f t="shared" ref="I670" si="580">H670+G670+E670</f>
        <v>7.1899999999999995</v>
      </c>
      <c r="J670" s="17">
        <f t="shared" ref="J670" si="581">TRUNC(I670*D670,2)</f>
        <v>612.94000000000005</v>
      </c>
      <c r="K670" s="9"/>
      <c r="L670" s="9"/>
      <c r="M670" s="9"/>
      <c r="N670" s="9"/>
      <c r="O670" s="9"/>
      <c r="P670" s="9"/>
      <c r="Q670" s="9"/>
      <c r="R670" s="9"/>
      <c r="S670" s="9"/>
      <c r="T670" s="9">
        <f>1*$J670</f>
        <v>612.94000000000005</v>
      </c>
      <c r="V670" s="9"/>
      <c r="W670" s="9"/>
      <c r="X670" s="9"/>
    </row>
    <row r="671" spans="1:24" x14ac:dyDescent="0.25">
      <c r="A671" s="8" t="s">
        <v>1274</v>
      </c>
      <c r="B671" s="82" t="s">
        <v>945</v>
      </c>
      <c r="C671" s="83"/>
      <c r="D671" s="83"/>
      <c r="E671" s="83"/>
      <c r="F671" s="83"/>
      <c r="G671" s="83"/>
      <c r="H671" s="83"/>
      <c r="I671" s="83"/>
      <c r="J671" s="83"/>
      <c r="K671" s="9"/>
      <c r="L671" s="9"/>
      <c r="M671" s="9"/>
      <c r="N671" s="9"/>
      <c r="O671" s="9"/>
      <c r="P671" s="9"/>
      <c r="Q671" s="9"/>
      <c r="R671" s="9"/>
      <c r="S671" s="9"/>
      <c r="T671" s="9"/>
      <c r="V671" s="9"/>
      <c r="W671" s="9"/>
      <c r="X671" s="9"/>
    </row>
    <row r="672" spans="1:24" ht="89.25" x14ac:dyDescent="0.25">
      <c r="A672" s="10" t="s">
        <v>946</v>
      </c>
      <c r="B672" s="10" t="s">
        <v>947</v>
      </c>
      <c r="C672" s="11" t="s">
        <v>87</v>
      </c>
      <c r="D672" s="12">
        <v>85.25</v>
      </c>
      <c r="E672" s="16">
        <v>15</v>
      </c>
      <c r="F672" s="17">
        <v>1278.75</v>
      </c>
      <c r="G672" s="16">
        <f t="shared" ref="G672" si="582">TRUNC(E672*0.2693,2)</f>
        <v>4.03</v>
      </c>
      <c r="H672" s="17"/>
      <c r="I672" s="16">
        <f t="shared" ref="I672" si="583">H672+G672+E672</f>
        <v>19.03</v>
      </c>
      <c r="J672" s="17">
        <f t="shared" ref="J672" si="584">TRUNC(I672*D672,2)</f>
        <v>1622.3</v>
      </c>
      <c r="K672" s="9"/>
      <c r="L672" s="9"/>
      <c r="M672" s="9"/>
      <c r="N672" s="9"/>
      <c r="O672" s="9"/>
      <c r="P672" s="9"/>
      <c r="Q672" s="9"/>
      <c r="R672" s="9"/>
      <c r="S672" s="9"/>
      <c r="T672" s="9">
        <f>1*$J672</f>
        <v>1622.3</v>
      </c>
      <c r="V672" s="9"/>
      <c r="W672" s="9"/>
      <c r="X672" s="9"/>
    </row>
    <row r="673" spans="1:29" x14ac:dyDescent="0.25">
      <c r="A673" s="8" t="s">
        <v>1275</v>
      </c>
      <c r="B673" s="82" t="s">
        <v>1037</v>
      </c>
      <c r="C673" s="83"/>
      <c r="D673" s="83"/>
      <c r="E673" s="83"/>
      <c r="F673" s="83"/>
      <c r="G673" s="83"/>
      <c r="H673" s="83"/>
      <c r="I673" s="83"/>
      <c r="J673" s="83"/>
      <c r="K673" s="9"/>
      <c r="L673" s="9"/>
      <c r="M673" s="9"/>
      <c r="N673" s="9"/>
      <c r="O673" s="9"/>
      <c r="P673" s="9"/>
      <c r="Q673" s="9"/>
      <c r="R673" s="9"/>
      <c r="S673" s="9"/>
      <c r="T673" s="9"/>
      <c r="V673" s="9"/>
      <c r="W673" s="9"/>
      <c r="X673" s="9"/>
    </row>
    <row r="674" spans="1:29" ht="38.25" x14ac:dyDescent="0.25">
      <c r="A674" s="10" t="s">
        <v>1276</v>
      </c>
      <c r="B674" s="10" t="s">
        <v>1277</v>
      </c>
      <c r="C674" s="11" t="s">
        <v>16</v>
      </c>
      <c r="D674" s="12">
        <v>3</v>
      </c>
      <c r="E674" s="16">
        <v>345.86</v>
      </c>
      <c r="F674" s="17">
        <v>1037.58</v>
      </c>
      <c r="G674" s="16">
        <f t="shared" ref="G674:G675" si="585">TRUNC(E674*0.2693,2)</f>
        <v>93.14</v>
      </c>
      <c r="H674" s="17"/>
      <c r="I674" s="16">
        <f t="shared" ref="I674:I675" si="586">H674+G674+E674</f>
        <v>439</v>
      </c>
      <c r="J674" s="17">
        <f t="shared" ref="J674:J675" si="587">TRUNC(I674*D674,2)</f>
        <v>1317</v>
      </c>
      <c r="K674" s="9"/>
      <c r="L674" s="9"/>
      <c r="M674" s="9"/>
      <c r="N674" s="9"/>
      <c r="O674" s="9"/>
      <c r="P674" s="9"/>
      <c r="Q674" s="9"/>
      <c r="R674" s="9"/>
      <c r="S674" s="9"/>
      <c r="T674" s="9">
        <f>1*$J674</f>
        <v>1317</v>
      </c>
      <c r="V674" s="9"/>
      <c r="W674" s="9"/>
      <c r="X674" s="9"/>
    </row>
    <row r="675" spans="1:29" ht="38.25" x14ac:dyDescent="0.25">
      <c r="A675" s="10" t="s">
        <v>1278</v>
      </c>
      <c r="B675" s="10" t="s">
        <v>1279</v>
      </c>
      <c r="C675" s="11" t="s">
        <v>16</v>
      </c>
      <c r="D675" s="12">
        <v>3</v>
      </c>
      <c r="E675" s="16">
        <v>589.19000000000005</v>
      </c>
      <c r="F675" s="17">
        <v>1767.57</v>
      </c>
      <c r="G675" s="16">
        <f t="shared" si="585"/>
        <v>158.66</v>
      </c>
      <c r="H675" s="17"/>
      <c r="I675" s="16">
        <f t="shared" si="586"/>
        <v>747.85</v>
      </c>
      <c r="J675" s="17">
        <f t="shared" si="587"/>
        <v>2243.5500000000002</v>
      </c>
      <c r="K675" s="9"/>
      <c r="L675" s="9"/>
      <c r="M675" s="9"/>
      <c r="N675" s="9"/>
      <c r="O675" s="9"/>
      <c r="P675" s="9"/>
      <c r="Q675" s="9"/>
      <c r="R675" s="9"/>
      <c r="S675" s="9"/>
      <c r="T675" s="9">
        <f>1*$J675</f>
        <v>2243.5500000000002</v>
      </c>
      <c r="V675" s="9"/>
      <c r="W675" s="9"/>
      <c r="X675" s="9"/>
    </row>
    <row r="676" spans="1:29" x14ac:dyDescent="0.25">
      <c r="A676" s="84" t="s">
        <v>17</v>
      </c>
      <c r="B676" s="85"/>
      <c r="C676" s="85"/>
      <c r="D676" s="85"/>
      <c r="E676" s="85"/>
      <c r="F676" s="85"/>
      <c r="G676" s="85"/>
      <c r="H676" s="85"/>
      <c r="I676" s="86"/>
      <c r="J676" s="17">
        <f>SUM(J502:J675)</f>
        <v>711867.91000000038</v>
      </c>
      <c r="K676" s="37">
        <f>SUM(K500:K675)</f>
        <v>0</v>
      </c>
      <c r="L676" s="37">
        <f t="shared" ref="L676:AB676" si="588">SUM(L500:L675)</f>
        <v>0</v>
      </c>
      <c r="M676" s="37">
        <f t="shared" si="588"/>
        <v>0</v>
      </c>
      <c r="N676" s="37">
        <f t="shared" si="588"/>
        <v>0</v>
      </c>
      <c r="O676" s="37">
        <f t="shared" si="588"/>
        <v>0</v>
      </c>
      <c r="P676" s="37">
        <f t="shared" si="588"/>
        <v>0</v>
      </c>
      <c r="Q676" s="37">
        <f t="shared" si="588"/>
        <v>0</v>
      </c>
      <c r="R676" s="37">
        <f t="shared" si="588"/>
        <v>26672.789500000014</v>
      </c>
      <c r="S676" s="37">
        <f t="shared" si="588"/>
        <v>17886.05</v>
      </c>
      <c r="T676" s="37">
        <f t="shared" si="588"/>
        <v>77027.419000000024</v>
      </c>
      <c r="U676" s="37">
        <f t="shared" si="588"/>
        <v>80018.368499999982</v>
      </c>
      <c r="V676" s="37">
        <f t="shared" si="588"/>
        <v>134060.0040000001</v>
      </c>
      <c r="W676" s="37">
        <f t="shared" si="588"/>
        <v>147744.427</v>
      </c>
      <c r="X676" s="37">
        <f t="shared" si="588"/>
        <v>175113.27300000002</v>
      </c>
      <c r="Y676" s="37">
        <f t="shared" si="588"/>
        <v>53345.579000000027</v>
      </c>
      <c r="Z676" s="37">
        <f t="shared" si="588"/>
        <v>0</v>
      </c>
      <c r="AA676" s="37">
        <f t="shared" si="588"/>
        <v>0</v>
      </c>
      <c r="AB676" s="37">
        <f t="shared" si="588"/>
        <v>0</v>
      </c>
    </row>
    <row r="677" spans="1:29" x14ac:dyDescent="0.25">
      <c r="A677" s="8" t="s">
        <v>1280</v>
      </c>
      <c r="B677" s="82" t="s">
        <v>1281</v>
      </c>
      <c r="C677" s="83"/>
      <c r="D677" s="83"/>
      <c r="E677" s="83"/>
      <c r="F677" s="83"/>
      <c r="G677" s="83"/>
      <c r="H677" s="83"/>
      <c r="I677" s="83"/>
      <c r="J677" s="83"/>
      <c r="K677" s="38">
        <f>K676/$J676</f>
        <v>0</v>
      </c>
      <c r="L677" s="38">
        <f t="shared" ref="L677:AB677" si="589">L676/$J676</f>
        <v>0</v>
      </c>
      <c r="M677" s="38">
        <f t="shared" si="589"/>
        <v>0</v>
      </c>
      <c r="N677" s="38">
        <f t="shared" si="589"/>
        <v>0</v>
      </c>
      <c r="O677" s="38">
        <f t="shared" si="589"/>
        <v>0</v>
      </c>
      <c r="P677" s="38">
        <f t="shared" si="589"/>
        <v>0</v>
      </c>
      <c r="Q677" s="38">
        <f t="shared" si="589"/>
        <v>0</v>
      </c>
      <c r="R677" s="38">
        <f t="shared" si="589"/>
        <v>3.7468734192555468E-2</v>
      </c>
      <c r="S677" s="38">
        <f t="shared" si="589"/>
        <v>2.5125518019206667E-2</v>
      </c>
      <c r="T677" s="38">
        <f t="shared" si="589"/>
        <v>0.10820465133763367</v>
      </c>
      <c r="U677" s="38">
        <f t="shared" si="589"/>
        <v>0.11240620257766633</v>
      </c>
      <c r="V677" s="38">
        <f t="shared" si="589"/>
        <v>0.18832145980565415</v>
      </c>
      <c r="W677" s="38">
        <f t="shared" si="589"/>
        <v>0.20754472132337012</v>
      </c>
      <c r="X677" s="38">
        <f t="shared" si="589"/>
        <v>0.24599124435880235</v>
      </c>
      <c r="Y677" s="38">
        <f t="shared" si="589"/>
        <v>7.4937468385110936E-2</v>
      </c>
      <c r="Z677" s="38">
        <f t="shared" si="589"/>
        <v>0</v>
      </c>
      <c r="AA677" s="38">
        <f t="shared" si="589"/>
        <v>0</v>
      </c>
      <c r="AB677" s="38">
        <f t="shared" si="589"/>
        <v>0</v>
      </c>
    </row>
    <row r="678" spans="1:29" x14ac:dyDescent="0.25">
      <c r="A678" s="8" t="s">
        <v>1282</v>
      </c>
      <c r="B678" s="82" t="s">
        <v>1283</v>
      </c>
      <c r="C678" s="83"/>
      <c r="D678" s="83"/>
      <c r="E678" s="83"/>
      <c r="F678" s="83"/>
      <c r="G678" s="83"/>
      <c r="H678" s="83"/>
      <c r="I678" s="83"/>
      <c r="J678" s="83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9" ht="25.5" x14ac:dyDescent="0.25">
      <c r="A679" s="10" t="s">
        <v>1284</v>
      </c>
      <c r="B679" s="10" t="s">
        <v>1285</v>
      </c>
      <c r="C679" s="11" t="s">
        <v>16</v>
      </c>
      <c r="D679" s="12">
        <v>1</v>
      </c>
      <c r="E679" s="16">
        <v>74869.649999999994</v>
      </c>
      <c r="F679" s="17">
        <v>74869.649999999994</v>
      </c>
      <c r="G679" s="16"/>
      <c r="H679" s="16">
        <f>TRUNC(E679*0.2093,2)</f>
        <v>15670.21</v>
      </c>
      <c r="I679" s="16">
        <f t="shared" ref="I679" si="590">H679+G679+E679</f>
        <v>90539.859999999986</v>
      </c>
      <c r="J679" s="17">
        <f t="shared" ref="J679" si="591">TRUNC(I679*D679,2)</f>
        <v>90539.86</v>
      </c>
      <c r="K679" s="9"/>
      <c r="L679" s="9"/>
      <c r="M679" s="9"/>
      <c r="N679" s="9"/>
      <c r="O679" s="9"/>
      <c r="P679" s="9"/>
      <c r="Q679" s="9"/>
      <c r="R679" s="9"/>
      <c r="S679" s="9"/>
      <c r="T679" s="9"/>
      <c r="Z679" s="2">
        <f>J679</f>
        <v>90539.86</v>
      </c>
      <c r="AC679" s="2">
        <f t="shared" ref="AC679" si="592">SUM(K679:AB679)</f>
        <v>90539.86</v>
      </c>
    </row>
    <row r="680" spans="1:29" x14ac:dyDescent="0.25">
      <c r="A680" s="8" t="s">
        <v>1286</v>
      </c>
      <c r="B680" s="82" t="s">
        <v>1287</v>
      </c>
      <c r="C680" s="83"/>
      <c r="D680" s="83"/>
      <c r="E680" s="83"/>
      <c r="F680" s="83"/>
      <c r="G680" s="83"/>
      <c r="H680" s="83"/>
      <c r="I680" s="83"/>
      <c r="J680" s="83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9" x14ac:dyDescent="0.25">
      <c r="A681" s="8" t="s">
        <v>1288</v>
      </c>
      <c r="B681" s="82" t="s">
        <v>1289</v>
      </c>
      <c r="C681" s="83"/>
      <c r="D681" s="83"/>
      <c r="E681" s="83"/>
      <c r="F681" s="83"/>
      <c r="G681" s="83"/>
      <c r="H681" s="83"/>
      <c r="I681" s="83"/>
      <c r="J681" s="83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9" ht="63.75" x14ac:dyDescent="0.25">
      <c r="A682" s="10" t="s">
        <v>1290</v>
      </c>
      <c r="B682" s="10" t="s">
        <v>1291</v>
      </c>
      <c r="C682" s="11" t="s">
        <v>16</v>
      </c>
      <c r="D682" s="12">
        <v>5</v>
      </c>
      <c r="E682" s="16">
        <v>5132.1000000000004</v>
      </c>
      <c r="F682" s="17">
        <v>25660.5</v>
      </c>
      <c r="G682" s="16"/>
      <c r="H682" s="16">
        <f t="shared" ref="H682:H688" si="593">TRUNC(E682*0.2093,2)</f>
        <v>1074.1400000000001</v>
      </c>
      <c r="I682" s="16">
        <f t="shared" ref="I682:I689" si="594">H682+G682+E682</f>
        <v>6206.2400000000007</v>
      </c>
      <c r="J682" s="17">
        <f t="shared" ref="J682:J689" si="595">TRUNC(I682*D682,2)</f>
        <v>31031.200000000001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W682" s="9">
        <f t="shared" ref="W682:W689" si="596">0.6*$J682</f>
        <v>18618.72</v>
      </c>
      <c r="AA682" s="9">
        <f t="shared" ref="AA682:AB689" si="597">0.2*$J682</f>
        <v>6206.2400000000007</v>
      </c>
      <c r="AB682" s="9">
        <f t="shared" si="597"/>
        <v>6206.2400000000007</v>
      </c>
    </row>
    <row r="683" spans="1:29" ht="63.75" x14ac:dyDescent="0.25">
      <c r="A683" s="10" t="s">
        <v>1292</v>
      </c>
      <c r="B683" s="10" t="s">
        <v>1293</v>
      </c>
      <c r="C683" s="11" t="s">
        <v>16</v>
      </c>
      <c r="D683" s="12">
        <v>19</v>
      </c>
      <c r="E683" s="16">
        <v>5526.16</v>
      </c>
      <c r="F683" s="17">
        <v>104997.04</v>
      </c>
      <c r="G683" s="16"/>
      <c r="H683" s="16">
        <f t="shared" si="593"/>
        <v>1156.6199999999999</v>
      </c>
      <c r="I683" s="16">
        <f t="shared" si="594"/>
        <v>6682.78</v>
      </c>
      <c r="J683" s="17">
        <f t="shared" si="595"/>
        <v>126972.82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W683" s="9">
        <f t="shared" si="596"/>
        <v>76183.691999999995</v>
      </c>
      <c r="AA683" s="9">
        <f t="shared" si="597"/>
        <v>25394.564000000002</v>
      </c>
      <c r="AB683" s="9">
        <f t="shared" si="597"/>
        <v>25394.564000000002</v>
      </c>
    </row>
    <row r="684" spans="1:29" ht="63.75" x14ac:dyDescent="0.25">
      <c r="A684" s="10" t="s">
        <v>1294</v>
      </c>
      <c r="B684" s="10" t="s">
        <v>1295</v>
      </c>
      <c r="C684" s="11" t="s">
        <v>16</v>
      </c>
      <c r="D684" s="12">
        <v>1</v>
      </c>
      <c r="E684" s="16">
        <v>8166.6</v>
      </c>
      <c r="F684" s="17">
        <v>8166.6</v>
      </c>
      <c r="G684" s="16"/>
      <c r="H684" s="16">
        <f t="shared" si="593"/>
        <v>1709.26</v>
      </c>
      <c r="I684" s="16">
        <f t="shared" si="594"/>
        <v>9875.86</v>
      </c>
      <c r="J684" s="17">
        <f t="shared" si="595"/>
        <v>9875.86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W684" s="9">
        <f t="shared" si="596"/>
        <v>5925.5160000000005</v>
      </c>
      <c r="AA684" s="9">
        <f t="shared" si="597"/>
        <v>1975.1720000000003</v>
      </c>
      <c r="AB684" s="9">
        <f t="shared" si="597"/>
        <v>1975.1720000000003</v>
      </c>
    </row>
    <row r="685" spans="1:29" ht="51" x14ac:dyDescent="0.25">
      <c r="A685" s="10" t="s">
        <v>1296</v>
      </c>
      <c r="B685" s="10" t="s">
        <v>1297</v>
      </c>
      <c r="C685" s="11" t="s">
        <v>16</v>
      </c>
      <c r="D685" s="12">
        <v>8</v>
      </c>
      <c r="E685" s="16">
        <v>1623.09</v>
      </c>
      <c r="F685" s="17">
        <v>12984.72</v>
      </c>
      <c r="G685" s="16"/>
      <c r="H685" s="16">
        <f t="shared" si="593"/>
        <v>339.71</v>
      </c>
      <c r="I685" s="16">
        <f t="shared" si="594"/>
        <v>1962.8</v>
      </c>
      <c r="J685" s="17">
        <f t="shared" si="595"/>
        <v>15702.4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W685" s="9">
        <f t="shared" si="596"/>
        <v>9421.4399999999987</v>
      </c>
      <c r="AA685" s="9">
        <f t="shared" si="597"/>
        <v>3140.48</v>
      </c>
      <c r="AB685" s="9">
        <f t="shared" si="597"/>
        <v>3140.48</v>
      </c>
    </row>
    <row r="686" spans="1:29" ht="51" x14ac:dyDescent="0.25">
      <c r="A686" s="10" t="s">
        <v>1298</v>
      </c>
      <c r="B686" s="10" t="s">
        <v>1299</v>
      </c>
      <c r="C686" s="11" t="s">
        <v>16</v>
      </c>
      <c r="D686" s="12">
        <v>3</v>
      </c>
      <c r="E686" s="16">
        <v>1817.4</v>
      </c>
      <c r="F686" s="17">
        <v>5452.2</v>
      </c>
      <c r="G686" s="16"/>
      <c r="H686" s="16">
        <f t="shared" si="593"/>
        <v>380.38</v>
      </c>
      <c r="I686" s="16">
        <f t="shared" si="594"/>
        <v>2197.7800000000002</v>
      </c>
      <c r="J686" s="17">
        <f t="shared" si="595"/>
        <v>6593.34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W686" s="9">
        <f t="shared" si="596"/>
        <v>3956.0039999999999</v>
      </c>
      <c r="AA686" s="9">
        <f t="shared" si="597"/>
        <v>1318.6680000000001</v>
      </c>
      <c r="AB686" s="9">
        <f t="shared" si="597"/>
        <v>1318.6680000000001</v>
      </c>
    </row>
    <row r="687" spans="1:29" ht="25.5" x14ac:dyDescent="0.25">
      <c r="A687" s="10" t="s">
        <v>1300</v>
      </c>
      <c r="B687" s="10" t="s">
        <v>1301</v>
      </c>
      <c r="C687" s="11" t="s">
        <v>16</v>
      </c>
      <c r="D687" s="12">
        <v>44</v>
      </c>
      <c r="E687" s="16">
        <v>140.5</v>
      </c>
      <c r="F687" s="17">
        <v>6182</v>
      </c>
      <c r="G687" s="16"/>
      <c r="H687" s="16">
        <f t="shared" si="593"/>
        <v>29.4</v>
      </c>
      <c r="I687" s="16">
        <f t="shared" si="594"/>
        <v>169.9</v>
      </c>
      <c r="J687" s="17">
        <f t="shared" si="595"/>
        <v>7475.6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W687" s="9">
        <f t="shared" si="596"/>
        <v>4485.3599999999997</v>
      </c>
      <c r="AA687" s="9">
        <f t="shared" si="597"/>
        <v>1495.1200000000001</v>
      </c>
      <c r="AB687" s="9">
        <f t="shared" si="597"/>
        <v>1495.1200000000001</v>
      </c>
    </row>
    <row r="688" spans="1:29" x14ac:dyDescent="0.25">
      <c r="A688" s="10" t="s">
        <v>1302</v>
      </c>
      <c r="B688" s="10" t="s">
        <v>1630</v>
      </c>
      <c r="C688" s="11" t="s">
        <v>16</v>
      </c>
      <c r="D688" s="12">
        <v>37</v>
      </c>
      <c r="E688" s="16">
        <v>1760</v>
      </c>
      <c r="F688" s="17">
        <v>72771.23</v>
      </c>
      <c r="G688" s="16"/>
      <c r="H688" s="16">
        <f t="shared" si="593"/>
        <v>368.36</v>
      </c>
      <c r="I688" s="16">
        <f t="shared" ref="I688" si="598">H688+G688+E688</f>
        <v>2128.36</v>
      </c>
      <c r="J688" s="17">
        <f t="shared" ref="J688" si="599">TRUNC(I688*D688,2)</f>
        <v>78749.320000000007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W688" s="9">
        <f t="shared" si="596"/>
        <v>47249.592000000004</v>
      </c>
      <c r="AA688" s="9">
        <f t="shared" si="597"/>
        <v>15749.864000000001</v>
      </c>
      <c r="AB688" s="9">
        <f t="shared" si="597"/>
        <v>15749.864000000001</v>
      </c>
    </row>
    <row r="689" spans="1:28" x14ac:dyDescent="0.25">
      <c r="A689" s="10" t="s">
        <v>1302</v>
      </c>
      <c r="B689" s="10" t="s">
        <v>1631</v>
      </c>
      <c r="C689" s="11" t="s">
        <v>16</v>
      </c>
      <c r="D689" s="12">
        <v>37</v>
      </c>
      <c r="E689" s="16">
        <v>206.79</v>
      </c>
      <c r="F689" s="17">
        <v>72771.23</v>
      </c>
      <c r="G689" s="16">
        <f t="shared" ref="G689" si="600">TRUNC(E689*0.2693,2)</f>
        <v>55.68</v>
      </c>
      <c r="H689" s="17"/>
      <c r="I689" s="16">
        <f t="shared" si="594"/>
        <v>262.46999999999997</v>
      </c>
      <c r="J689" s="17">
        <f t="shared" si="595"/>
        <v>9711.39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W689" s="9">
        <f t="shared" si="596"/>
        <v>5826.8339999999998</v>
      </c>
      <c r="AA689" s="9">
        <f t="shared" si="597"/>
        <v>1942.278</v>
      </c>
      <c r="AB689" s="9">
        <f t="shared" si="597"/>
        <v>1942.278</v>
      </c>
    </row>
    <row r="690" spans="1:28" x14ac:dyDescent="0.25">
      <c r="A690" s="8" t="s">
        <v>1303</v>
      </c>
      <c r="B690" s="82" t="s">
        <v>1304</v>
      </c>
      <c r="C690" s="83"/>
      <c r="D690" s="83"/>
      <c r="E690" s="83"/>
      <c r="F690" s="83"/>
      <c r="G690" s="83"/>
      <c r="H690" s="83"/>
      <c r="I690" s="83"/>
      <c r="J690" s="83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8" x14ac:dyDescent="0.25">
      <c r="A691" s="8" t="s">
        <v>1305</v>
      </c>
      <c r="B691" s="82" t="s">
        <v>1306</v>
      </c>
      <c r="C691" s="83"/>
      <c r="D691" s="83"/>
      <c r="E691" s="83"/>
      <c r="F691" s="83"/>
      <c r="G691" s="83"/>
      <c r="H691" s="83"/>
      <c r="I691" s="83"/>
      <c r="J691" s="83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8" ht="25.5" x14ac:dyDescent="0.25">
      <c r="A692" s="10" t="s">
        <v>1307</v>
      </c>
      <c r="B692" s="10" t="s">
        <v>1308</v>
      </c>
      <c r="C692" s="11" t="s">
        <v>238</v>
      </c>
      <c r="D692" s="12">
        <v>450</v>
      </c>
      <c r="E692" s="16">
        <v>6.33</v>
      </c>
      <c r="F692" s="17">
        <v>2848.5</v>
      </c>
      <c r="G692" s="16">
        <f t="shared" ref="G692:G699" si="601">TRUNC(E692*0.2693,2)</f>
        <v>1.7</v>
      </c>
      <c r="H692" s="17"/>
      <c r="I692" s="16">
        <f t="shared" ref="I692:I699" si="602">H692+G692+E692</f>
        <v>8.0299999999999994</v>
      </c>
      <c r="J692" s="17">
        <f t="shared" ref="J692:J699" si="603">TRUNC(I692*D692,2)</f>
        <v>3613.5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>
        <f t="shared" ref="U692:U699" si="604">0.1*$J692</f>
        <v>361.35</v>
      </c>
      <c r="V692" s="9">
        <f t="shared" ref="V692:V699" si="605">0.2*$J692</f>
        <v>722.7</v>
      </c>
      <c r="W692" s="9">
        <f t="shared" ref="W692:X699" si="606">0.3*$J692</f>
        <v>1084.05</v>
      </c>
      <c r="X692" s="9">
        <f t="shared" si="606"/>
        <v>1084.05</v>
      </c>
      <c r="Y692" s="9">
        <f t="shared" ref="Y692:Y699" si="607">0.1*$J692</f>
        <v>361.35</v>
      </c>
    </row>
    <row r="693" spans="1:28" ht="76.5" x14ac:dyDescent="0.25">
      <c r="A693" s="10" t="s">
        <v>1309</v>
      </c>
      <c r="B693" s="10" t="s">
        <v>1310</v>
      </c>
      <c r="C693" s="11" t="s">
        <v>50</v>
      </c>
      <c r="D693" s="12">
        <v>377</v>
      </c>
      <c r="E693" s="16">
        <v>19.48</v>
      </c>
      <c r="F693" s="17">
        <v>7343.96</v>
      </c>
      <c r="G693" s="16">
        <f t="shared" si="601"/>
        <v>5.24</v>
      </c>
      <c r="H693" s="17"/>
      <c r="I693" s="16">
        <f t="shared" si="602"/>
        <v>24.72</v>
      </c>
      <c r="J693" s="17">
        <f t="shared" si="603"/>
        <v>9319.44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>
        <f t="shared" si="604"/>
        <v>931.94400000000007</v>
      </c>
      <c r="V693" s="9">
        <f t="shared" si="605"/>
        <v>1863.8880000000001</v>
      </c>
      <c r="W693" s="9">
        <f t="shared" si="606"/>
        <v>2795.8319999999999</v>
      </c>
      <c r="X693" s="9">
        <f t="shared" si="606"/>
        <v>2795.8319999999999</v>
      </c>
      <c r="Y693" s="9">
        <f t="shared" si="607"/>
        <v>931.94400000000007</v>
      </c>
    </row>
    <row r="694" spans="1:28" ht="76.5" x14ac:dyDescent="0.25">
      <c r="A694" s="10" t="s">
        <v>1311</v>
      </c>
      <c r="B694" s="10" t="s">
        <v>1312</v>
      </c>
      <c r="C694" s="11" t="s">
        <v>50</v>
      </c>
      <c r="D694" s="12">
        <v>141</v>
      </c>
      <c r="E694" s="16">
        <v>33.450000000000003</v>
      </c>
      <c r="F694" s="17">
        <v>4716.45</v>
      </c>
      <c r="G694" s="16">
        <f t="shared" si="601"/>
        <v>9</v>
      </c>
      <c r="H694" s="17"/>
      <c r="I694" s="16">
        <f t="shared" si="602"/>
        <v>42.45</v>
      </c>
      <c r="J694" s="17">
        <f t="shared" si="603"/>
        <v>5985.45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>
        <f t="shared" si="604"/>
        <v>598.54499999999996</v>
      </c>
      <c r="V694" s="9">
        <f t="shared" si="605"/>
        <v>1197.0899999999999</v>
      </c>
      <c r="W694" s="9">
        <f t="shared" si="606"/>
        <v>1795.635</v>
      </c>
      <c r="X694" s="9">
        <f t="shared" si="606"/>
        <v>1795.635</v>
      </c>
      <c r="Y694" s="9">
        <f t="shared" si="607"/>
        <v>598.54499999999996</v>
      </c>
    </row>
    <row r="695" spans="1:28" ht="76.5" x14ac:dyDescent="0.25">
      <c r="A695" s="10" t="s">
        <v>1313</v>
      </c>
      <c r="B695" s="10" t="s">
        <v>1314</v>
      </c>
      <c r="C695" s="11" t="s">
        <v>50</v>
      </c>
      <c r="D695" s="12">
        <v>31</v>
      </c>
      <c r="E695" s="16">
        <v>41.97</v>
      </c>
      <c r="F695" s="17">
        <v>1301.07</v>
      </c>
      <c r="G695" s="16">
        <f t="shared" si="601"/>
        <v>11.3</v>
      </c>
      <c r="H695" s="17"/>
      <c r="I695" s="16">
        <f t="shared" si="602"/>
        <v>53.269999999999996</v>
      </c>
      <c r="J695" s="17">
        <f t="shared" si="603"/>
        <v>1651.37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>
        <f t="shared" si="604"/>
        <v>165.137</v>
      </c>
      <c r="V695" s="9">
        <f t="shared" si="605"/>
        <v>330.274</v>
      </c>
      <c r="W695" s="9">
        <f t="shared" si="606"/>
        <v>495.41099999999994</v>
      </c>
      <c r="X695" s="9">
        <f t="shared" si="606"/>
        <v>495.41099999999994</v>
      </c>
      <c r="Y695" s="9">
        <f t="shared" si="607"/>
        <v>165.137</v>
      </c>
    </row>
    <row r="696" spans="1:28" ht="63.75" x14ac:dyDescent="0.25">
      <c r="A696" s="10" t="s">
        <v>1315</v>
      </c>
      <c r="B696" s="10" t="s">
        <v>1316</v>
      </c>
      <c r="C696" s="11" t="s">
        <v>50</v>
      </c>
      <c r="D696" s="12">
        <v>161</v>
      </c>
      <c r="E696" s="16">
        <v>103.77</v>
      </c>
      <c r="F696" s="17">
        <v>16706.97</v>
      </c>
      <c r="G696" s="16">
        <f t="shared" si="601"/>
        <v>27.94</v>
      </c>
      <c r="H696" s="17"/>
      <c r="I696" s="16">
        <f t="shared" si="602"/>
        <v>131.71</v>
      </c>
      <c r="J696" s="17">
        <f t="shared" si="603"/>
        <v>21205.31</v>
      </c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>
        <f t="shared" si="604"/>
        <v>2120.5310000000004</v>
      </c>
      <c r="V696" s="9">
        <f t="shared" si="605"/>
        <v>4241.0620000000008</v>
      </c>
      <c r="W696" s="9">
        <f t="shared" si="606"/>
        <v>6361.5929999999998</v>
      </c>
      <c r="X696" s="9">
        <f t="shared" si="606"/>
        <v>6361.5929999999998</v>
      </c>
      <c r="Y696" s="9">
        <f t="shared" si="607"/>
        <v>2120.5310000000004</v>
      </c>
    </row>
    <row r="697" spans="1:28" ht="63.75" x14ac:dyDescent="0.25">
      <c r="A697" s="10" t="s">
        <v>1317</v>
      </c>
      <c r="B697" s="10" t="s">
        <v>1318</v>
      </c>
      <c r="C697" s="11" t="s">
        <v>50</v>
      </c>
      <c r="D697" s="12">
        <v>7</v>
      </c>
      <c r="E697" s="16">
        <v>107.62</v>
      </c>
      <c r="F697" s="17">
        <v>753.34</v>
      </c>
      <c r="G697" s="16">
        <f t="shared" si="601"/>
        <v>28.98</v>
      </c>
      <c r="H697" s="17"/>
      <c r="I697" s="16">
        <f t="shared" si="602"/>
        <v>136.6</v>
      </c>
      <c r="J697" s="17">
        <f t="shared" si="603"/>
        <v>956.2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f t="shared" si="604"/>
        <v>95.62</v>
      </c>
      <c r="V697" s="9">
        <f t="shared" si="605"/>
        <v>191.24</v>
      </c>
      <c r="W697" s="9">
        <f t="shared" si="606"/>
        <v>286.86</v>
      </c>
      <c r="X697" s="9">
        <f t="shared" si="606"/>
        <v>286.86</v>
      </c>
      <c r="Y697" s="9">
        <f t="shared" si="607"/>
        <v>95.62</v>
      </c>
    </row>
    <row r="698" spans="1:28" ht="76.5" x14ac:dyDescent="0.25">
      <c r="A698" s="10" t="s">
        <v>1319</v>
      </c>
      <c r="B698" s="10" t="s">
        <v>1320</v>
      </c>
      <c r="C698" s="11" t="s">
        <v>50</v>
      </c>
      <c r="D698" s="12">
        <v>51</v>
      </c>
      <c r="E698" s="16">
        <v>51.19</v>
      </c>
      <c r="F698" s="17">
        <v>2610.69</v>
      </c>
      <c r="G698" s="16">
        <f t="shared" si="601"/>
        <v>13.78</v>
      </c>
      <c r="H698" s="17"/>
      <c r="I698" s="16">
        <f t="shared" si="602"/>
        <v>64.97</v>
      </c>
      <c r="J698" s="17">
        <f t="shared" si="603"/>
        <v>3313.47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>
        <f t="shared" si="604"/>
        <v>331.34699999999998</v>
      </c>
      <c r="V698" s="9">
        <f t="shared" si="605"/>
        <v>662.69399999999996</v>
      </c>
      <c r="W698" s="9">
        <f t="shared" si="606"/>
        <v>994.04099999999994</v>
      </c>
      <c r="X698" s="9">
        <f t="shared" si="606"/>
        <v>994.04099999999994</v>
      </c>
      <c r="Y698" s="9">
        <f t="shared" si="607"/>
        <v>331.34699999999998</v>
      </c>
    </row>
    <row r="699" spans="1:28" ht="38.25" x14ac:dyDescent="0.25">
      <c r="A699" s="10" t="s">
        <v>1321</v>
      </c>
      <c r="B699" s="10" t="s">
        <v>1322</v>
      </c>
      <c r="C699" s="11" t="s">
        <v>35</v>
      </c>
      <c r="D699" s="12">
        <v>1.0406</v>
      </c>
      <c r="E699" s="16">
        <v>1769.98</v>
      </c>
      <c r="F699" s="17">
        <v>1841.84</v>
      </c>
      <c r="G699" s="16">
        <f t="shared" si="601"/>
        <v>476.65</v>
      </c>
      <c r="H699" s="17"/>
      <c r="I699" s="16">
        <f t="shared" si="602"/>
        <v>2246.63</v>
      </c>
      <c r="J699" s="17">
        <f t="shared" si="603"/>
        <v>2337.84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>
        <f t="shared" si="604"/>
        <v>233.78400000000002</v>
      </c>
      <c r="V699" s="9">
        <f t="shared" si="605"/>
        <v>467.56800000000004</v>
      </c>
      <c r="W699" s="9">
        <f t="shared" si="606"/>
        <v>701.35199999999998</v>
      </c>
      <c r="X699" s="9">
        <f t="shared" si="606"/>
        <v>701.35199999999998</v>
      </c>
      <c r="Y699" s="9">
        <f t="shared" si="607"/>
        <v>233.78400000000002</v>
      </c>
    </row>
    <row r="700" spans="1:28" x14ac:dyDescent="0.25">
      <c r="A700" s="8" t="s">
        <v>1323</v>
      </c>
      <c r="B700" s="82" t="s">
        <v>1324</v>
      </c>
      <c r="C700" s="83"/>
      <c r="D700" s="83"/>
      <c r="E700" s="83"/>
      <c r="F700" s="83"/>
      <c r="G700" s="83"/>
      <c r="H700" s="83"/>
      <c r="I700" s="83"/>
      <c r="J700" s="83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8" ht="89.25" x14ac:dyDescent="0.25">
      <c r="A701" s="10" t="s">
        <v>1325</v>
      </c>
      <c r="B701" s="10" t="s">
        <v>1326</v>
      </c>
      <c r="C701" s="11" t="s">
        <v>50</v>
      </c>
      <c r="D701" s="12">
        <v>70</v>
      </c>
      <c r="E701" s="16">
        <v>61.02</v>
      </c>
      <c r="F701" s="17">
        <v>4271.3999999999996</v>
      </c>
      <c r="G701" s="16">
        <f t="shared" ref="G701:G704" si="608">TRUNC(E701*0.2693,2)</f>
        <v>16.43</v>
      </c>
      <c r="H701" s="17"/>
      <c r="I701" s="16">
        <f t="shared" ref="I701:I704" si="609">H701+G701+E701</f>
        <v>77.45</v>
      </c>
      <c r="J701" s="17">
        <f t="shared" ref="J701:J704" si="610">TRUNC(I701*D701,2)</f>
        <v>5421.5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>
        <f>0.1*$J701</f>
        <v>542.15</v>
      </c>
      <c r="V701" s="9">
        <f>0.2*$J701</f>
        <v>1084.3</v>
      </c>
      <c r="W701" s="9">
        <f t="shared" ref="W701:X704" si="611">0.3*$J701</f>
        <v>1626.45</v>
      </c>
      <c r="X701" s="9">
        <f t="shared" si="611"/>
        <v>1626.45</v>
      </c>
      <c r="Y701" s="9">
        <f>0.1*$J701</f>
        <v>542.15</v>
      </c>
    </row>
    <row r="702" spans="1:28" ht="89.25" x14ac:dyDescent="0.25">
      <c r="A702" s="10" t="s">
        <v>1327</v>
      </c>
      <c r="B702" s="10" t="s">
        <v>1328</v>
      </c>
      <c r="C702" s="11" t="s">
        <v>50</v>
      </c>
      <c r="D702" s="12">
        <v>200</v>
      </c>
      <c r="E702" s="16">
        <v>58.6</v>
      </c>
      <c r="F702" s="17">
        <v>11720</v>
      </c>
      <c r="G702" s="16">
        <f t="shared" si="608"/>
        <v>15.78</v>
      </c>
      <c r="H702" s="17"/>
      <c r="I702" s="16">
        <f t="shared" si="609"/>
        <v>74.38</v>
      </c>
      <c r="J702" s="17">
        <f t="shared" si="610"/>
        <v>14876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>
        <f>0.1*$J702</f>
        <v>1487.6000000000001</v>
      </c>
      <c r="V702" s="9">
        <f>0.2*$J702</f>
        <v>2975.2000000000003</v>
      </c>
      <c r="W702" s="9">
        <f t="shared" si="611"/>
        <v>4462.8</v>
      </c>
      <c r="X702" s="9">
        <f t="shared" si="611"/>
        <v>4462.8</v>
      </c>
      <c r="Y702" s="9">
        <f>0.1*$J702</f>
        <v>1487.6000000000001</v>
      </c>
    </row>
    <row r="703" spans="1:28" ht="51" x14ac:dyDescent="0.25">
      <c r="A703" s="10" t="s">
        <v>1329</v>
      </c>
      <c r="B703" s="10" t="s">
        <v>1330</v>
      </c>
      <c r="C703" s="11" t="s">
        <v>50</v>
      </c>
      <c r="D703" s="12">
        <v>200</v>
      </c>
      <c r="E703" s="16">
        <v>5.76</v>
      </c>
      <c r="F703" s="17">
        <v>1152</v>
      </c>
      <c r="G703" s="16">
        <f t="shared" si="608"/>
        <v>1.55</v>
      </c>
      <c r="H703" s="17"/>
      <c r="I703" s="16">
        <f t="shared" si="609"/>
        <v>7.31</v>
      </c>
      <c r="J703" s="17">
        <f t="shared" si="610"/>
        <v>1462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>
        <f>0.1*$J703</f>
        <v>146.20000000000002</v>
      </c>
      <c r="V703" s="9">
        <f>0.2*$J703</f>
        <v>292.40000000000003</v>
      </c>
      <c r="W703" s="9">
        <f t="shared" si="611"/>
        <v>438.59999999999997</v>
      </c>
      <c r="X703" s="9">
        <f t="shared" si="611"/>
        <v>438.59999999999997</v>
      </c>
      <c r="Y703" s="9">
        <f>0.1*$J703</f>
        <v>146.20000000000002</v>
      </c>
    </row>
    <row r="704" spans="1:28" ht="51" x14ac:dyDescent="0.25">
      <c r="A704" s="10" t="s">
        <v>1331</v>
      </c>
      <c r="B704" s="10" t="s">
        <v>1332</v>
      </c>
      <c r="C704" s="11" t="s">
        <v>50</v>
      </c>
      <c r="D704" s="12">
        <v>70</v>
      </c>
      <c r="E704" s="16">
        <v>9.7100000000000009</v>
      </c>
      <c r="F704" s="17">
        <v>679.7</v>
      </c>
      <c r="G704" s="16">
        <f t="shared" si="608"/>
        <v>2.61</v>
      </c>
      <c r="H704" s="17"/>
      <c r="I704" s="16">
        <f t="shared" si="609"/>
        <v>12.32</v>
      </c>
      <c r="J704" s="17">
        <f t="shared" si="610"/>
        <v>862.4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>
        <f>0.1*$J704</f>
        <v>86.240000000000009</v>
      </c>
      <c r="V704" s="9">
        <f>0.2*$J704</f>
        <v>172.48000000000002</v>
      </c>
      <c r="W704" s="9">
        <f t="shared" si="611"/>
        <v>258.71999999999997</v>
      </c>
      <c r="X704" s="9">
        <f t="shared" si="611"/>
        <v>258.71999999999997</v>
      </c>
      <c r="Y704" s="9">
        <f>0.1*$J704</f>
        <v>86.240000000000009</v>
      </c>
    </row>
    <row r="705" spans="1:28" x14ac:dyDescent="0.25">
      <c r="A705" s="8" t="s">
        <v>1333</v>
      </c>
      <c r="B705" s="82" t="s">
        <v>1334</v>
      </c>
      <c r="C705" s="83"/>
      <c r="D705" s="83"/>
      <c r="E705" s="83"/>
      <c r="F705" s="83"/>
      <c r="G705" s="83"/>
      <c r="H705" s="83"/>
      <c r="I705" s="83"/>
      <c r="J705" s="83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8" ht="51" x14ac:dyDescent="0.25">
      <c r="A706" s="10" t="s">
        <v>1335</v>
      </c>
      <c r="B706" s="10" t="s">
        <v>1336</v>
      </c>
      <c r="C706" s="11" t="s">
        <v>50</v>
      </c>
      <c r="D706" s="12">
        <v>80</v>
      </c>
      <c r="E706" s="16">
        <v>34.03</v>
      </c>
      <c r="F706" s="17">
        <v>2722.4</v>
      </c>
      <c r="G706" s="16">
        <f t="shared" ref="G706:G718" si="612">TRUNC(E706*0.2693,2)</f>
        <v>9.16</v>
      </c>
      <c r="H706" s="17"/>
      <c r="I706" s="16">
        <f t="shared" ref="I706:I718" si="613">H706+G706+E706</f>
        <v>43.19</v>
      </c>
      <c r="J706" s="17">
        <f t="shared" ref="J706:J718" si="614">TRUNC(I706*D706,2)</f>
        <v>3455.2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>
        <f t="shared" ref="U706:U718" si="615">0.1*$J706</f>
        <v>345.52</v>
      </c>
      <c r="V706" s="9">
        <f t="shared" ref="V706:V718" si="616">0.2*$J706</f>
        <v>691.04</v>
      </c>
      <c r="W706" s="9">
        <f t="shared" ref="W706:X718" si="617">0.3*$J706</f>
        <v>1036.56</v>
      </c>
      <c r="X706" s="9">
        <f t="shared" si="617"/>
        <v>1036.56</v>
      </c>
      <c r="Y706" s="9">
        <f t="shared" ref="Y706:Y718" si="618">0.1*$J706</f>
        <v>345.52</v>
      </c>
    </row>
    <row r="707" spans="1:28" ht="63.75" x14ac:dyDescent="0.25">
      <c r="A707" s="10" t="s">
        <v>1337</v>
      </c>
      <c r="B707" s="10" t="s">
        <v>1338</v>
      </c>
      <c r="C707" s="11" t="s">
        <v>50</v>
      </c>
      <c r="D707" s="12">
        <v>140</v>
      </c>
      <c r="E707" s="16">
        <v>9.9600000000000009</v>
      </c>
      <c r="F707" s="17">
        <v>1394.4</v>
      </c>
      <c r="G707" s="16">
        <f t="shared" si="612"/>
        <v>2.68</v>
      </c>
      <c r="H707" s="17"/>
      <c r="I707" s="16">
        <f t="shared" si="613"/>
        <v>12.64</v>
      </c>
      <c r="J707" s="17">
        <f t="shared" si="614"/>
        <v>1769.6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>
        <f t="shared" si="615"/>
        <v>176.96</v>
      </c>
      <c r="V707" s="9">
        <f t="shared" si="616"/>
        <v>353.92</v>
      </c>
      <c r="W707" s="9">
        <f t="shared" si="617"/>
        <v>530.88</v>
      </c>
      <c r="X707" s="9">
        <f t="shared" si="617"/>
        <v>530.88</v>
      </c>
      <c r="Y707" s="9">
        <f t="shared" si="618"/>
        <v>176.96</v>
      </c>
    </row>
    <row r="708" spans="1:28" ht="76.5" x14ac:dyDescent="0.25">
      <c r="A708" s="10" t="s">
        <v>982</v>
      </c>
      <c r="B708" s="10" t="s">
        <v>983</v>
      </c>
      <c r="C708" s="11" t="s">
        <v>16</v>
      </c>
      <c r="D708" s="12">
        <v>1</v>
      </c>
      <c r="E708" s="16">
        <v>507.56</v>
      </c>
      <c r="F708" s="17">
        <v>507.56</v>
      </c>
      <c r="G708" s="16">
        <f t="shared" si="612"/>
        <v>136.68</v>
      </c>
      <c r="H708" s="17"/>
      <c r="I708" s="16">
        <f t="shared" si="613"/>
        <v>644.24</v>
      </c>
      <c r="J708" s="17">
        <f t="shared" si="614"/>
        <v>644.24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>
        <f t="shared" si="615"/>
        <v>64.424000000000007</v>
      </c>
      <c r="V708" s="9">
        <f t="shared" si="616"/>
        <v>128.84800000000001</v>
      </c>
      <c r="W708" s="9">
        <f t="shared" si="617"/>
        <v>193.27199999999999</v>
      </c>
      <c r="X708" s="9">
        <f t="shared" si="617"/>
        <v>193.27199999999999</v>
      </c>
      <c r="Y708" s="9">
        <f t="shared" si="618"/>
        <v>64.424000000000007</v>
      </c>
    </row>
    <row r="709" spans="1:28" ht="76.5" x14ac:dyDescent="0.25">
      <c r="A709" s="10" t="s">
        <v>984</v>
      </c>
      <c r="B709" s="10" t="s">
        <v>985</v>
      </c>
      <c r="C709" s="11" t="s">
        <v>16</v>
      </c>
      <c r="D709" s="12">
        <v>1</v>
      </c>
      <c r="E709" s="16">
        <v>615.12</v>
      </c>
      <c r="F709" s="17">
        <v>615.12</v>
      </c>
      <c r="G709" s="16">
        <f t="shared" si="612"/>
        <v>165.65</v>
      </c>
      <c r="H709" s="17"/>
      <c r="I709" s="16">
        <f t="shared" si="613"/>
        <v>780.77</v>
      </c>
      <c r="J709" s="17">
        <f t="shared" si="614"/>
        <v>780.77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>
        <f t="shared" si="615"/>
        <v>78.076999999999998</v>
      </c>
      <c r="V709" s="9">
        <f t="shared" si="616"/>
        <v>156.154</v>
      </c>
      <c r="W709" s="9">
        <f t="shared" si="617"/>
        <v>234.23099999999999</v>
      </c>
      <c r="X709" s="9">
        <f t="shared" si="617"/>
        <v>234.23099999999999</v>
      </c>
      <c r="Y709" s="9">
        <f t="shared" si="618"/>
        <v>78.076999999999998</v>
      </c>
    </row>
    <row r="710" spans="1:28" ht="51" x14ac:dyDescent="0.25">
      <c r="A710" s="10" t="s">
        <v>994</v>
      </c>
      <c r="B710" s="10" t="s">
        <v>995</v>
      </c>
      <c r="C710" s="11" t="s">
        <v>50</v>
      </c>
      <c r="D710" s="12">
        <v>20</v>
      </c>
      <c r="E710" s="16">
        <v>9.34</v>
      </c>
      <c r="F710" s="16"/>
      <c r="G710" s="16">
        <f t="shared" si="612"/>
        <v>2.5099999999999998</v>
      </c>
      <c r="H710" s="17"/>
      <c r="I710" s="16">
        <f t="shared" si="613"/>
        <v>11.85</v>
      </c>
      <c r="J710" s="17">
        <f t="shared" si="614"/>
        <v>237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>
        <f t="shared" si="615"/>
        <v>23.700000000000003</v>
      </c>
      <c r="V710" s="9">
        <f t="shared" si="616"/>
        <v>47.400000000000006</v>
      </c>
      <c r="W710" s="9">
        <f t="shared" si="617"/>
        <v>71.099999999999994</v>
      </c>
      <c r="X710" s="9">
        <f t="shared" si="617"/>
        <v>71.099999999999994</v>
      </c>
      <c r="Y710" s="9">
        <f t="shared" si="618"/>
        <v>23.700000000000003</v>
      </c>
    </row>
    <row r="711" spans="1:28" ht="51" x14ac:dyDescent="0.25">
      <c r="A711" s="10" t="s">
        <v>1339</v>
      </c>
      <c r="B711" s="10" t="s">
        <v>1340</v>
      </c>
      <c r="C711" s="11" t="s">
        <v>16</v>
      </c>
      <c r="D711" s="12">
        <v>21</v>
      </c>
      <c r="E711" s="16">
        <v>11.42</v>
      </c>
      <c r="F711" s="17">
        <v>239.82</v>
      </c>
      <c r="G711" s="16">
        <f t="shared" si="612"/>
        <v>3.07</v>
      </c>
      <c r="H711" s="17"/>
      <c r="I711" s="16">
        <f t="shared" si="613"/>
        <v>14.49</v>
      </c>
      <c r="J711" s="17">
        <f t="shared" si="614"/>
        <v>304.29000000000002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>
        <f t="shared" si="615"/>
        <v>30.429000000000002</v>
      </c>
      <c r="V711" s="9">
        <f t="shared" si="616"/>
        <v>60.858000000000004</v>
      </c>
      <c r="W711" s="9">
        <f t="shared" si="617"/>
        <v>91.287000000000006</v>
      </c>
      <c r="X711" s="9">
        <f t="shared" si="617"/>
        <v>91.287000000000006</v>
      </c>
      <c r="Y711" s="9">
        <f t="shared" si="618"/>
        <v>30.429000000000002</v>
      </c>
    </row>
    <row r="712" spans="1:28" ht="51" x14ac:dyDescent="0.25">
      <c r="A712" s="10" t="s">
        <v>1070</v>
      </c>
      <c r="B712" s="10" t="s">
        <v>1071</v>
      </c>
      <c r="C712" s="11" t="s">
        <v>16</v>
      </c>
      <c r="D712" s="12">
        <v>22</v>
      </c>
      <c r="E712" s="16">
        <v>12.26</v>
      </c>
      <c r="F712" s="17">
        <v>269.72000000000003</v>
      </c>
      <c r="G712" s="16">
        <f t="shared" si="612"/>
        <v>3.3</v>
      </c>
      <c r="H712" s="17"/>
      <c r="I712" s="16">
        <f t="shared" si="613"/>
        <v>15.559999999999999</v>
      </c>
      <c r="J712" s="17">
        <f t="shared" si="614"/>
        <v>342.32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>
        <f t="shared" si="615"/>
        <v>34.231999999999999</v>
      </c>
      <c r="V712" s="9">
        <f t="shared" si="616"/>
        <v>68.463999999999999</v>
      </c>
      <c r="W712" s="9">
        <f t="shared" si="617"/>
        <v>102.696</v>
      </c>
      <c r="X712" s="9">
        <f t="shared" si="617"/>
        <v>102.696</v>
      </c>
      <c r="Y712" s="9">
        <f t="shared" si="618"/>
        <v>34.231999999999999</v>
      </c>
    </row>
    <row r="713" spans="1:28" ht="51" x14ac:dyDescent="0.25">
      <c r="A713" s="10" t="s">
        <v>1072</v>
      </c>
      <c r="B713" s="10" t="s">
        <v>1073</v>
      </c>
      <c r="C713" s="11" t="s">
        <v>16</v>
      </c>
      <c r="D713" s="12">
        <v>1</v>
      </c>
      <c r="E713" s="16">
        <v>12.26</v>
      </c>
      <c r="F713" s="17">
        <v>12.26</v>
      </c>
      <c r="G713" s="16">
        <f t="shared" si="612"/>
        <v>3.3</v>
      </c>
      <c r="H713" s="17"/>
      <c r="I713" s="16">
        <f t="shared" si="613"/>
        <v>15.559999999999999</v>
      </c>
      <c r="J713" s="17">
        <f t="shared" si="614"/>
        <v>15.56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f t="shared" si="615"/>
        <v>1.556</v>
      </c>
      <c r="V713" s="9">
        <f t="shared" si="616"/>
        <v>3.1120000000000001</v>
      </c>
      <c r="W713" s="9">
        <f t="shared" si="617"/>
        <v>4.6680000000000001</v>
      </c>
      <c r="X713" s="9">
        <f t="shared" si="617"/>
        <v>4.6680000000000001</v>
      </c>
      <c r="Y713" s="9">
        <f t="shared" si="618"/>
        <v>1.556</v>
      </c>
    </row>
    <row r="714" spans="1:28" ht="63.75" x14ac:dyDescent="0.25">
      <c r="A714" s="10" t="s">
        <v>1000</v>
      </c>
      <c r="B714" s="10" t="s">
        <v>1001</v>
      </c>
      <c r="C714" s="11" t="s">
        <v>50</v>
      </c>
      <c r="D714" s="12">
        <v>40</v>
      </c>
      <c r="E714" s="16">
        <v>21.47</v>
      </c>
      <c r="F714" s="17">
        <v>858.8</v>
      </c>
      <c r="G714" s="16">
        <f t="shared" si="612"/>
        <v>5.78</v>
      </c>
      <c r="H714" s="17"/>
      <c r="I714" s="16">
        <f t="shared" si="613"/>
        <v>27.25</v>
      </c>
      <c r="J714" s="17">
        <f t="shared" si="614"/>
        <v>1090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>
        <f t="shared" si="615"/>
        <v>109</v>
      </c>
      <c r="V714" s="9">
        <f t="shared" si="616"/>
        <v>218</v>
      </c>
      <c r="W714" s="9">
        <f t="shared" si="617"/>
        <v>327</v>
      </c>
      <c r="X714" s="9">
        <f t="shared" si="617"/>
        <v>327</v>
      </c>
      <c r="Y714" s="9">
        <f t="shared" si="618"/>
        <v>109</v>
      </c>
    </row>
    <row r="715" spans="1:28" ht="63.75" x14ac:dyDescent="0.25">
      <c r="A715" s="10" t="s">
        <v>1006</v>
      </c>
      <c r="B715" s="10" t="s">
        <v>1007</v>
      </c>
      <c r="C715" s="11" t="s">
        <v>50</v>
      </c>
      <c r="D715" s="12">
        <v>240</v>
      </c>
      <c r="E715" s="16">
        <v>41.13</v>
      </c>
      <c r="F715" s="17">
        <v>9871.2000000000007</v>
      </c>
      <c r="G715" s="16">
        <f t="shared" si="612"/>
        <v>11.07</v>
      </c>
      <c r="H715" s="17"/>
      <c r="I715" s="16">
        <f t="shared" si="613"/>
        <v>52.2</v>
      </c>
      <c r="J715" s="17">
        <f t="shared" si="614"/>
        <v>12528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>
        <f t="shared" si="615"/>
        <v>1252.8000000000002</v>
      </c>
      <c r="V715" s="9">
        <f t="shared" si="616"/>
        <v>2505.6000000000004</v>
      </c>
      <c r="W715" s="9">
        <f t="shared" si="617"/>
        <v>3758.3999999999996</v>
      </c>
      <c r="X715" s="9">
        <f t="shared" si="617"/>
        <v>3758.3999999999996</v>
      </c>
      <c r="Y715" s="9">
        <f t="shared" si="618"/>
        <v>1252.8000000000002</v>
      </c>
    </row>
    <row r="716" spans="1:28" ht="25.5" x14ac:dyDescent="0.25">
      <c r="A716" s="10" t="s">
        <v>1341</v>
      </c>
      <c r="B716" s="10" t="s">
        <v>1342</v>
      </c>
      <c r="C716" s="11" t="s">
        <v>50</v>
      </c>
      <c r="D716" s="12">
        <v>4785</v>
      </c>
      <c r="E716" s="16">
        <v>8.17</v>
      </c>
      <c r="F716" s="17">
        <v>39093.449999999997</v>
      </c>
      <c r="G716" s="16">
        <f t="shared" si="612"/>
        <v>2.2000000000000002</v>
      </c>
      <c r="H716" s="17"/>
      <c r="I716" s="16">
        <f t="shared" si="613"/>
        <v>10.370000000000001</v>
      </c>
      <c r="J716" s="17">
        <f t="shared" si="614"/>
        <v>49620.45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>
        <f t="shared" si="615"/>
        <v>4962.0450000000001</v>
      </c>
      <c r="V716" s="9">
        <f t="shared" si="616"/>
        <v>9924.09</v>
      </c>
      <c r="W716" s="9">
        <f t="shared" si="617"/>
        <v>14886.134999999998</v>
      </c>
      <c r="X716" s="9">
        <f t="shared" si="617"/>
        <v>14886.134999999998</v>
      </c>
      <c r="Y716" s="9">
        <f t="shared" si="618"/>
        <v>4962.0450000000001</v>
      </c>
    </row>
    <row r="717" spans="1:28" ht="25.5" x14ac:dyDescent="0.25">
      <c r="A717" s="10" t="s">
        <v>1343</v>
      </c>
      <c r="B717" s="10" t="s">
        <v>1344</v>
      </c>
      <c r="C717" s="11" t="s">
        <v>16</v>
      </c>
      <c r="D717" s="12">
        <v>1</v>
      </c>
      <c r="E717" s="16">
        <v>472.82</v>
      </c>
      <c r="F717" s="17">
        <v>472.82</v>
      </c>
      <c r="G717" s="16">
        <f t="shared" si="612"/>
        <v>127.33</v>
      </c>
      <c r="H717" s="17"/>
      <c r="I717" s="16">
        <f t="shared" si="613"/>
        <v>600.15</v>
      </c>
      <c r="J717" s="17">
        <f t="shared" si="614"/>
        <v>600.15</v>
      </c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>
        <f t="shared" si="615"/>
        <v>60.015000000000001</v>
      </c>
      <c r="V717" s="9">
        <f t="shared" si="616"/>
        <v>120.03</v>
      </c>
      <c r="W717" s="9">
        <f t="shared" si="617"/>
        <v>180.04499999999999</v>
      </c>
      <c r="X717" s="9">
        <f t="shared" si="617"/>
        <v>180.04499999999999</v>
      </c>
      <c r="Y717" s="9">
        <f t="shared" si="618"/>
        <v>60.015000000000001</v>
      </c>
    </row>
    <row r="718" spans="1:28" ht="25.5" x14ac:dyDescent="0.25">
      <c r="A718" s="10" t="s">
        <v>1092</v>
      </c>
      <c r="B718" s="10" t="s">
        <v>1093</v>
      </c>
      <c r="C718" s="11" t="s">
        <v>16</v>
      </c>
      <c r="D718" s="12">
        <v>1</v>
      </c>
      <c r="E718" s="16">
        <v>139.21</v>
      </c>
      <c r="F718" s="17">
        <v>139.21</v>
      </c>
      <c r="G718" s="16">
        <f t="shared" si="612"/>
        <v>37.479999999999997</v>
      </c>
      <c r="H718" s="17"/>
      <c r="I718" s="16">
        <f t="shared" si="613"/>
        <v>176.69</v>
      </c>
      <c r="J718" s="17">
        <f t="shared" si="614"/>
        <v>176.69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>
        <f t="shared" si="615"/>
        <v>17.669</v>
      </c>
      <c r="V718" s="9">
        <f t="shared" si="616"/>
        <v>35.338000000000001</v>
      </c>
      <c r="W718" s="9">
        <f t="shared" si="617"/>
        <v>53.006999999999998</v>
      </c>
      <c r="X718" s="9">
        <f t="shared" si="617"/>
        <v>53.006999999999998</v>
      </c>
      <c r="Y718" s="9">
        <f t="shared" si="618"/>
        <v>17.669</v>
      </c>
    </row>
    <row r="719" spans="1:28" x14ac:dyDescent="0.25">
      <c r="A719" s="84" t="s">
        <v>17</v>
      </c>
      <c r="B719" s="85"/>
      <c r="C719" s="85"/>
      <c r="D719" s="85"/>
      <c r="E719" s="85"/>
      <c r="F719" s="85"/>
      <c r="G719" s="85"/>
      <c r="H719" s="85"/>
      <c r="I719" s="86"/>
      <c r="J719" s="17">
        <f>SUM(J679:J718)</f>
        <v>519220.5400000001</v>
      </c>
      <c r="K719" s="37">
        <f>SUM(K678:K718)</f>
        <v>0</v>
      </c>
      <c r="L719" s="37">
        <f t="shared" ref="L719:AB719" si="619">SUM(L678:L718)</f>
        <v>0</v>
      </c>
      <c r="M719" s="37">
        <f t="shared" si="619"/>
        <v>0</v>
      </c>
      <c r="N719" s="37">
        <f t="shared" si="619"/>
        <v>0</v>
      </c>
      <c r="O719" s="37">
        <f t="shared" si="619"/>
        <v>0</v>
      </c>
      <c r="P719" s="37">
        <f t="shared" si="619"/>
        <v>0</v>
      </c>
      <c r="Q719" s="37">
        <f t="shared" si="619"/>
        <v>0</v>
      </c>
      <c r="R719" s="37">
        <f t="shared" si="619"/>
        <v>0</v>
      </c>
      <c r="S719" s="37">
        <f t="shared" si="619"/>
        <v>0</v>
      </c>
      <c r="T719" s="37">
        <f t="shared" si="619"/>
        <v>0</v>
      </c>
      <c r="U719" s="37">
        <f t="shared" si="619"/>
        <v>14256.874999999998</v>
      </c>
      <c r="V719" s="37">
        <f t="shared" si="619"/>
        <v>28513.749999999996</v>
      </c>
      <c r="W719" s="37">
        <f t="shared" si="619"/>
        <v>214437.78300000005</v>
      </c>
      <c r="X719" s="37">
        <f t="shared" si="619"/>
        <v>42770.625</v>
      </c>
      <c r="Y719" s="37">
        <f t="shared" si="619"/>
        <v>14256.874999999998</v>
      </c>
      <c r="Z719" s="37">
        <f t="shared" si="619"/>
        <v>90539.86</v>
      </c>
      <c r="AA719" s="37">
        <f t="shared" si="619"/>
        <v>57222.386000000006</v>
      </c>
      <c r="AB719" s="37">
        <f t="shared" si="619"/>
        <v>57222.386000000006</v>
      </c>
    </row>
    <row r="720" spans="1:28" x14ac:dyDescent="0.25">
      <c r="A720" s="8" t="s">
        <v>1345</v>
      </c>
      <c r="B720" s="82" t="s">
        <v>1346</v>
      </c>
      <c r="C720" s="83"/>
      <c r="D720" s="83"/>
      <c r="E720" s="83"/>
      <c r="F720" s="83"/>
      <c r="G720" s="83"/>
      <c r="H720" s="83"/>
      <c r="I720" s="83"/>
      <c r="J720" s="83"/>
      <c r="K720" s="38">
        <f>K719/$J719</f>
        <v>0</v>
      </c>
      <c r="L720" s="38">
        <f t="shared" ref="L720:AB720" si="620">L719/$J719</f>
        <v>0</v>
      </c>
      <c r="M720" s="38">
        <f t="shared" si="620"/>
        <v>0</v>
      </c>
      <c r="N720" s="38">
        <f t="shared" si="620"/>
        <v>0</v>
      </c>
      <c r="O720" s="38">
        <f t="shared" si="620"/>
        <v>0</v>
      </c>
      <c r="P720" s="38">
        <f t="shared" si="620"/>
        <v>0</v>
      </c>
      <c r="Q720" s="38">
        <f t="shared" si="620"/>
        <v>0</v>
      </c>
      <c r="R720" s="38">
        <f t="shared" si="620"/>
        <v>0</v>
      </c>
      <c r="S720" s="38">
        <f t="shared" si="620"/>
        <v>0</v>
      </c>
      <c r="T720" s="38">
        <f t="shared" si="620"/>
        <v>0</v>
      </c>
      <c r="U720" s="38">
        <f t="shared" si="620"/>
        <v>2.7458226132579415E-2</v>
      </c>
      <c r="V720" s="38">
        <f t="shared" si="620"/>
        <v>5.491645226515883E-2</v>
      </c>
      <c r="W720" s="38">
        <f t="shared" si="620"/>
        <v>0.41299942217232011</v>
      </c>
      <c r="X720" s="38">
        <f t="shared" si="620"/>
        <v>8.2374678397738252E-2</v>
      </c>
      <c r="Y720" s="38">
        <f t="shared" si="620"/>
        <v>2.7458226132579415E-2</v>
      </c>
      <c r="Z720" s="38">
        <f t="shared" si="620"/>
        <v>0.17437649904990274</v>
      </c>
      <c r="AA720" s="38">
        <f t="shared" si="620"/>
        <v>0.11020824792486059</v>
      </c>
      <c r="AB720" s="38">
        <f t="shared" si="620"/>
        <v>0.11020824792486059</v>
      </c>
    </row>
    <row r="721" spans="1:28" x14ac:dyDescent="0.25">
      <c r="A721" s="8" t="s">
        <v>1347</v>
      </c>
      <c r="B721" s="82" t="s">
        <v>1348</v>
      </c>
      <c r="C721" s="83"/>
      <c r="D721" s="83"/>
      <c r="E721" s="83"/>
      <c r="F721" s="83"/>
      <c r="G721" s="83"/>
      <c r="H721" s="83"/>
      <c r="I721" s="83"/>
      <c r="J721" s="83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8" x14ac:dyDescent="0.25">
      <c r="A722" s="8" t="s">
        <v>1349</v>
      </c>
      <c r="B722" s="82" t="s">
        <v>831</v>
      </c>
      <c r="C722" s="83"/>
      <c r="D722" s="83"/>
      <c r="E722" s="83"/>
      <c r="F722" s="83"/>
      <c r="G722" s="83"/>
      <c r="H722" s="83"/>
      <c r="I722" s="83"/>
      <c r="J722" s="83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8" ht="25.5" x14ac:dyDescent="0.25">
      <c r="A723" s="10" t="s">
        <v>1350</v>
      </c>
      <c r="B723" s="10" t="s">
        <v>1351</v>
      </c>
      <c r="C723" s="11" t="s">
        <v>16</v>
      </c>
      <c r="D723" s="12">
        <v>1</v>
      </c>
      <c r="E723" s="16">
        <v>27.77</v>
      </c>
      <c r="F723" s="17">
        <v>27.77</v>
      </c>
      <c r="G723" s="16">
        <f t="shared" ref="G723:G726" si="621">TRUNC(E723*0.2693,2)</f>
        <v>7.47</v>
      </c>
      <c r="H723" s="17"/>
      <c r="I723" s="16">
        <f t="shared" ref="I723:I726" si="622">H723+G723+E723</f>
        <v>35.24</v>
      </c>
      <c r="J723" s="17">
        <f t="shared" ref="J723:J726" si="623">TRUNC(I723*D723,2)</f>
        <v>35.24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W723" s="9">
        <f>0.5*$J723</f>
        <v>17.62</v>
      </c>
      <c r="X723" s="9">
        <f>0.4*$J723</f>
        <v>14.096000000000002</v>
      </c>
      <c r="Y723" s="9">
        <f>0.1*$J723</f>
        <v>3.5240000000000005</v>
      </c>
    </row>
    <row r="724" spans="1:28" ht="76.5" x14ac:dyDescent="0.25">
      <c r="A724" s="10" t="s">
        <v>1352</v>
      </c>
      <c r="B724" s="10" t="s">
        <v>1353</v>
      </c>
      <c r="C724" s="11" t="s">
        <v>50</v>
      </c>
      <c r="D724" s="12">
        <v>51.5</v>
      </c>
      <c r="E724" s="16">
        <v>74.569999999999993</v>
      </c>
      <c r="F724" s="17">
        <v>3840.35</v>
      </c>
      <c r="G724" s="16">
        <f t="shared" si="621"/>
        <v>20.079999999999998</v>
      </c>
      <c r="H724" s="17"/>
      <c r="I724" s="16">
        <f t="shared" si="622"/>
        <v>94.649999999999991</v>
      </c>
      <c r="J724" s="17">
        <f t="shared" si="623"/>
        <v>4874.47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W724" s="9">
        <f>0.5*$J724</f>
        <v>2437.2350000000001</v>
      </c>
      <c r="X724" s="9">
        <f>0.4*$J724</f>
        <v>1949.7880000000002</v>
      </c>
      <c r="Y724" s="9">
        <f>0.1*$J724</f>
        <v>487.44700000000006</v>
      </c>
    </row>
    <row r="725" spans="1:28" ht="76.5" x14ac:dyDescent="0.25">
      <c r="A725" s="10" t="s">
        <v>1354</v>
      </c>
      <c r="B725" s="10" t="s">
        <v>1355</v>
      </c>
      <c r="C725" s="11" t="s">
        <v>16</v>
      </c>
      <c r="D725" s="12">
        <v>5</v>
      </c>
      <c r="E725" s="16">
        <v>89.93</v>
      </c>
      <c r="F725" s="17">
        <v>449.65</v>
      </c>
      <c r="G725" s="16">
        <f t="shared" si="621"/>
        <v>24.21</v>
      </c>
      <c r="H725" s="17"/>
      <c r="I725" s="16">
        <f t="shared" si="622"/>
        <v>114.14000000000001</v>
      </c>
      <c r="J725" s="17">
        <f t="shared" si="623"/>
        <v>570.70000000000005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W725" s="9">
        <f>0.5*$J725</f>
        <v>285.35000000000002</v>
      </c>
      <c r="X725" s="9">
        <f>0.4*$J725</f>
        <v>228.28000000000003</v>
      </c>
      <c r="Y725" s="9">
        <f>0.1*$J725</f>
        <v>57.070000000000007</v>
      </c>
    </row>
    <row r="726" spans="1:28" ht="63.75" x14ac:dyDescent="0.25">
      <c r="A726" s="10" t="s">
        <v>1356</v>
      </c>
      <c r="B726" s="10" t="s">
        <v>1357</v>
      </c>
      <c r="C726" s="11" t="s">
        <v>16</v>
      </c>
      <c r="D726" s="12">
        <v>2</v>
      </c>
      <c r="E726" s="16">
        <v>122.7</v>
      </c>
      <c r="F726" s="17">
        <v>245.4</v>
      </c>
      <c r="G726" s="16">
        <f t="shared" si="621"/>
        <v>33.04</v>
      </c>
      <c r="H726" s="17"/>
      <c r="I726" s="16">
        <f t="shared" si="622"/>
        <v>155.74</v>
      </c>
      <c r="J726" s="17">
        <f t="shared" si="623"/>
        <v>311.48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W726" s="9">
        <f>0.5*$J726</f>
        <v>155.74</v>
      </c>
      <c r="X726" s="9">
        <f>0.4*$J726</f>
        <v>124.59200000000001</v>
      </c>
      <c r="Y726" s="9">
        <f>0.1*$J726</f>
        <v>31.148000000000003</v>
      </c>
    </row>
    <row r="727" spans="1:28" x14ac:dyDescent="0.25">
      <c r="A727" s="8" t="s">
        <v>1358</v>
      </c>
      <c r="B727" s="82" t="s">
        <v>576</v>
      </c>
      <c r="C727" s="83"/>
      <c r="D727" s="83"/>
      <c r="E727" s="83"/>
      <c r="F727" s="83"/>
      <c r="G727" s="83"/>
      <c r="H727" s="83"/>
      <c r="I727" s="83"/>
      <c r="J727" s="83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8" x14ac:dyDescent="0.25">
      <c r="A728" s="8" t="s">
        <v>1359</v>
      </c>
      <c r="B728" s="82" t="s">
        <v>1360</v>
      </c>
      <c r="C728" s="83"/>
      <c r="D728" s="83"/>
      <c r="E728" s="83"/>
      <c r="F728" s="83"/>
      <c r="G728" s="83"/>
      <c r="H728" s="83"/>
      <c r="I728" s="83"/>
      <c r="J728" s="83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8" ht="89.25" x14ac:dyDescent="0.25">
      <c r="A729" s="10" t="s">
        <v>1361</v>
      </c>
      <c r="B729" s="10" t="s">
        <v>1362</v>
      </c>
      <c r="C729" s="11" t="s">
        <v>16</v>
      </c>
      <c r="D729" s="12">
        <v>2</v>
      </c>
      <c r="E729" s="16">
        <v>1156.2</v>
      </c>
      <c r="F729" s="17">
        <v>2284.88</v>
      </c>
      <c r="G729" s="16">
        <f t="shared" ref="G729" si="624">TRUNC(E729*0.2693,2)</f>
        <v>311.36</v>
      </c>
      <c r="H729" s="17"/>
      <c r="I729" s="16">
        <f t="shared" ref="I729" si="625">H729+G729+E729</f>
        <v>1467.56</v>
      </c>
      <c r="J729" s="17">
        <f t="shared" ref="J729" si="626">TRUNC(I729*D729,2)</f>
        <v>2935.12</v>
      </c>
      <c r="K729" s="9"/>
      <c r="L729" s="9"/>
      <c r="M729" s="9"/>
      <c r="N729" s="9"/>
      <c r="O729" s="9"/>
      <c r="P729" s="9"/>
      <c r="Q729" s="9"/>
      <c r="R729" s="9"/>
      <c r="S729" s="9"/>
      <c r="T729" s="9">
        <f>0.5*$J729</f>
        <v>1467.56</v>
      </c>
      <c r="U729" s="9">
        <f>0.4*$J729</f>
        <v>1174.048</v>
      </c>
      <c r="AA729" s="9">
        <f>0.1*$J729</f>
        <v>293.512</v>
      </c>
    </row>
    <row r="730" spans="1:28" x14ac:dyDescent="0.25">
      <c r="A730" s="8" t="s">
        <v>1363</v>
      </c>
      <c r="B730" s="82" t="s">
        <v>1364</v>
      </c>
      <c r="C730" s="83"/>
      <c r="D730" s="83"/>
      <c r="E730" s="83"/>
      <c r="F730" s="83"/>
      <c r="G730" s="83"/>
      <c r="H730" s="83"/>
      <c r="I730" s="83"/>
      <c r="J730" s="83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8" ht="25.5" x14ac:dyDescent="0.25">
      <c r="A731" s="10" t="s">
        <v>1365</v>
      </c>
      <c r="B731" s="10" t="s">
        <v>1366</v>
      </c>
      <c r="C731" s="11" t="s">
        <v>16</v>
      </c>
      <c r="D731" s="12">
        <v>19</v>
      </c>
      <c r="E731" s="16">
        <v>192.61</v>
      </c>
      <c r="F731" s="17">
        <v>3659.59</v>
      </c>
      <c r="G731" s="16">
        <f t="shared" ref="G731" si="627">TRUNC(E731*0.2693,2)</f>
        <v>51.86</v>
      </c>
      <c r="H731" s="17"/>
      <c r="I731" s="16">
        <f t="shared" ref="I731" si="628">H731+G731+E731</f>
        <v>244.47000000000003</v>
      </c>
      <c r="J731" s="17">
        <f t="shared" ref="J731" si="629">TRUNC(I731*D731,2)</f>
        <v>4644.93</v>
      </c>
      <c r="K731" s="9"/>
      <c r="L731" s="9"/>
      <c r="M731" s="9"/>
      <c r="N731" s="9"/>
      <c r="O731" s="9"/>
      <c r="P731" s="9"/>
      <c r="Q731" s="9"/>
      <c r="R731" s="9"/>
      <c r="S731" s="9"/>
      <c r="T731" s="9">
        <f>0.5*$J731</f>
        <v>2322.4650000000001</v>
      </c>
      <c r="U731" s="9">
        <f>0.4*$J731</f>
        <v>1857.9720000000002</v>
      </c>
      <c r="AA731" s="9">
        <f>0.1*$J731</f>
        <v>464.49300000000005</v>
      </c>
    </row>
    <row r="732" spans="1:28" x14ac:dyDescent="0.25">
      <c r="A732" s="84" t="s">
        <v>17</v>
      </c>
      <c r="B732" s="85"/>
      <c r="C732" s="85"/>
      <c r="D732" s="85"/>
      <c r="E732" s="85"/>
      <c r="F732" s="85"/>
      <c r="G732" s="85"/>
      <c r="H732" s="85"/>
      <c r="I732" s="86"/>
      <c r="J732" s="17">
        <f>SUM(J723:J731)</f>
        <v>13371.939999999999</v>
      </c>
      <c r="K732" s="37">
        <f>SUM(K721:K731)</f>
        <v>0</v>
      </c>
      <c r="L732" s="37">
        <f t="shared" ref="L732:AB732" si="630">SUM(L721:L731)</f>
        <v>0</v>
      </c>
      <c r="M732" s="37">
        <f t="shared" si="630"/>
        <v>0</v>
      </c>
      <c r="N732" s="37">
        <f t="shared" si="630"/>
        <v>0</v>
      </c>
      <c r="O732" s="37">
        <f t="shared" si="630"/>
        <v>0</v>
      </c>
      <c r="P732" s="37">
        <f t="shared" si="630"/>
        <v>0</v>
      </c>
      <c r="Q732" s="37">
        <f t="shared" si="630"/>
        <v>0</v>
      </c>
      <c r="R732" s="37">
        <f t="shared" si="630"/>
        <v>0</v>
      </c>
      <c r="S732" s="37">
        <f t="shared" si="630"/>
        <v>0</v>
      </c>
      <c r="T732" s="37">
        <f t="shared" si="630"/>
        <v>3790.0250000000001</v>
      </c>
      <c r="U732" s="37">
        <f t="shared" si="630"/>
        <v>3032.0200000000004</v>
      </c>
      <c r="V732" s="37">
        <f t="shared" si="630"/>
        <v>0</v>
      </c>
      <c r="W732" s="37">
        <f t="shared" si="630"/>
        <v>2895.9449999999997</v>
      </c>
      <c r="X732" s="37">
        <f t="shared" si="630"/>
        <v>2316.7560000000003</v>
      </c>
      <c r="Y732" s="37">
        <f t="shared" si="630"/>
        <v>579.18900000000008</v>
      </c>
      <c r="Z732" s="37">
        <f t="shared" si="630"/>
        <v>0</v>
      </c>
      <c r="AA732" s="37">
        <f t="shared" si="630"/>
        <v>758.00500000000011</v>
      </c>
      <c r="AB732" s="37">
        <f t="shared" si="630"/>
        <v>0</v>
      </c>
    </row>
    <row r="733" spans="1:28" x14ac:dyDescent="0.25">
      <c r="A733" s="87" t="s">
        <v>199</v>
      </c>
      <c r="B733" s="88"/>
      <c r="C733" s="88"/>
      <c r="D733" s="88"/>
      <c r="E733" s="88"/>
      <c r="F733" s="88"/>
      <c r="G733" s="88"/>
      <c r="H733" s="88"/>
      <c r="I733" s="89"/>
      <c r="J733" s="18">
        <f>J732+J719+J676+J497+J357+J148+J107</f>
        <v>4285738.169999999</v>
      </c>
      <c r="K733" s="38">
        <f>ROUND(K732/$J732,4)</f>
        <v>0</v>
      </c>
      <c r="L733" s="38">
        <f t="shared" ref="L733" si="631">ROUND(L732/$J732,4)</f>
        <v>0</v>
      </c>
      <c r="M733" s="38">
        <f t="shared" ref="M733" si="632">ROUND(M732/$J732,4)</f>
        <v>0</v>
      </c>
      <c r="N733" s="38">
        <f t="shared" ref="N733" si="633">ROUND(N732/$J732,4)</f>
        <v>0</v>
      </c>
      <c r="O733" s="38">
        <f t="shared" ref="O733" si="634">ROUND(O732/$J732,4)</f>
        <v>0</v>
      </c>
      <c r="P733" s="38">
        <f t="shared" ref="P733" si="635">ROUND(P732/$J732,4)</f>
        <v>0</v>
      </c>
      <c r="Q733" s="38">
        <f t="shared" ref="Q733" si="636">ROUND(Q732/$J732,4)</f>
        <v>0</v>
      </c>
      <c r="R733" s="38">
        <f t="shared" ref="R733" si="637">ROUND(R732/$J732,4)</f>
        <v>0</v>
      </c>
      <c r="S733" s="38">
        <f t="shared" ref="S733" si="638">ROUND(S732/$J732,4)</f>
        <v>0</v>
      </c>
      <c r="T733" s="38">
        <f t="shared" ref="T733" si="639">ROUND(T732/$J732,4)</f>
        <v>0.28339999999999999</v>
      </c>
      <c r="U733" s="38">
        <f t="shared" ref="U733" si="640">ROUND(U732/$J732,4)</f>
        <v>0.22670000000000001</v>
      </c>
      <c r="V733" s="38">
        <f t="shared" ref="V733" si="641">ROUND(V732/$J732,4)</f>
        <v>0</v>
      </c>
      <c r="W733" s="38">
        <f t="shared" ref="W733" si="642">ROUND(W732/$J732,4)</f>
        <v>0.21659999999999999</v>
      </c>
      <c r="X733" s="38">
        <f t="shared" ref="X733" si="643">ROUND(X732/$J732,4)</f>
        <v>0.17330000000000001</v>
      </c>
      <c r="Y733" s="38">
        <f t="shared" ref="Y733" si="644">ROUND(Y732/$J732,4)</f>
        <v>4.3299999999999998E-2</v>
      </c>
      <c r="Z733" s="38">
        <f t="shared" ref="Z733" si="645">ROUND(Z732/$J732,4)</f>
        <v>0</v>
      </c>
      <c r="AA733" s="38">
        <f t="shared" ref="AA733" si="646">ROUND(AA732/$J732,4)</f>
        <v>5.67E-2</v>
      </c>
      <c r="AB733" s="38">
        <f>ROUND(AB732/$J732,4)</f>
        <v>0</v>
      </c>
    </row>
    <row r="735" spans="1:28" ht="15.75" x14ac:dyDescent="0.25">
      <c r="A735" s="90" t="s">
        <v>1614</v>
      </c>
      <c r="B735" s="90"/>
      <c r="C735" s="90"/>
      <c r="D735" s="90"/>
      <c r="E735" s="90"/>
      <c r="F735" s="90"/>
      <c r="G735" s="90"/>
      <c r="H735" s="90"/>
      <c r="I735" s="90"/>
      <c r="J735" s="90"/>
    </row>
    <row r="737" spans="1:28" s="13" customFormat="1" ht="30" x14ac:dyDescent="0.25">
      <c r="A737" s="7" t="s">
        <v>6</v>
      </c>
      <c r="B737" s="7" t="s">
        <v>7</v>
      </c>
      <c r="C737" s="7" t="s">
        <v>8</v>
      </c>
      <c r="D737" s="7" t="s">
        <v>9</v>
      </c>
      <c r="E737" s="15" t="s">
        <v>200</v>
      </c>
      <c r="F737" s="15" t="s">
        <v>201</v>
      </c>
      <c r="G737" s="15" t="s">
        <v>202</v>
      </c>
      <c r="H737" s="15" t="s">
        <v>203</v>
      </c>
      <c r="I737" s="15" t="s">
        <v>204</v>
      </c>
      <c r="J737" s="15" t="s">
        <v>205</v>
      </c>
    </row>
    <row r="738" spans="1:28" x14ac:dyDescent="0.25">
      <c r="A738" s="8" t="s">
        <v>10</v>
      </c>
      <c r="B738" s="91" t="s">
        <v>11</v>
      </c>
      <c r="C738" s="92"/>
      <c r="D738" s="92"/>
      <c r="E738" s="92"/>
      <c r="F738" s="92"/>
      <c r="G738" s="92"/>
      <c r="H738" s="92"/>
      <c r="I738" s="92"/>
      <c r="J738" s="93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8" x14ac:dyDescent="0.25">
      <c r="A739" s="8" t="s">
        <v>12</v>
      </c>
      <c r="B739" s="91" t="s">
        <v>13</v>
      </c>
      <c r="C739" s="92"/>
      <c r="D739" s="92"/>
      <c r="E739" s="92"/>
      <c r="F739" s="92"/>
      <c r="G739" s="92"/>
      <c r="H739" s="92"/>
      <c r="I739" s="92"/>
      <c r="J739" s="93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8" ht="25.5" x14ac:dyDescent="0.25">
      <c r="A740" s="10" t="s">
        <v>206</v>
      </c>
      <c r="B740" s="10" t="s">
        <v>207</v>
      </c>
      <c r="C740" s="11" t="s">
        <v>16</v>
      </c>
      <c r="D740" s="12">
        <v>16</v>
      </c>
      <c r="E740" s="16">
        <v>14</v>
      </c>
      <c r="F740" s="16">
        <v>224</v>
      </c>
      <c r="G740" s="16">
        <f>TRUNC(E740*0.2693,2)</f>
        <v>3.77</v>
      </c>
      <c r="H740" s="16"/>
      <c r="I740" s="16">
        <f>H740+G740+E740</f>
        <v>17.77</v>
      </c>
      <c r="J740" s="17">
        <f>TRUNC(I740*D740,2)</f>
        <v>284.32</v>
      </c>
      <c r="K740" s="9"/>
      <c r="L740" s="9">
        <f>4/16*J740</f>
        <v>71.08</v>
      </c>
      <c r="M740" s="9">
        <f>4/16*J740</f>
        <v>71.08</v>
      </c>
      <c r="N740" s="9">
        <f>8/16*J740</f>
        <v>142.16</v>
      </c>
      <c r="O740" s="9"/>
      <c r="P740" s="9"/>
      <c r="Q740" s="9"/>
      <c r="R740" s="9"/>
      <c r="S740" s="9"/>
      <c r="T740" s="9"/>
    </row>
    <row r="741" spans="1:28" ht="25.5" x14ac:dyDescent="0.25">
      <c r="A741" s="10" t="s">
        <v>208</v>
      </c>
      <c r="B741" s="10" t="s">
        <v>209</v>
      </c>
      <c r="C741" s="11" t="s">
        <v>16</v>
      </c>
      <c r="D741" s="12">
        <v>4</v>
      </c>
      <c r="E741" s="16">
        <v>76.739999999999995</v>
      </c>
      <c r="F741" s="16">
        <v>306.95999999999998</v>
      </c>
      <c r="G741" s="16">
        <f>TRUNC(E741*0.2693,2)</f>
        <v>20.66</v>
      </c>
      <c r="H741" s="16"/>
      <c r="I741" s="16">
        <f>H741+G741+E741</f>
        <v>97.399999999999991</v>
      </c>
      <c r="J741" s="17">
        <f>TRUNC(I741*D741,2)</f>
        <v>389.6</v>
      </c>
      <c r="K741" s="9"/>
      <c r="L741" s="9">
        <f>1/4*J741</f>
        <v>97.4</v>
      </c>
      <c r="M741" s="9">
        <f>1/4*J741</f>
        <v>97.4</v>
      </c>
      <c r="N741" s="9">
        <f>2/4*J741</f>
        <v>194.8</v>
      </c>
      <c r="O741" s="9"/>
      <c r="P741" s="9"/>
      <c r="Q741" s="9"/>
      <c r="R741" s="9"/>
      <c r="S741" s="9"/>
      <c r="T741" s="9"/>
    </row>
    <row r="742" spans="1:28" x14ac:dyDescent="0.25">
      <c r="A742" s="84" t="s">
        <v>17</v>
      </c>
      <c r="B742" s="85"/>
      <c r="C742" s="85"/>
      <c r="D742" s="85"/>
      <c r="E742" s="85"/>
      <c r="F742" s="85"/>
      <c r="G742" s="85"/>
      <c r="H742" s="85"/>
      <c r="I742" s="86"/>
      <c r="J742" s="17">
        <f>SUM(J740:J741)</f>
        <v>673.92000000000007</v>
      </c>
      <c r="K742" s="33">
        <f>SUM(K740:K741)</f>
        <v>0</v>
      </c>
      <c r="L742" s="33">
        <f t="shared" ref="L742:AB742" si="647">SUM(L740:L741)</f>
        <v>168.48000000000002</v>
      </c>
      <c r="M742" s="33">
        <f t="shared" si="647"/>
        <v>168.48000000000002</v>
      </c>
      <c r="N742" s="33">
        <f t="shared" si="647"/>
        <v>336.96000000000004</v>
      </c>
      <c r="O742" s="33">
        <f t="shared" si="647"/>
        <v>0</v>
      </c>
      <c r="P742" s="33">
        <f t="shared" si="647"/>
        <v>0</v>
      </c>
      <c r="Q742" s="33">
        <f t="shared" si="647"/>
        <v>0</v>
      </c>
      <c r="R742" s="33">
        <f t="shared" si="647"/>
        <v>0</v>
      </c>
      <c r="S742" s="33">
        <f t="shared" si="647"/>
        <v>0</v>
      </c>
      <c r="T742" s="33">
        <f t="shared" si="647"/>
        <v>0</v>
      </c>
      <c r="U742" s="33">
        <f t="shared" si="647"/>
        <v>0</v>
      </c>
      <c r="V742" s="33">
        <f t="shared" si="647"/>
        <v>0</v>
      </c>
      <c r="W742" s="33">
        <f t="shared" si="647"/>
        <v>0</v>
      </c>
      <c r="X742" s="33">
        <f t="shared" si="647"/>
        <v>0</v>
      </c>
      <c r="Y742" s="33">
        <f t="shared" si="647"/>
        <v>0</v>
      </c>
      <c r="Z742" s="33">
        <f t="shared" si="647"/>
        <v>0</v>
      </c>
      <c r="AA742" s="33">
        <f t="shared" si="647"/>
        <v>0</v>
      </c>
      <c r="AB742" s="33">
        <f t="shared" si="647"/>
        <v>0</v>
      </c>
    </row>
    <row r="743" spans="1:28" x14ac:dyDescent="0.25">
      <c r="A743" s="8" t="s">
        <v>18</v>
      </c>
      <c r="B743" s="91" t="s">
        <v>19</v>
      </c>
      <c r="C743" s="92"/>
      <c r="D743" s="92"/>
      <c r="E743" s="92"/>
      <c r="F743" s="92"/>
      <c r="G743" s="92"/>
      <c r="H743" s="92"/>
      <c r="I743" s="92"/>
      <c r="J743" s="93"/>
      <c r="K743" s="38">
        <f>ROUND(K742/$J742,4)</f>
        <v>0</v>
      </c>
      <c r="L743" s="38">
        <f t="shared" ref="L743" si="648">ROUND(L742/$J742,4)</f>
        <v>0.25</v>
      </c>
      <c r="M743" s="38">
        <f t="shared" ref="M743" si="649">ROUND(M742/$J742,4)</f>
        <v>0.25</v>
      </c>
      <c r="N743" s="38">
        <f t="shared" ref="N743" si="650">ROUND(N742/$J742,4)</f>
        <v>0.5</v>
      </c>
      <c r="O743" s="38">
        <f t="shared" ref="O743" si="651">ROUND(O742/$J742,4)</f>
        <v>0</v>
      </c>
      <c r="P743" s="38">
        <f t="shared" ref="P743" si="652">ROUND(P742/$J742,4)</f>
        <v>0</v>
      </c>
      <c r="Q743" s="38">
        <f t="shared" ref="Q743" si="653">ROUND(Q742/$J742,4)</f>
        <v>0</v>
      </c>
      <c r="R743" s="38">
        <f t="shared" ref="R743" si="654">ROUND(R742/$J742,4)</f>
        <v>0</v>
      </c>
      <c r="S743" s="38">
        <f t="shared" ref="S743" si="655">ROUND(S742/$J742,4)</f>
        <v>0</v>
      </c>
      <c r="T743" s="38">
        <f t="shared" ref="T743" si="656">ROUND(T742/$J742,4)</f>
        <v>0</v>
      </c>
      <c r="U743" s="38">
        <f t="shared" ref="U743" si="657">ROUND(U742/$J742,4)</f>
        <v>0</v>
      </c>
      <c r="V743" s="38">
        <f t="shared" ref="V743" si="658">ROUND(V742/$J742,4)</f>
        <v>0</v>
      </c>
      <c r="W743" s="38">
        <f t="shared" ref="W743" si="659">ROUND(W742/$J742,4)</f>
        <v>0</v>
      </c>
      <c r="X743" s="38">
        <f t="shared" ref="X743" si="660">ROUND(X742/$J742,4)</f>
        <v>0</v>
      </c>
      <c r="Y743" s="38">
        <f t="shared" ref="Y743" si="661">ROUND(Y742/$J742,4)</f>
        <v>0</v>
      </c>
      <c r="Z743" s="38">
        <f t="shared" ref="Z743" si="662">ROUND(Z742/$J742,4)</f>
        <v>0</v>
      </c>
      <c r="AA743" s="38">
        <f t="shared" ref="AA743" si="663">ROUND(AA742/$J742,4)</f>
        <v>0</v>
      </c>
      <c r="AB743" s="38">
        <f>ROUND(AB742/$J742,4)</f>
        <v>0</v>
      </c>
    </row>
    <row r="744" spans="1:28" x14ac:dyDescent="0.25">
      <c r="A744" s="8" t="s">
        <v>79</v>
      </c>
      <c r="B744" s="91" t="s">
        <v>80</v>
      </c>
      <c r="C744" s="92"/>
      <c r="D744" s="92"/>
      <c r="E744" s="92"/>
      <c r="F744" s="92"/>
      <c r="G744" s="92"/>
      <c r="H744" s="92"/>
      <c r="I744" s="92"/>
      <c r="J744" s="93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8" x14ac:dyDescent="0.25">
      <c r="A745" s="8" t="s">
        <v>1368</v>
      </c>
      <c r="B745" s="91" t="s">
        <v>1369</v>
      </c>
      <c r="C745" s="92"/>
      <c r="D745" s="92"/>
      <c r="E745" s="92"/>
      <c r="F745" s="92"/>
      <c r="G745" s="92"/>
      <c r="H745" s="92"/>
      <c r="I745" s="92"/>
      <c r="J745" s="93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8" x14ac:dyDescent="0.25">
      <c r="A746" s="8" t="s">
        <v>1370</v>
      </c>
      <c r="B746" s="91" t="s">
        <v>1371</v>
      </c>
      <c r="C746" s="92"/>
      <c r="D746" s="92"/>
      <c r="E746" s="92"/>
      <c r="F746" s="92"/>
      <c r="G746" s="92"/>
      <c r="H746" s="92"/>
      <c r="I746" s="92"/>
      <c r="J746" s="93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8" ht="25.5" x14ac:dyDescent="0.25">
      <c r="A747" s="10" t="s">
        <v>1372</v>
      </c>
      <c r="B747" s="10" t="s">
        <v>1373</v>
      </c>
      <c r="C747" s="11" t="s">
        <v>50</v>
      </c>
      <c r="D747" s="12">
        <v>42.69</v>
      </c>
      <c r="E747" s="16">
        <v>4.2</v>
      </c>
      <c r="F747" s="16">
        <v>179.29</v>
      </c>
      <c r="G747" s="16">
        <f>TRUNC(E747*0.2693,2)</f>
        <v>1.1299999999999999</v>
      </c>
      <c r="H747" s="16"/>
      <c r="I747" s="16">
        <f>H747+G747+E747</f>
        <v>5.33</v>
      </c>
      <c r="J747" s="17">
        <f>TRUNC(I747*D747,2)</f>
        <v>227.53</v>
      </c>
      <c r="K747" s="9">
        <f>J747</f>
        <v>227.53</v>
      </c>
      <c r="L747" s="9"/>
      <c r="M747" s="9"/>
      <c r="N747" s="9"/>
      <c r="O747" s="9"/>
      <c r="P747" s="9"/>
      <c r="Q747" s="9"/>
      <c r="R747" s="9"/>
      <c r="S747" s="9"/>
      <c r="T747" s="9"/>
    </row>
    <row r="748" spans="1:28" x14ac:dyDescent="0.25">
      <c r="A748" s="8" t="s">
        <v>1374</v>
      </c>
      <c r="B748" s="91" t="s">
        <v>1375</v>
      </c>
      <c r="C748" s="92"/>
      <c r="D748" s="92"/>
      <c r="E748" s="92"/>
      <c r="F748" s="92"/>
      <c r="G748" s="92"/>
      <c r="H748" s="92"/>
      <c r="I748" s="92"/>
      <c r="J748" s="93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8" ht="25.5" x14ac:dyDescent="0.25">
      <c r="A749" s="10" t="s">
        <v>1376</v>
      </c>
      <c r="B749" s="10" t="s">
        <v>1377</v>
      </c>
      <c r="C749" s="11" t="s">
        <v>16</v>
      </c>
      <c r="D749" s="12">
        <v>1</v>
      </c>
      <c r="E749" s="16">
        <v>10.51</v>
      </c>
      <c r="F749" s="16">
        <v>10.51</v>
      </c>
      <c r="G749" s="16">
        <f>TRUNC(E749*0.2693,2)</f>
        <v>2.83</v>
      </c>
      <c r="H749" s="16"/>
      <c r="I749" s="16">
        <f>H749+G749+E749</f>
        <v>13.34</v>
      </c>
      <c r="J749" s="17">
        <f>TRUNC(I749*D749,2)</f>
        <v>13.34</v>
      </c>
      <c r="K749" s="9">
        <f>J749</f>
        <v>13.34</v>
      </c>
      <c r="L749" s="9"/>
      <c r="M749" s="9"/>
      <c r="N749" s="9"/>
      <c r="O749" s="9"/>
      <c r="P749" s="9"/>
      <c r="Q749" s="9"/>
      <c r="R749" s="9"/>
      <c r="S749" s="9"/>
      <c r="T749" s="9"/>
    </row>
    <row r="750" spans="1:28" ht="25.5" x14ac:dyDescent="0.25">
      <c r="A750" s="10" t="s">
        <v>1378</v>
      </c>
      <c r="B750" s="10" t="s">
        <v>1379</v>
      </c>
      <c r="C750" s="11" t="s">
        <v>16</v>
      </c>
      <c r="D750" s="12">
        <v>3</v>
      </c>
      <c r="E750" s="16">
        <v>10.51</v>
      </c>
      <c r="F750" s="16">
        <v>31.53</v>
      </c>
      <c r="G750" s="16">
        <f t="shared" ref="G750:G756" si="664">TRUNC(E750*0.2693,2)</f>
        <v>2.83</v>
      </c>
      <c r="H750" s="16"/>
      <c r="I750" s="16">
        <f t="shared" ref="I750:I756" si="665">H750+G750+E750</f>
        <v>13.34</v>
      </c>
      <c r="J750" s="17">
        <f t="shared" ref="J750:J756" si="666">TRUNC(I750*D750,2)</f>
        <v>40.020000000000003</v>
      </c>
      <c r="K750" s="9">
        <f t="shared" ref="K750:K756" si="667">J750</f>
        <v>40.020000000000003</v>
      </c>
      <c r="L750" s="9"/>
      <c r="M750" s="9"/>
      <c r="N750" s="9"/>
      <c r="O750" s="9"/>
      <c r="P750" s="9"/>
      <c r="Q750" s="9"/>
      <c r="R750" s="9"/>
      <c r="S750" s="9"/>
      <c r="T750" s="9"/>
    </row>
    <row r="751" spans="1:28" ht="25.5" x14ac:dyDescent="0.25">
      <c r="A751" s="10" t="s">
        <v>1380</v>
      </c>
      <c r="B751" s="10" t="s">
        <v>1381</v>
      </c>
      <c r="C751" s="11" t="s">
        <v>16</v>
      </c>
      <c r="D751" s="12">
        <v>2</v>
      </c>
      <c r="E751" s="16">
        <v>42.06</v>
      </c>
      <c r="F751" s="16">
        <v>84.12</v>
      </c>
      <c r="G751" s="16">
        <f t="shared" si="664"/>
        <v>11.32</v>
      </c>
      <c r="H751" s="16"/>
      <c r="I751" s="16">
        <f t="shared" si="665"/>
        <v>53.38</v>
      </c>
      <c r="J751" s="17">
        <f t="shared" si="666"/>
        <v>106.76</v>
      </c>
      <c r="K751" s="9">
        <f t="shared" si="667"/>
        <v>106.76</v>
      </c>
      <c r="L751" s="9"/>
      <c r="M751" s="9"/>
      <c r="N751" s="9"/>
      <c r="O751" s="9"/>
      <c r="P751" s="9"/>
      <c r="Q751" s="9"/>
      <c r="R751" s="9"/>
      <c r="S751" s="9"/>
      <c r="T751" s="9"/>
    </row>
    <row r="752" spans="1:28" ht="25.5" x14ac:dyDescent="0.25">
      <c r="A752" s="10" t="s">
        <v>1372</v>
      </c>
      <c r="B752" s="10" t="s">
        <v>1373</v>
      </c>
      <c r="C752" s="11" t="s">
        <v>50</v>
      </c>
      <c r="D752" s="12">
        <v>9.3000000000000007</v>
      </c>
      <c r="E752" s="16">
        <v>4.2</v>
      </c>
      <c r="F752" s="16">
        <v>39.06</v>
      </c>
      <c r="G752" s="16">
        <f t="shared" si="664"/>
        <v>1.1299999999999999</v>
      </c>
      <c r="H752" s="16"/>
      <c r="I752" s="16">
        <f t="shared" si="665"/>
        <v>5.33</v>
      </c>
      <c r="J752" s="17">
        <f t="shared" si="666"/>
        <v>49.56</v>
      </c>
      <c r="K752" s="9">
        <f t="shared" si="667"/>
        <v>49.56</v>
      </c>
      <c r="L752" s="9"/>
      <c r="M752" s="9"/>
      <c r="N752" s="9"/>
      <c r="O752" s="9"/>
      <c r="P752" s="9"/>
      <c r="Q752" s="9"/>
      <c r="R752" s="9"/>
      <c r="S752" s="9"/>
      <c r="T752" s="9"/>
    </row>
    <row r="753" spans="1:28" ht="25.5" x14ac:dyDescent="0.25">
      <c r="A753" s="10" t="s">
        <v>1382</v>
      </c>
      <c r="B753" s="10" t="s">
        <v>1383</v>
      </c>
      <c r="C753" s="11" t="s">
        <v>16</v>
      </c>
      <c r="D753" s="12">
        <v>2</v>
      </c>
      <c r="E753" s="16">
        <v>42.06</v>
      </c>
      <c r="F753" s="16">
        <v>84.12</v>
      </c>
      <c r="G753" s="16">
        <f t="shared" si="664"/>
        <v>11.32</v>
      </c>
      <c r="H753" s="16"/>
      <c r="I753" s="16">
        <f t="shared" si="665"/>
        <v>53.38</v>
      </c>
      <c r="J753" s="17">
        <f t="shared" si="666"/>
        <v>106.76</v>
      </c>
      <c r="K753" s="9">
        <f t="shared" si="667"/>
        <v>106.76</v>
      </c>
      <c r="L753" s="9"/>
      <c r="M753" s="9"/>
      <c r="N753" s="9"/>
      <c r="O753" s="9"/>
      <c r="P753" s="9"/>
      <c r="Q753" s="9"/>
      <c r="R753" s="9"/>
      <c r="S753" s="9"/>
      <c r="T753" s="9"/>
    </row>
    <row r="754" spans="1:28" ht="25.5" x14ac:dyDescent="0.25">
      <c r="A754" s="10" t="s">
        <v>1384</v>
      </c>
      <c r="B754" s="10" t="s">
        <v>1385</v>
      </c>
      <c r="C754" s="11" t="s">
        <v>16</v>
      </c>
      <c r="D754" s="12">
        <v>1</v>
      </c>
      <c r="E754" s="16">
        <v>210.3</v>
      </c>
      <c r="F754" s="16">
        <v>210.3</v>
      </c>
      <c r="G754" s="16">
        <f t="shared" si="664"/>
        <v>56.63</v>
      </c>
      <c r="H754" s="16"/>
      <c r="I754" s="16">
        <f t="shared" si="665"/>
        <v>266.93</v>
      </c>
      <c r="J754" s="17">
        <f t="shared" si="666"/>
        <v>266.93</v>
      </c>
      <c r="K754" s="9">
        <f t="shared" si="667"/>
        <v>266.93</v>
      </c>
      <c r="L754" s="9"/>
      <c r="M754" s="9"/>
      <c r="N754" s="9"/>
      <c r="O754" s="9"/>
      <c r="P754" s="9"/>
      <c r="Q754" s="9"/>
      <c r="R754" s="9"/>
      <c r="S754" s="9"/>
      <c r="T754" s="9"/>
    </row>
    <row r="755" spans="1:28" ht="25.5" x14ac:dyDescent="0.25">
      <c r="A755" s="10" t="s">
        <v>1386</v>
      </c>
      <c r="B755" s="10" t="s">
        <v>1387</v>
      </c>
      <c r="C755" s="11" t="s">
        <v>16</v>
      </c>
      <c r="D755" s="12">
        <v>1</v>
      </c>
      <c r="E755" s="16">
        <v>84.12</v>
      </c>
      <c r="F755" s="16">
        <v>84.12</v>
      </c>
      <c r="G755" s="16">
        <f t="shared" si="664"/>
        <v>22.65</v>
      </c>
      <c r="H755" s="16"/>
      <c r="I755" s="16">
        <f t="shared" si="665"/>
        <v>106.77000000000001</v>
      </c>
      <c r="J755" s="17">
        <f t="shared" si="666"/>
        <v>106.77</v>
      </c>
      <c r="K755" s="9">
        <f t="shared" si="667"/>
        <v>106.77</v>
      </c>
      <c r="L755" s="9"/>
      <c r="M755" s="9"/>
      <c r="N755" s="9"/>
      <c r="O755" s="9"/>
      <c r="P755" s="9"/>
      <c r="Q755" s="9"/>
      <c r="R755" s="9"/>
      <c r="S755" s="9"/>
      <c r="T755" s="9"/>
    </row>
    <row r="756" spans="1:28" ht="25.5" x14ac:dyDescent="0.25">
      <c r="A756" s="10" t="s">
        <v>1388</v>
      </c>
      <c r="B756" s="10" t="s">
        <v>1389</v>
      </c>
      <c r="C756" s="11" t="s">
        <v>16</v>
      </c>
      <c r="D756" s="12">
        <v>1</v>
      </c>
      <c r="E756" s="16">
        <v>168.24</v>
      </c>
      <c r="F756" s="16">
        <v>168.24</v>
      </c>
      <c r="G756" s="16">
        <f t="shared" si="664"/>
        <v>45.3</v>
      </c>
      <c r="H756" s="16"/>
      <c r="I756" s="16">
        <f t="shared" si="665"/>
        <v>213.54000000000002</v>
      </c>
      <c r="J756" s="17">
        <f t="shared" si="666"/>
        <v>213.54</v>
      </c>
      <c r="K756" s="9">
        <f t="shared" si="667"/>
        <v>213.54</v>
      </c>
      <c r="L756" s="9"/>
      <c r="M756" s="9"/>
      <c r="N756" s="9"/>
      <c r="O756" s="9"/>
      <c r="P756" s="9"/>
      <c r="Q756" s="9"/>
      <c r="R756" s="9"/>
      <c r="S756" s="9"/>
      <c r="T756" s="9"/>
    </row>
    <row r="757" spans="1:28" x14ac:dyDescent="0.25">
      <c r="A757" s="84" t="s">
        <v>17</v>
      </c>
      <c r="B757" s="85"/>
      <c r="C757" s="85"/>
      <c r="D757" s="85"/>
      <c r="E757" s="85"/>
      <c r="F757" s="85"/>
      <c r="G757" s="85"/>
      <c r="H757" s="85"/>
      <c r="I757" s="86"/>
      <c r="J757" s="17">
        <f>SUM(J746:J756)</f>
        <v>1131.21</v>
      </c>
      <c r="K757" s="33">
        <f>SUM(K747:K756)</f>
        <v>1131.21</v>
      </c>
      <c r="L757" s="33">
        <f t="shared" ref="L757:AB757" si="668">SUM(L747:L756)</f>
        <v>0</v>
      </c>
      <c r="M757" s="33">
        <f t="shared" si="668"/>
        <v>0</v>
      </c>
      <c r="N757" s="33">
        <f t="shared" si="668"/>
        <v>0</v>
      </c>
      <c r="O757" s="33">
        <f t="shared" si="668"/>
        <v>0</v>
      </c>
      <c r="P757" s="33">
        <f t="shared" si="668"/>
        <v>0</v>
      </c>
      <c r="Q757" s="33">
        <f t="shared" si="668"/>
        <v>0</v>
      </c>
      <c r="R757" s="33">
        <f t="shared" si="668"/>
        <v>0</v>
      </c>
      <c r="S757" s="33">
        <f t="shared" si="668"/>
        <v>0</v>
      </c>
      <c r="T757" s="33">
        <f t="shared" si="668"/>
        <v>0</v>
      </c>
      <c r="U757" s="33">
        <f t="shared" si="668"/>
        <v>0</v>
      </c>
      <c r="V757" s="33">
        <f t="shared" si="668"/>
        <v>0</v>
      </c>
      <c r="W757" s="33">
        <f t="shared" si="668"/>
        <v>0</v>
      </c>
      <c r="X757" s="33">
        <f t="shared" si="668"/>
        <v>0</v>
      </c>
      <c r="Y757" s="33">
        <f t="shared" si="668"/>
        <v>0</v>
      </c>
      <c r="Z757" s="33">
        <f t="shared" si="668"/>
        <v>0</v>
      </c>
      <c r="AA757" s="33">
        <f t="shared" si="668"/>
        <v>0</v>
      </c>
      <c r="AB757" s="33">
        <f t="shared" si="668"/>
        <v>0</v>
      </c>
    </row>
    <row r="758" spans="1:28" x14ac:dyDescent="0.25">
      <c r="A758" s="8" t="s">
        <v>210</v>
      </c>
      <c r="B758" s="91" t="s">
        <v>211</v>
      </c>
      <c r="C758" s="92"/>
      <c r="D758" s="92"/>
      <c r="E758" s="92"/>
      <c r="F758" s="92"/>
      <c r="G758" s="92"/>
      <c r="H758" s="92"/>
      <c r="I758" s="92"/>
      <c r="J758" s="93"/>
      <c r="K758" s="38">
        <f>ROUND(K757/$J757,4)</f>
        <v>1</v>
      </c>
      <c r="L758" s="38">
        <f t="shared" ref="L758" si="669">ROUND(L757/$J757,4)</f>
        <v>0</v>
      </c>
      <c r="M758" s="38">
        <f t="shared" ref="M758" si="670">ROUND(M757/$J757,4)</f>
        <v>0</v>
      </c>
      <c r="N758" s="38">
        <f t="shared" ref="N758" si="671">ROUND(N757/$J757,4)</f>
        <v>0</v>
      </c>
      <c r="O758" s="38">
        <f t="shared" ref="O758" si="672">ROUND(O757/$J757,4)</f>
        <v>0</v>
      </c>
      <c r="P758" s="38">
        <f t="shared" ref="P758" si="673">ROUND(P757/$J757,4)</f>
        <v>0</v>
      </c>
      <c r="Q758" s="38">
        <f t="shared" ref="Q758" si="674">ROUND(Q757/$J757,4)</f>
        <v>0</v>
      </c>
      <c r="R758" s="38">
        <f t="shared" ref="R758" si="675">ROUND(R757/$J757,4)</f>
        <v>0</v>
      </c>
      <c r="S758" s="38">
        <f t="shared" ref="S758" si="676">ROUND(S757/$J757,4)</f>
        <v>0</v>
      </c>
      <c r="T758" s="38">
        <f t="shared" ref="T758" si="677">ROUND(T757/$J757,4)</f>
        <v>0</v>
      </c>
      <c r="U758" s="38">
        <f t="shared" ref="U758" si="678">ROUND(U757/$J757,4)</f>
        <v>0</v>
      </c>
      <c r="V758" s="38">
        <f t="shared" ref="V758" si="679">ROUND(V757/$J757,4)</f>
        <v>0</v>
      </c>
      <c r="W758" s="38">
        <f t="shared" ref="W758" si="680">ROUND(W757/$J757,4)</f>
        <v>0</v>
      </c>
      <c r="X758" s="38">
        <f t="shared" ref="X758" si="681">ROUND(X757/$J757,4)</f>
        <v>0</v>
      </c>
      <c r="Y758" s="38">
        <f t="shared" ref="Y758" si="682">ROUND(Y757/$J757,4)</f>
        <v>0</v>
      </c>
      <c r="Z758" s="38">
        <f t="shared" ref="Z758" si="683">ROUND(Z757/$J757,4)</f>
        <v>0</v>
      </c>
      <c r="AA758" s="38">
        <f t="shared" ref="AA758" si="684">ROUND(AA757/$J757,4)</f>
        <v>0</v>
      </c>
      <c r="AB758" s="38">
        <f>ROUND(AB757/$J757,4)</f>
        <v>0</v>
      </c>
    </row>
    <row r="759" spans="1:28" x14ac:dyDescent="0.25">
      <c r="A759" s="8" t="s">
        <v>212</v>
      </c>
      <c r="B759" s="91" t="s">
        <v>213</v>
      </c>
      <c r="C759" s="92"/>
      <c r="D759" s="92"/>
      <c r="E759" s="92"/>
      <c r="F759" s="92"/>
      <c r="G759" s="92"/>
      <c r="H759" s="92"/>
      <c r="I759" s="92"/>
      <c r="J759" s="93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8" x14ac:dyDescent="0.25">
      <c r="A760" s="8" t="s">
        <v>214</v>
      </c>
      <c r="B760" s="91" t="s">
        <v>215</v>
      </c>
      <c r="C760" s="92"/>
      <c r="D760" s="92"/>
      <c r="E760" s="92"/>
      <c r="F760" s="92"/>
      <c r="G760" s="92"/>
      <c r="H760" s="92"/>
      <c r="I760" s="92"/>
      <c r="J760" s="93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8" ht="38.25" x14ac:dyDescent="0.25">
      <c r="A761" s="10" t="s">
        <v>218</v>
      </c>
      <c r="B761" s="10" t="s">
        <v>219</v>
      </c>
      <c r="C761" s="11" t="s">
        <v>87</v>
      </c>
      <c r="D761" s="12">
        <v>14.81</v>
      </c>
      <c r="E761" s="16">
        <v>91.79</v>
      </c>
      <c r="F761" s="16">
        <v>1359.4</v>
      </c>
      <c r="G761" s="16">
        <f t="shared" ref="G761" si="685">TRUNC(E761*0.2693,2)</f>
        <v>24.71</v>
      </c>
      <c r="H761" s="16"/>
      <c r="I761" s="16">
        <f t="shared" ref="I761" si="686">H761+G761+E761</f>
        <v>116.5</v>
      </c>
      <c r="J761" s="17">
        <f t="shared" ref="J761" si="687">TRUNC(I761*D761,2)</f>
        <v>1725.36</v>
      </c>
      <c r="K761" s="9">
        <f>J761</f>
        <v>1725.36</v>
      </c>
      <c r="L761" s="9"/>
      <c r="M761" s="9"/>
      <c r="N761" s="9"/>
      <c r="O761" s="9"/>
      <c r="P761" s="9"/>
      <c r="Q761" s="9"/>
      <c r="R761" s="9"/>
      <c r="S761" s="9"/>
      <c r="T761" s="9"/>
    </row>
    <row r="762" spans="1:28" x14ac:dyDescent="0.25">
      <c r="A762" s="8" t="s">
        <v>220</v>
      </c>
      <c r="B762" s="91" t="s">
        <v>221</v>
      </c>
      <c r="C762" s="92"/>
      <c r="D762" s="92"/>
      <c r="E762" s="92"/>
      <c r="F762" s="92"/>
      <c r="G762" s="92"/>
      <c r="H762" s="92"/>
      <c r="I762" s="92"/>
      <c r="J762" s="93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8" x14ac:dyDescent="0.25">
      <c r="A763" s="8" t="s">
        <v>222</v>
      </c>
      <c r="B763" s="91" t="s">
        <v>223</v>
      </c>
      <c r="C763" s="92"/>
      <c r="D763" s="92"/>
      <c r="E763" s="92"/>
      <c r="F763" s="92"/>
      <c r="G763" s="92"/>
      <c r="H763" s="92"/>
      <c r="I763" s="92"/>
      <c r="J763" s="93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8" ht="25.5" x14ac:dyDescent="0.25">
      <c r="A764" s="10" t="s">
        <v>224</v>
      </c>
      <c r="B764" s="10" t="s">
        <v>225</v>
      </c>
      <c r="C764" s="11" t="s">
        <v>35</v>
      </c>
      <c r="D764" s="12">
        <v>110.83</v>
      </c>
      <c r="E764" s="16">
        <v>48.37</v>
      </c>
      <c r="F764" s="16">
        <v>5360.84</v>
      </c>
      <c r="G764" s="16">
        <f t="shared" ref="G764" si="688">TRUNC(E764*0.2693,2)</f>
        <v>13.02</v>
      </c>
      <c r="H764" s="16"/>
      <c r="I764" s="16">
        <f t="shared" ref="I764" si="689">H764+G764+E764</f>
        <v>61.39</v>
      </c>
      <c r="J764" s="17">
        <f t="shared" ref="J764" si="690">TRUNC(I764*D764,2)</f>
        <v>6803.85</v>
      </c>
      <c r="K764" s="9">
        <f>J764</f>
        <v>6803.85</v>
      </c>
      <c r="L764" s="9"/>
      <c r="M764" s="9"/>
      <c r="N764" s="9"/>
      <c r="O764" s="9"/>
      <c r="P764" s="9"/>
      <c r="Q764" s="9"/>
      <c r="R764" s="9"/>
      <c r="S764" s="9"/>
      <c r="T764" s="9"/>
    </row>
    <row r="765" spans="1:28" x14ac:dyDescent="0.25">
      <c r="A765" s="8" t="s">
        <v>226</v>
      </c>
      <c r="B765" s="91" t="s">
        <v>227</v>
      </c>
      <c r="C765" s="92"/>
      <c r="D765" s="92"/>
      <c r="E765" s="92"/>
      <c r="F765" s="92"/>
      <c r="G765" s="92"/>
      <c r="H765" s="92"/>
      <c r="I765" s="92"/>
      <c r="J765" s="93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8" x14ac:dyDescent="0.25">
      <c r="A766" s="10" t="s">
        <v>228</v>
      </c>
      <c r="B766" s="10" t="s">
        <v>229</v>
      </c>
      <c r="C766" s="11" t="s">
        <v>35</v>
      </c>
      <c r="D766" s="12">
        <v>2.5</v>
      </c>
      <c r="E766" s="16">
        <v>6.06</v>
      </c>
      <c r="F766" s="16">
        <v>15.15</v>
      </c>
      <c r="G766" s="16">
        <f t="shared" ref="G766" si="691">TRUNC(E766*0.2693,2)</f>
        <v>1.63</v>
      </c>
      <c r="H766" s="16"/>
      <c r="I766" s="16">
        <f t="shared" ref="I766" si="692">H766+G766+E766</f>
        <v>7.6899999999999995</v>
      </c>
      <c r="J766" s="17">
        <f t="shared" ref="J766" si="693">TRUNC(I766*D766,2)</f>
        <v>19.22</v>
      </c>
      <c r="K766" s="9"/>
      <c r="L766" s="9">
        <f>J766</f>
        <v>19.22</v>
      </c>
      <c r="M766" s="9"/>
      <c r="N766" s="9"/>
      <c r="O766" s="9"/>
      <c r="P766" s="9"/>
      <c r="Q766" s="9"/>
      <c r="R766" s="9"/>
      <c r="S766" s="9"/>
      <c r="T766" s="9"/>
    </row>
    <row r="767" spans="1:28" x14ac:dyDescent="0.25">
      <c r="A767" s="8" t="s">
        <v>1390</v>
      </c>
      <c r="B767" s="91" t="s">
        <v>1391</v>
      </c>
      <c r="C767" s="92"/>
      <c r="D767" s="92"/>
      <c r="E767" s="92"/>
      <c r="F767" s="92"/>
      <c r="G767" s="92"/>
      <c r="H767" s="92"/>
      <c r="I767" s="92"/>
      <c r="J767" s="93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8" x14ac:dyDescent="0.25">
      <c r="A768" s="8" t="s">
        <v>230</v>
      </c>
      <c r="B768" s="91" t="s">
        <v>231</v>
      </c>
      <c r="C768" s="92"/>
      <c r="D768" s="92"/>
      <c r="E768" s="92"/>
      <c r="F768" s="92"/>
      <c r="G768" s="92"/>
      <c r="H768" s="92"/>
      <c r="I768" s="92"/>
      <c r="J768" s="93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02" x14ac:dyDescent="0.25">
      <c r="A769" s="10" t="s">
        <v>232</v>
      </c>
      <c r="B769" s="10" t="s">
        <v>233</v>
      </c>
      <c r="C769" s="11" t="s">
        <v>35</v>
      </c>
      <c r="D769" s="12">
        <v>74.180000000000007</v>
      </c>
      <c r="E769" s="16">
        <v>40.479999999999997</v>
      </c>
      <c r="F769" s="16">
        <v>3002.8</v>
      </c>
      <c r="G769" s="16">
        <f t="shared" ref="G769:G774" si="694">TRUNC(E769*0.2693,2)</f>
        <v>10.9</v>
      </c>
      <c r="H769" s="16"/>
      <c r="I769" s="16">
        <f t="shared" ref="I769:I774" si="695">H769+G769+E769</f>
        <v>51.379999999999995</v>
      </c>
      <c r="J769" s="17">
        <f t="shared" ref="J769:J774" si="696">TRUNC(I769*D769,2)</f>
        <v>3811.36</v>
      </c>
      <c r="K769" s="9"/>
      <c r="L769" s="34">
        <f>J769*0.8</f>
        <v>3049.0880000000002</v>
      </c>
      <c r="M769" s="34">
        <f>J769*0.2</f>
        <v>762.27200000000005</v>
      </c>
      <c r="N769" s="9"/>
      <c r="O769" s="9"/>
      <c r="P769" s="9"/>
      <c r="Q769" s="9"/>
      <c r="R769" s="9"/>
      <c r="S769" s="9"/>
      <c r="T769" s="9"/>
    </row>
    <row r="770" spans="1:20" ht="76.5" x14ac:dyDescent="0.25">
      <c r="A770" s="10" t="s">
        <v>1392</v>
      </c>
      <c r="B770" s="10" t="s">
        <v>1393</v>
      </c>
      <c r="C770" s="11" t="s">
        <v>87</v>
      </c>
      <c r="D770" s="12">
        <v>3.8</v>
      </c>
      <c r="E770" s="16">
        <v>344.7</v>
      </c>
      <c r="F770" s="16">
        <v>1309.8599999999999</v>
      </c>
      <c r="G770" s="16">
        <f t="shared" si="694"/>
        <v>92.82</v>
      </c>
      <c r="H770" s="16"/>
      <c r="I770" s="16">
        <f t="shared" si="695"/>
        <v>437.52</v>
      </c>
      <c r="J770" s="17">
        <f t="shared" si="696"/>
        <v>1662.57</v>
      </c>
      <c r="K770" s="9"/>
      <c r="L770" s="34">
        <f t="shared" ref="L770:L774" si="697">J770*0.8</f>
        <v>1330.056</v>
      </c>
      <c r="M770" s="34">
        <f t="shared" ref="M770:M774" si="698">J770*0.2</f>
        <v>332.51400000000001</v>
      </c>
      <c r="N770" s="9"/>
      <c r="O770" s="9"/>
      <c r="P770" s="9"/>
      <c r="Q770" s="9"/>
      <c r="R770" s="9"/>
      <c r="S770" s="9"/>
      <c r="T770" s="9"/>
    </row>
    <row r="771" spans="1:20" ht="63.75" x14ac:dyDescent="0.25">
      <c r="A771" s="10" t="s">
        <v>1394</v>
      </c>
      <c r="B771" s="10" t="s">
        <v>1395</v>
      </c>
      <c r="C771" s="11" t="s">
        <v>238</v>
      </c>
      <c r="D771" s="12">
        <v>95</v>
      </c>
      <c r="E771" s="16">
        <v>13.14</v>
      </c>
      <c r="F771" s="16">
        <v>1248.3</v>
      </c>
      <c r="G771" s="16">
        <f t="shared" si="694"/>
        <v>3.53</v>
      </c>
      <c r="H771" s="16"/>
      <c r="I771" s="16">
        <f t="shared" si="695"/>
        <v>16.670000000000002</v>
      </c>
      <c r="J771" s="17">
        <f t="shared" si="696"/>
        <v>1583.65</v>
      </c>
      <c r="K771" s="9"/>
      <c r="L771" s="34">
        <f t="shared" si="697"/>
        <v>1266.92</v>
      </c>
      <c r="M771" s="34">
        <f t="shared" si="698"/>
        <v>316.73</v>
      </c>
      <c r="N771" s="9"/>
      <c r="O771" s="9"/>
      <c r="P771" s="9"/>
      <c r="Q771" s="9"/>
      <c r="R771" s="9"/>
      <c r="S771" s="9"/>
      <c r="T771" s="9"/>
    </row>
    <row r="772" spans="1:20" ht="63.75" x14ac:dyDescent="0.25">
      <c r="A772" s="10" t="s">
        <v>1396</v>
      </c>
      <c r="B772" s="10" t="s">
        <v>1397</v>
      </c>
      <c r="C772" s="11" t="s">
        <v>238</v>
      </c>
      <c r="D772" s="12">
        <v>177</v>
      </c>
      <c r="E772" s="16">
        <v>9.2899999999999991</v>
      </c>
      <c r="F772" s="16">
        <v>1644.33</v>
      </c>
      <c r="G772" s="16">
        <f t="shared" si="694"/>
        <v>2.5</v>
      </c>
      <c r="H772" s="16"/>
      <c r="I772" s="16">
        <f t="shared" si="695"/>
        <v>11.79</v>
      </c>
      <c r="J772" s="17">
        <f t="shared" si="696"/>
        <v>2086.83</v>
      </c>
      <c r="K772" s="9"/>
      <c r="L772" s="34">
        <f t="shared" si="697"/>
        <v>1669.4639999999999</v>
      </c>
      <c r="M772" s="34">
        <f t="shared" si="698"/>
        <v>417.36599999999999</v>
      </c>
      <c r="N772" s="9"/>
      <c r="O772" s="9"/>
      <c r="P772" s="9"/>
      <c r="Q772" s="9"/>
      <c r="R772" s="9"/>
      <c r="S772" s="9"/>
      <c r="T772" s="9"/>
    </row>
    <row r="773" spans="1:20" ht="63.75" x14ac:dyDescent="0.25">
      <c r="A773" s="10" t="s">
        <v>1398</v>
      </c>
      <c r="B773" s="10" t="s">
        <v>1399</v>
      </c>
      <c r="C773" s="11" t="s">
        <v>238</v>
      </c>
      <c r="D773" s="12">
        <v>123</v>
      </c>
      <c r="E773" s="16">
        <v>7.69</v>
      </c>
      <c r="F773" s="16">
        <v>945.87</v>
      </c>
      <c r="G773" s="16">
        <f t="shared" si="694"/>
        <v>2.0699999999999998</v>
      </c>
      <c r="H773" s="16"/>
      <c r="I773" s="16">
        <f t="shared" si="695"/>
        <v>9.76</v>
      </c>
      <c r="J773" s="17">
        <f t="shared" si="696"/>
        <v>1200.48</v>
      </c>
      <c r="K773" s="9"/>
      <c r="L773" s="34">
        <f t="shared" si="697"/>
        <v>960.38400000000001</v>
      </c>
      <c r="M773" s="34">
        <f t="shared" si="698"/>
        <v>240.096</v>
      </c>
      <c r="N773" s="9"/>
      <c r="O773" s="9"/>
      <c r="P773" s="9"/>
      <c r="Q773" s="9"/>
      <c r="R773" s="9"/>
      <c r="S773" s="9"/>
      <c r="T773" s="9"/>
    </row>
    <row r="774" spans="1:20" ht="63.75" x14ac:dyDescent="0.25">
      <c r="A774" s="10" t="s">
        <v>1400</v>
      </c>
      <c r="B774" s="10" t="s">
        <v>1401</v>
      </c>
      <c r="C774" s="11" t="s">
        <v>238</v>
      </c>
      <c r="D774" s="12">
        <v>35</v>
      </c>
      <c r="E774" s="16">
        <v>7.08</v>
      </c>
      <c r="F774" s="16">
        <v>247.8</v>
      </c>
      <c r="G774" s="16">
        <f t="shared" si="694"/>
        <v>1.9</v>
      </c>
      <c r="H774" s="16"/>
      <c r="I774" s="16">
        <f t="shared" si="695"/>
        <v>8.98</v>
      </c>
      <c r="J774" s="17">
        <f t="shared" si="696"/>
        <v>314.3</v>
      </c>
      <c r="K774" s="9"/>
      <c r="L774" s="34">
        <f t="shared" si="697"/>
        <v>251.44000000000003</v>
      </c>
      <c r="M774" s="34">
        <f t="shared" si="698"/>
        <v>62.860000000000007</v>
      </c>
      <c r="N774" s="9"/>
      <c r="O774" s="9"/>
      <c r="P774" s="9"/>
      <c r="Q774" s="9"/>
      <c r="R774" s="9"/>
      <c r="S774" s="9"/>
      <c r="T774" s="9"/>
    </row>
    <row r="775" spans="1:20" x14ac:dyDescent="0.25">
      <c r="A775" s="8" t="s">
        <v>243</v>
      </c>
      <c r="B775" s="91" t="s">
        <v>1629</v>
      </c>
      <c r="C775" s="92"/>
      <c r="D775" s="92"/>
      <c r="E775" s="92"/>
      <c r="F775" s="92"/>
      <c r="G775" s="92"/>
      <c r="H775" s="92"/>
      <c r="I775" s="92"/>
      <c r="J775" s="93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63.75" x14ac:dyDescent="0.25">
      <c r="A776" s="10" t="s">
        <v>245</v>
      </c>
      <c r="B776" s="10" t="s">
        <v>246</v>
      </c>
      <c r="C776" s="11" t="s">
        <v>35</v>
      </c>
      <c r="D776" s="12">
        <v>90.83</v>
      </c>
      <c r="E776" s="16">
        <v>63.11</v>
      </c>
      <c r="F776" s="16">
        <v>5732.28</v>
      </c>
      <c r="G776" s="16">
        <f t="shared" ref="G776:G781" si="699">TRUNC(E776*0.2693,2)</f>
        <v>16.989999999999998</v>
      </c>
      <c r="H776" s="16"/>
      <c r="I776" s="16">
        <f t="shared" ref="I776:I781" si="700">H776+G776+E776</f>
        <v>80.099999999999994</v>
      </c>
      <c r="J776" s="17">
        <f t="shared" ref="J776:J781" si="701">TRUNC(I776*D776,2)</f>
        <v>7275.48</v>
      </c>
      <c r="K776" s="9"/>
      <c r="L776" s="34">
        <f t="shared" ref="L776" si="702">J776*0.8</f>
        <v>5820.384</v>
      </c>
      <c r="M776" s="34">
        <f t="shared" ref="M776" si="703">J776*0.2</f>
        <v>1455.096</v>
      </c>
      <c r="N776" s="9"/>
      <c r="O776" s="9"/>
      <c r="P776" s="9"/>
      <c r="Q776" s="9"/>
      <c r="R776" s="9"/>
      <c r="S776" s="9"/>
      <c r="T776" s="9"/>
    </row>
    <row r="777" spans="1:20" ht="38.25" x14ac:dyDescent="0.25">
      <c r="A777" s="10" t="s">
        <v>247</v>
      </c>
      <c r="B777" s="10" t="s">
        <v>248</v>
      </c>
      <c r="C777" s="11" t="s">
        <v>238</v>
      </c>
      <c r="D777" s="12">
        <v>114</v>
      </c>
      <c r="E777" s="16">
        <v>13.06</v>
      </c>
      <c r="F777" s="16">
        <v>1488.84</v>
      </c>
      <c r="G777" s="16">
        <f t="shared" si="699"/>
        <v>3.51</v>
      </c>
      <c r="H777" s="16"/>
      <c r="I777" s="16">
        <f t="shared" si="700"/>
        <v>16.57</v>
      </c>
      <c r="J777" s="17">
        <f t="shared" si="701"/>
        <v>1888.98</v>
      </c>
      <c r="K777" s="9"/>
      <c r="L777" s="34">
        <f t="shared" ref="L777:L781" si="704">J777*0.8</f>
        <v>1511.1840000000002</v>
      </c>
      <c r="M777" s="34">
        <f t="shared" ref="M777:M781" si="705">J777*0.2</f>
        <v>377.79600000000005</v>
      </c>
      <c r="N777" s="9"/>
      <c r="O777" s="9"/>
      <c r="P777" s="9"/>
      <c r="Q777" s="9"/>
      <c r="R777" s="9"/>
      <c r="S777" s="9"/>
      <c r="T777" s="9"/>
    </row>
    <row r="778" spans="1:20" ht="38.25" x14ac:dyDescent="0.25">
      <c r="A778" s="10" t="s">
        <v>249</v>
      </c>
      <c r="B778" s="10" t="s">
        <v>250</v>
      </c>
      <c r="C778" s="11" t="s">
        <v>238</v>
      </c>
      <c r="D778" s="12">
        <v>29</v>
      </c>
      <c r="E778" s="16">
        <v>11.78</v>
      </c>
      <c r="F778" s="16">
        <v>341.62</v>
      </c>
      <c r="G778" s="16">
        <f t="shared" si="699"/>
        <v>3.17</v>
      </c>
      <c r="H778" s="16"/>
      <c r="I778" s="16">
        <f t="shared" si="700"/>
        <v>14.95</v>
      </c>
      <c r="J778" s="17">
        <f t="shared" si="701"/>
        <v>433.55</v>
      </c>
      <c r="K778" s="9"/>
      <c r="L778" s="34">
        <f t="shared" si="704"/>
        <v>346.84000000000003</v>
      </c>
      <c r="M778" s="34">
        <f t="shared" si="705"/>
        <v>86.710000000000008</v>
      </c>
      <c r="N778" s="9"/>
      <c r="O778" s="9"/>
      <c r="P778" s="9"/>
      <c r="Q778" s="9"/>
      <c r="R778" s="9"/>
      <c r="S778" s="9"/>
      <c r="T778" s="9"/>
    </row>
    <row r="779" spans="1:20" ht="38.25" x14ac:dyDescent="0.25">
      <c r="A779" s="10" t="s">
        <v>251</v>
      </c>
      <c r="B779" s="10" t="s">
        <v>252</v>
      </c>
      <c r="C779" s="11" t="s">
        <v>238</v>
      </c>
      <c r="D779" s="12">
        <v>75</v>
      </c>
      <c r="E779" s="16">
        <v>10.65</v>
      </c>
      <c r="F779" s="16">
        <v>798.75</v>
      </c>
      <c r="G779" s="16">
        <f t="shared" si="699"/>
        <v>2.86</v>
      </c>
      <c r="H779" s="16"/>
      <c r="I779" s="16">
        <f t="shared" si="700"/>
        <v>13.51</v>
      </c>
      <c r="J779" s="17">
        <f t="shared" si="701"/>
        <v>1013.25</v>
      </c>
      <c r="K779" s="9"/>
      <c r="L779" s="34">
        <f t="shared" si="704"/>
        <v>810.6</v>
      </c>
      <c r="M779" s="34">
        <f t="shared" si="705"/>
        <v>202.65</v>
      </c>
      <c r="N779" s="9"/>
      <c r="O779" s="9"/>
      <c r="P779" s="9"/>
      <c r="Q779" s="9"/>
      <c r="R779" s="9"/>
      <c r="S779" s="9"/>
      <c r="T779" s="9"/>
    </row>
    <row r="780" spans="1:20" ht="38.25" x14ac:dyDescent="0.25">
      <c r="A780" s="10" t="s">
        <v>253</v>
      </c>
      <c r="B780" s="10" t="s">
        <v>254</v>
      </c>
      <c r="C780" s="11" t="s">
        <v>238</v>
      </c>
      <c r="D780" s="12">
        <v>151</v>
      </c>
      <c r="E780" s="16">
        <v>9.36</v>
      </c>
      <c r="F780" s="16">
        <v>1413.36</v>
      </c>
      <c r="G780" s="16">
        <f t="shared" si="699"/>
        <v>2.52</v>
      </c>
      <c r="H780" s="16"/>
      <c r="I780" s="16">
        <f t="shared" si="700"/>
        <v>11.879999999999999</v>
      </c>
      <c r="J780" s="17">
        <f t="shared" si="701"/>
        <v>1793.88</v>
      </c>
      <c r="K780" s="9"/>
      <c r="L780" s="34">
        <f t="shared" si="704"/>
        <v>1435.1040000000003</v>
      </c>
      <c r="M780" s="34">
        <f t="shared" si="705"/>
        <v>358.77600000000007</v>
      </c>
      <c r="N780" s="9"/>
      <c r="O780" s="9"/>
      <c r="P780" s="9"/>
      <c r="Q780" s="9"/>
      <c r="R780" s="9"/>
      <c r="S780" s="9"/>
      <c r="T780" s="9"/>
    </row>
    <row r="781" spans="1:20" ht="63.75" x14ac:dyDescent="0.25">
      <c r="A781" s="10" t="s">
        <v>1402</v>
      </c>
      <c r="B781" s="10" t="s">
        <v>1403</v>
      </c>
      <c r="C781" s="11" t="s">
        <v>87</v>
      </c>
      <c r="D781" s="12">
        <v>5.64</v>
      </c>
      <c r="E781" s="16">
        <v>347.86</v>
      </c>
      <c r="F781" s="16">
        <v>1961.93</v>
      </c>
      <c r="G781" s="16">
        <f t="shared" si="699"/>
        <v>93.67</v>
      </c>
      <c r="H781" s="16"/>
      <c r="I781" s="16">
        <f t="shared" si="700"/>
        <v>441.53000000000003</v>
      </c>
      <c r="J781" s="17">
        <f t="shared" si="701"/>
        <v>2490.2199999999998</v>
      </c>
      <c r="K781" s="9"/>
      <c r="L781" s="34">
        <f t="shared" si="704"/>
        <v>1992.1759999999999</v>
      </c>
      <c r="M781" s="34">
        <f t="shared" si="705"/>
        <v>498.04399999999998</v>
      </c>
      <c r="N781" s="9"/>
      <c r="O781" s="9"/>
      <c r="P781" s="9"/>
      <c r="Q781" s="9"/>
      <c r="R781" s="9"/>
      <c r="S781" s="9"/>
      <c r="T781" s="9"/>
    </row>
    <row r="782" spans="1:20" x14ac:dyDescent="0.25">
      <c r="A782" s="8" t="s">
        <v>1404</v>
      </c>
      <c r="B782" s="91" t="s">
        <v>284</v>
      </c>
      <c r="C782" s="92"/>
      <c r="D782" s="92"/>
      <c r="E782" s="92"/>
      <c r="F782" s="92"/>
      <c r="G782" s="92"/>
      <c r="H782" s="92"/>
      <c r="I782" s="92"/>
      <c r="J782" s="93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63.75" x14ac:dyDescent="0.25">
      <c r="A783" s="10" t="s">
        <v>1405</v>
      </c>
      <c r="B783" s="10" t="s">
        <v>1406</v>
      </c>
      <c r="C783" s="11" t="s">
        <v>35</v>
      </c>
      <c r="D783" s="12">
        <v>178.5</v>
      </c>
      <c r="E783" s="16">
        <v>61.38</v>
      </c>
      <c r="F783" s="16">
        <v>10956.33</v>
      </c>
      <c r="G783" s="16">
        <f t="shared" ref="G783:G791" si="706">TRUNC(E783*0.2693,2)</f>
        <v>16.52</v>
      </c>
      <c r="H783" s="16"/>
      <c r="I783" s="16">
        <f t="shared" ref="I783:I791" si="707">H783+G783+E783</f>
        <v>77.900000000000006</v>
      </c>
      <c r="J783" s="17">
        <f t="shared" ref="J783:J791" si="708">TRUNC(I783*D783,2)</f>
        <v>13905.15</v>
      </c>
      <c r="K783" s="9"/>
      <c r="L783" s="9"/>
      <c r="M783" s="34">
        <f>J783*0.2</f>
        <v>2781.03</v>
      </c>
      <c r="N783" s="34">
        <f>J783*0.8</f>
        <v>11124.12</v>
      </c>
      <c r="O783" s="9"/>
      <c r="P783" s="9"/>
      <c r="Q783" s="9"/>
      <c r="R783" s="9"/>
      <c r="S783" s="9"/>
      <c r="T783" s="9"/>
    </row>
    <row r="784" spans="1:20" ht="76.5" x14ac:dyDescent="0.25">
      <c r="A784" s="10" t="s">
        <v>1407</v>
      </c>
      <c r="B784" s="10" t="s">
        <v>1408</v>
      </c>
      <c r="C784" s="11" t="s">
        <v>87</v>
      </c>
      <c r="D784" s="12">
        <v>12.34</v>
      </c>
      <c r="E784" s="16">
        <v>342.83</v>
      </c>
      <c r="F784" s="16">
        <v>4230.5200000000004</v>
      </c>
      <c r="G784" s="16">
        <f t="shared" si="706"/>
        <v>92.32</v>
      </c>
      <c r="H784" s="16"/>
      <c r="I784" s="16">
        <f t="shared" si="707"/>
        <v>435.15</v>
      </c>
      <c r="J784" s="17">
        <f t="shared" si="708"/>
        <v>5369.75</v>
      </c>
      <c r="K784" s="9"/>
      <c r="L784" s="9"/>
      <c r="M784" s="34">
        <f t="shared" ref="M784:M791" si="709">J784*0.2</f>
        <v>1073.95</v>
      </c>
      <c r="N784" s="34">
        <f t="shared" ref="N784:N791" si="710">J784*0.8</f>
        <v>4295.8</v>
      </c>
      <c r="O784" s="9"/>
      <c r="P784" s="9"/>
      <c r="Q784" s="9"/>
      <c r="R784" s="9"/>
      <c r="S784" s="9"/>
      <c r="T784" s="9"/>
    </row>
    <row r="785" spans="1:28" ht="63.75" x14ac:dyDescent="0.25">
      <c r="A785" s="10" t="s">
        <v>1394</v>
      </c>
      <c r="B785" s="10" t="s">
        <v>1395</v>
      </c>
      <c r="C785" s="11" t="s">
        <v>238</v>
      </c>
      <c r="D785" s="12">
        <v>166</v>
      </c>
      <c r="E785" s="16">
        <v>13.14</v>
      </c>
      <c r="F785" s="16">
        <v>2181.2399999999998</v>
      </c>
      <c r="G785" s="16">
        <f t="shared" si="706"/>
        <v>3.53</v>
      </c>
      <c r="H785" s="16"/>
      <c r="I785" s="16">
        <f t="shared" si="707"/>
        <v>16.670000000000002</v>
      </c>
      <c r="J785" s="17">
        <f t="shared" si="708"/>
        <v>2767.22</v>
      </c>
      <c r="K785" s="9"/>
      <c r="L785" s="9"/>
      <c r="M785" s="34">
        <f t="shared" si="709"/>
        <v>553.44399999999996</v>
      </c>
      <c r="N785" s="34">
        <f t="shared" si="710"/>
        <v>2213.7759999999998</v>
      </c>
      <c r="O785" s="9"/>
      <c r="P785" s="9"/>
      <c r="Q785" s="9"/>
      <c r="R785" s="9"/>
      <c r="S785" s="9"/>
      <c r="T785" s="9"/>
    </row>
    <row r="786" spans="1:28" ht="63.75" x14ac:dyDescent="0.25">
      <c r="A786" s="10" t="s">
        <v>1409</v>
      </c>
      <c r="B786" s="10" t="s">
        <v>1410</v>
      </c>
      <c r="C786" s="11" t="s">
        <v>238</v>
      </c>
      <c r="D786" s="12">
        <v>38</v>
      </c>
      <c r="E786" s="16">
        <v>11.83</v>
      </c>
      <c r="F786" s="16">
        <v>449.54</v>
      </c>
      <c r="G786" s="16">
        <f t="shared" si="706"/>
        <v>3.18</v>
      </c>
      <c r="H786" s="16"/>
      <c r="I786" s="16">
        <f t="shared" si="707"/>
        <v>15.01</v>
      </c>
      <c r="J786" s="17">
        <f t="shared" si="708"/>
        <v>570.38</v>
      </c>
      <c r="K786" s="9"/>
      <c r="L786" s="9"/>
      <c r="M786" s="34">
        <f t="shared" si="709"/>
        <v>114.07600000000001</v>
      </c>
      <c r="N786" s="34">
        <f t="shared" si="710"/>
        <v>456.30400000000003</v>
      </c>
      <c r="O786" s="9"/>
      <c r="P786" s="9"/>
      <c r="Q786" s="9"/>
      <c r="R786" s="9"/>
      <c r="S786" s="9"/>
      <c r="T786" s="9"/>
    </row>
    <row r="787" spans="1:28" ht="63.75" x14ac:dyDescent="0.25">
      <c r="A787" s="10" t="s">
        <v>1411</v>
      </c>
      <c r="B787" s="10" t="s">
        <v>1412</v>
      </c>
      <c r="C787" s="11" t="s">
        <v>238</v>
      </c>
      <c r="D787" s="12">
        <v>21</v>
      </c>
      <c r="E787" s="16">
        <v>10.64</v>
      </c>
      <c r="F787" s="16">
        <v>223.44</v>
      </c>
      <c r="G787" s="16">
        <f t="shared" si="706"/>
        <v>2.86</v>
      </c>
      <c r="H787" s="16"/>
      <c r="I787" s="16">
        <f t="shared" si="707"/>
        <v>13.5</v>
      </c>
      <c r="J787" s="17">
        <f t="shared" si="708"/>
        <v>283.5</v>
      </c>
      <c r="K787" s="9"/>
      <c r="L787" s="9"/>
      <c r="M787" s="34">
        <f t="shared" si="709"/>
        <v>56.7</v>
      </c>
      <c r="N787" s="34">
        <f t="shared" si="710"/>
        <v>226.8</v>
      </c>
      <c r="O787" s="9"/>
      <c r="P787" s="9"/>
      <c r="Q787" s="9"/>
      <c r="R787" s="9"/>
      <c r="S787" s="9"/>
      <c r="T787" s="9"/>
    </row>
    <row r="788" spans="1:28" ht="63.75" x14ac:dyDescent="0.25">
      <c r="A788" s="10" t="s">
        <v>1396</v>
      </c>
      <c r="B788" s="10" t="s">
        <v>1397</v>
      </c>
      <c r="C788" s="11" t="s">
        <v>238</v>
      </c>
      <c r="D788" s="12">
        <v>194</v>
      </c>
      <c r="E788" s="16">
        <v>9.2899999999999991</v>
      </c>
      <c r="F788" s="16">
        <v>1802.26</v>
      </c>
      <c r="G788" s="16">
        <f t="shared" si="706"/>
        <v>2.5</v>
      </c>
      <c r="H788" s="16"/>
      <c r="I788" s="16">
        <f t="shared" si="707"/>
        <v>11.79</v>
      </c>
      <c r="J788" s="17">
        <f t="shared" si="708"/>
        <v>2287.2600000000002</v>
      </c>
      <c r="K788" s="9"/>
      <c r="L788" s="9"/>
      <c r="M788" s="34">
        <f t="shared" si="709"/>
        <v>457.45200000000006</v>
      </c>
      <c r="N788" s="34">
        <f t="shared" si="710"/>
        <v>1829.8080000000002</v>
      </c>
      <c r="O788" s="9"/>
      <c r="P788" s="9"/>
      <c r="Q788" s="9"/>
      <c r="R788" s="9"/>
      <c r="S788" s="9"/>
      <c r="T788" s="9"/>
    </row>
    <row r="789" spans="1:28" ht="63.75" x14ac:dyDescent="0.25">
      <c r="A789" s="10" t="s">
        <v>1398</v>
      </c>
      <c r="B789" s="10" t="s">
        <v>1399</v>
      </c>
      <c r="C789" s="11" t="s">
        <v>238</v>
      </c>
      <c r="D789" s="12">
        <v>77</v>
      </c>
      <c r="E789" s="16">
        <v>7.69</v>
      </c>
      <c r="F789" s="16">
        <v>592.13</v>
      </c>
      <c r="G789" s="16">
        <f t="shared" si="706"/>
        <v>2.0699999999999998</v>
      </c>
      <c r="H789" s="16"/>
      <c r="I789" s="16">
        <f t="shared" si="707"/>
        <v>9.76</v>
      </c>
      <c r="J789" s="17">
        <f t="shared" si="708"/>
        <v>751.52</v>
      </c>
      <c r="K789" s="9"/>
      <c r="L789" s="9"/>
      <c r="M789" s="34">
        <f t="shared" si="709"/>
        <v>150.304</v>
      </c>
      <c r="N789" s="34">
        <f t="shared" si="710"/>
        <v>601.21600000000001</v>
      </c>
      <c r="O789" s="9"/>
      <c r="P789" s="9"/>
      <c r="Q789" s="9"/>
      <c r="R789" s="9"/>
      <c r="S789" s="9"/>
      <c r="T789" s="9"/>
    </row>
    <row r="790" spans="1:28" ht="63.75" x14ac:dyDescent="0.25">
      <c r="A790" s="10" t="s">
        <v>1400</v>
      </c>
      <c r="B790" s="10" t="s">
        <v>1401</v>
      </c>
      <c r="C790" s="11" t="s">
        <v>238</v>
      </c>
      <c r="D790" s="12">
        <v>19</v>
      </c>
      <c r="E790" s="16">
        <v>7.08</v>
      </c>
      <c r="F790" s="16">
        <v>134.52000000000001</v>
      </c>
      <c r="G790" s="16">
        <f t="shared" si="706"/>
        <v>1.9</v>
      </c>
      <c r="H790" s="16"/>
      <c r="I790" s="16">
        <f t="shared" si="707"/>
        <v>8.98</v>
      </c>
      <c r="J790" s="17">
        <f t="shared" si="708"/>
        <v>170.62</v>
      </c>
      <c r="K790" s="9"/>
      <c r="L790" s="9"/>
      <c r="M790" s="34">
        <f t="shared" si="709"/>
        <v>34.124000000000002</v>
      </c>
      <c r="N790" s="34">
        <f t="shared" si="710"/>
        <v>136.49600000000001</v>
      </c>
      <c r="O790" s="9"/>
      <c r="P790" s="9"/>
      <c r="Q790" s="9"/>
      <c r="R790" s="9"/>
      <c r="S790" s="9"/>
      <c r="T790" s="9"/>
    </row>
    <row r="791" spans="1:28" ht="63.75" x14ac:dyDescent="0.25">
      <c r="A791" s="10" t="s">
        <v>1413</v>
      </c>
      <c r="B791" s="10" t="s">
        <v>1414</v>
      </c>
      <c r="C791" s="11" t="s">
        <v>238</v>
      </c>
      <c r="D791" s="12">
        <v>24</v>
      </c>
      <c r="E791" s="16">
        <v>7.71</v>
      </c>
      <c r="F791" s="16">
        <v>185.04</v>
      </c>
      <c r="G791" s="16">
        <f t="shared" si="706"/>
        <v>2.0699999999999998</v>
      </c>
      <c r="H791" s="16"/>
      <c r="I791" s="16">
        <f t="shared" si="707"/>
        <v>9.7799999999999994</v>
      </c>
      <c r="J791" s="17">
        <f t="shared" si="708"/>
        <v>234.72</v>
      </c>
      <c r="K791" s="9"/>
      <c r="L791" s="9"/>
      <c r="M791" s="34">
        <f t="shared" si="709"/>
        <v>46.944000000000003</v>
      </c>
      <c r="N791" s="34">
        <f t="shared" si="710"/>
        <v>187.77600000000001</v>
      </c>
      <c r="O791" s="9"/>
      <c r="P791" s="9"/>
      <c r="Q791" s="9"/>
      <c r="R791" s="9"/>
      <c r="S791" s="9"/>
      <c r="T791" s="9"/>
    </row>
    <row r="792" spans="1:28" x14ac:dyDescent="0.25">
      <c r="A792" s="8" t="s">
        <v>261</v>
      </c>
      <c r="B792" s="91" t="s">
        <v>262</v>
      </c>
      <c r="C792" s="92"/>
      <c r="D792" s="92"/>
      <c r="E792" s="92"/>
      <c r="F792" s="92"/>
      <c r="G792" s="92"/>
      <c r="H792" s="92"/>
      <c r="I792" s="92"/>
      <c r="J792" s="93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8" ht="63" customHeight="1" x14ac:dyDescent="0.25">
      <c r="A793" s="10" t="s">
        <v>1415</v>
      </c>
      <c r="B793" s="10" t="s">
        <v>1416</v>
      </c>
      <c r="C793" s="11" t="s">
        <v>35</v>
      </c>
      <c r="D793" s="12">
        <v>80.06</v>
      </c>
      <c r="E793" s="16">
        <v>178.61</v>
      </c>
      <c r="F793" s="16">
        <v>14299.51</v>
      </c>
      <c r="G793" s="16">
        <f t="shared" ref="G793" si="711">TRUNC(E793*0.2693,2)</f>
        <v>48.09</v>
      </c>
      <c r="H793" s="16"/>
      <c r="I793" s="16">
        <f t="shared" ref="I793" si="712">H793+G793+E793</f>
        <v>226.70000000000002</v>
      </c>
      <c r="J793" s="17">
        <f t="shared" ref="J793" si="713">TRUNC(I793*D793,2)</f>
        <v>18149.599999999999</v>
      </c>
      <c r="K793" s="9"/>
      <c r="L793" s="9"/>
      <c r="M793" s="34">
        <f t="shared" ref="M793" si="714">J793*0.2</f>
        <v>3629.92</v>
      </c>
      <c r="N793" s="34">
        <f t="shared" ref="N793" si="715">J793*0.8</f>
        <v>14519.68</v>
      </c>
      <c r="O793" s="9"/>
      <c r="P793" s="9"/>
      <c r="Q793" s="9"/>
      <c r="R793" s="9"/>
      <c r="S793" s="9"/>
      <c r="T793" s="9"/>
    </row>
    <row r="794" spans="1:28" x14ac:dyDescent="0.25">
      <c r="A794" s="84" t="s">
        <v>17</v>
      </c>
      <c r="B794" s="85"/>
      <c r="C794" s="85"/>
      <c r="D794" s="85"/>
      <c r="E794" s="85"/>
      <c r="F794" s="85"/>
      <c r="G794" s="85"/>
      <c r="H794" s="85"/>
      <c r="I794" s="86"/>
      <c r="J794" s="17">
        <f>SUM(J761:J793)</f>
        <v>78592.7</v>
      </c>
      <c r="K794" s="33">
        <f>SUM(K761:K793)</f>
        <v>8529.2100000000009</v>
      </c>
      <c r="L794" s="33">
        <f t="shared" ref="L794:AB794" si="716">SUM(L761:L793)</f>
        <v>20462.859999999997</v>
      </c>
      <c r="M794" s="33">
        <f t="shared" si="716"/>
        <v>14008.853999999999</v>
      </c>
      <c r="N794" s="33">
        <f t="shared" si="716"/>
        <v>35591.776000000005</v>
      </c>
      <c r="O794" s="33">
        <f t="shared" si="716"/>
        <v>0</v>
      </c>
      <c r="P794" s="33">
        <f t="shared" si="716"/>
        <v>0</v>
      </c>
      <c r="Q794" s="33">
        <f t="shared" si="716"/>
        <v>0</v>
      </c>
      <c r="R794" s="33">
        <f t="shared" si="716"/>
        <v>0</v>
      </c>
      <c r="S794" s="33">
        <f t="shared" si="716"/>
        <v>0</v>
      </c>
      <c r="T794" s="33">
        <f t="shared" si="716"/>
        <v>0</v>
      </c>
      <c r="U794" s="33">
        <f t="shared" si="716"/>
        <v>0</v>
      </c>
      <c r="V794" s="33">
        <f t="shared" si="716"/>
        <v>0</v>
      </c>
      <c r="W794" s="33">
        <f t="shared" si="716"/>
        <v>0</v>
      </c>
      <c r="X794" s="33">
        <f t="shared" si="716"/>
        <v>0</v>
      </c>
      <c r="Y794" s="33">
        <f t="shared" si="716"/>
        <v>0</v>
      </c>
      <c r="Z794" s="33">
        <f t="shared" si="716"/>
        <v>0</v>
      </c>
      <c r="AA794" s="33">
        <f t="shared" si="716"/>
        <v>0</v>
      </c>
      <c r="AB794" s="33">
        <f t="shared" si="716"/>
        <v>0</v>
      </c>
    </row>
    <row r="795" spans="1:28" x14ac:dyDescent="0.25">
      <c r="A795" s="8" t="s">
        <v>290</v>
      </c>
      <c r="B795" s="91" t="s">
        <v>291</v>
      </c>
      <c r="C795" s="92"/>
      <c r="D795" s="92"/>
      <c r="E795" s="92"/>
      <c r="F795" s="92"/>
      <c r="G795" s="92"/>
      <c r="H795" s="92"/>
      <c r="I795" s="92"/>
      <c r="J795" s="93"/>
      <c r="K795" s="38">
        <f>ROUND(K794/$J794,4)</f>
        <v>0.1085</v>
      </c>
      <c r="L795" s="38">
        <f t="shared" ref="L795" si="717">ROUND(L794/$J794,4)</f>
        <v>0.26040000000000002</v>
      </c>
      <c r="M795" s="38">
        <f t="shared" ref="M795" si="718">ROUND(M794/$J794,4)</f>
        <v>0.1782</v>
      </c>
      <c r="N795" s="38">
        <f t="shared" ref="N795" si="719">ROUND(N794/$J794,4)</f>
        <v>0.45290000000000002</v>
      </c>
      <c r="O795" s="38">
        <f t="shared" ref="O795" si="720">ROUND(O794/$J794,4)</f>
        <v>0</v>
      </c>
      <c r="P795" s="38">
        <f t="shared" ref="P795" si="721">ROUND(P794/$J794,4)</f>
        <v>0</v>
      </c>
      <c r="Q795" s="38">
        <f t="shared" ref="Q795" si="722">ROUND(Q794/$J794,4)</f>
        <v>0</v>
      </c>
      <c r="R795" s="38">
        <f t="shared" ref="R795" si="723">ROUND(R794/$J794,4)</f>
        <v>0</v>
      </c>
      <c r="S795" s="38">
        <f t="shared" ref="S795" si="724">ROUND(S794/$J794,4)</f>
        <v>0</v>
      </c>
      <c r="T795" s="38">
        <f t="shared" ref="T795" si="725">ROUND(T794/$J794,4)</f>
        <v>0</v>
      </c>
      <c r="U795" s="38">
        <f t="shared" ref="U795" si="726">ROUND(U794/$J794,4)</f>
        <v>0</v>
      </c>
      <c r="V795" s="38">
        <f t="shared" ref="V795" si="727">ROUND(V794/$J794,4)</f>
        <v>0</v>
      </c>
      <c r="W795" s="38">
        <f t="shared" ref="W795" si="728">ROUND(W794/$J794,4)</f>
        <v>0</v>
      </c>
      <c r="X795" s="38">
        <f t="shared" ref="X795" si="729">ROUND(X794/$J794,4)</f>
        <v>0</v>
      </c>
      <c r="Y795" s="38">
        <f t="shared" ref="Y795" si="730">ROUND(Y794/$J794,4)</f>
        <v>0</v>
      </c>
      <c r="Z795" s="38">
        <f t="shared" ref="Z795" si="731">ROUND(Z794/$J794,4)</f>
        <v>0</v>
      </c>
      <c r="AA795" s="38">
        <f t="shared" ref="AA795" si="732">ROUND(AA794/$J794,4)</f>
        <v>0</v>
      </c>
      <c r="AB795" s="38">
        <f>ROUND(AB794/$J794,4)</f>
        <v>0</v>
      </c>
    </row>
    <row r="796" spans="1:28" x14ac:dyDescent="0.25">
      <c r="A796" s="8" t="s">
        <v>292</v>
      </c>
      <c r="B796" s="91" t="s">
        <v>293</v>
      </c>
      <c r="C796" s="92"/>
      <c r="D796" s="92"/>
      <c r="E796" s="92"/>
      <c r="F796" s="92"/>
      <c r="G796" s="92"/>
      <c r="H796" s="92"/>
      <c r="I796" s="92"/>
      <c r="J796" s="93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8" x14ac:dyDescent="0.25">
      <c r="A797" s="8" t="s">
        <v>1417</v>
      </c>
      <c r="B797" s="91" t="s">
        <v>1418</v>
      </c>
      <c r="C797" s="92"/>
      <c r="D797" s="92"/>
      <c r="E797" s="92"/>
      <c r="F797" s="92"/>
      <c r="G797" s="92"/>
      <c r="H797" s="92"/>
      <c r="I797" s="92"/>
      <c r="J797" s="93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8" x14ac:dyDescent="0.25">
      <c r="A798" s="8" t="s">
        <v>298</v>
      </c>
      <c r="B798" s="91" t="s">
        <v>299</v>
      </c>
      <c r="C798" s="92"/>
      <c r="D798" s="92"/>
      <c r="E798" s="92"/>
      <c r="F798" s="92"/>
      <c r="G798" s="92"/>
      <c r="H798" s="92"/>
      <c r="I798" s="92"/>
      <c r="J798" s="93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8" ht="89.25" x14ac:dyDescent="0.25">
      <c r="A799" s="10" t="s">
        <v>300</v>
      </c>
      <c r="B799" s="10" t="s">
        <v>301</v>
      </c>
      <c r="C799" s="11" t="s">
        <v>35</v>
      </c>
      <c r="D799" s="12">
        <v>207.16</v>
      </c>
      <c r="E799" s="16">
        <v>67.760000000000005</v>
      </c>
      <c r="F799" s="16"/>
      <c r="G799" s="16">
        <f t="shared" ref="G799" si="733">TRUNC(E799*0.2693,2)</f>
        <v>18.239999999999998</v>
      </c>
      <c r="H799" s="16"/>
      <c r="I799" s="16">
        <f t="shared" ref="I799" si="734">H799+G799+E799</f>
        <v>86</v>
      </c>
      <c r="J799" s="17">
        <f t="shared" ref="J799" si="735">TRUNC(I799*D799,2)</f>
        <v>17815.759999999998</v>
      </c>
      <c r="K799" s="9"/>
      <c r="L799" s="9"/>
      <c r="M799" s="9"/>
      <c r="N799" s="9">
        <f>0.2*J799</f>
        <v>3563.152</v>
      </c>
      <c r="O799" s="9">
        <f>0.8*J799</f>
        <v>14252.608</v>
      </c>
      <c r="P799" s="9"/>
      <c r="Q799" s="9"/>
      <c r="R799" s="9"/>
      <c r="S799" s="9"/>
      <c r="T799" s="9"/>
    </row>
    <row r="800" spans="1:28" x14ac:dyDescent="0.25">
      <c r="A800" s="8" t="s">
        <v>304</v>
      </c>
      <c r="B800" s="91" t="s">
        <v>305</v>
      </c>
      <c r="C800" s="92"/>
      <c r="D800" s="92"/>
      <c r="E800" s="92"/>
      <c r="F800" s="92"/>
      <c r="G800" s="92"/>
      <c r="H800" s="92"/>
      <c r="I800" s="92"/>
      <c r="J800" s="93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38.25" x14ac:dyDescent="0.25">
      <c r="A801" s="10" t="s">
        <v>306</v>
      </c>
      <c r="B801" s="10" t="s">
        <v>307</v>
      </c>
      <c r="C801" s="11" t="s">
        <v>35</v>
      </c>
      <c r="D801" s="12">
        <v>145.93</v>
      </c>
      <c r="E801" s="16">
        <v>123.86</v>
      </c>
      <c r="F801" s="16">
        <v>18074.88</v>
      </c>
      <c r="G801" s="16">
        <f t="shared" ref="G801" si="736">TRUNC(E801*0.2693,2)</f>
        <v>33.35</v>
      </c>
      <c r="H801" s="16"/>
      <c r="I801" s="16">
        <f t="shared" ref="I801" si="737">H801+G801+E801</f>
        <v>157.21</v>
      </c>
      <c r="J801" s="17">
        <f t="shared" ref="J801" si="738">TRUNC(I801*D801,2)</f>
        <v>22941.65</v>
      </c>
      <c r="K801" s="9"/>
      <c r="L801" s="9"/>
      <c r="M801" s="9"/>
      <c r="N801" s="9">
        <f>0.2*J801</f>
        <v>4588.3300000000008</v>
      </c>
      <c r="O801" s="9">
        <f>0.8*J801</f>
        <v>18353.320000000003</v>
      </c>
      <c r="P801" s="9"/>
      <c r="Q801" s="9"/>
      <c r="R801" s="9"/>
      <c r="S801" s="9"/>
      <c r="T801" s="9"/>
    </row>
    <row r="802" spans="1:20" x14ac:dyDescent="0.25">
      <c r="A802" s="8" t="s">
        <v>320</v>
      </c>
      <c r="B802" s="91" t="s">
        <v>321</v>
      </c>
      <c r="C802" s="92"/>
      <c r="D802" s="92"/>
      <c r="E802" s="92"/>
      <c r="F802" s="92"/>
      <c r="G802" s="92"/>
      <c r="H802" s="92"/>
      <c r="I802" s="92"/>
      <c r="J802" s="93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51" x14ac:dyDescent="0.25">
      <c r="A803" s="10" t="s">
        <v>1419</v>
      </c>
      <c r="B803" s="10" t="s">
        <v>1420</v>
      </c>
      <c r="C803" s="11" t="s">
        <v>50</v>
      </c>
      <c r="D803" s="12">
        <v>21.15</v>
      </c>
      <c r="E803" s="16">
        <v>27.44</v>
      </c>
      <c r="F803" s="16">
        <v>580.35</v>
      </c>
      <c r="G803" s="16">
        <f t="shared" ref="G803:G804" si="739">TRUNC(E803*0.2693,2)</f>
        <v>7.38</v>
      </c>
      <c r="H803" s="16"/>
      <c r="I803" s="16">
        <f t="shared" ref="I803:I804" si="740">H803+G803+E803</f>
        <v>34.82</v>
      </c>
      <c r="J803" s="17">
        <f t="shared" ref="J803:J804" si="741">TRUNC(I803*D803,2)</f>
        <v>736.44</v>
      </c>
      <c r="K803" s="9"/>
      <c r="L803" s="9"/>
      <c r="M803" s="9"/>
      <c r="N803" s="9">
        <f t="shared" ref="N803:N804" si="742">0.2*J803</f>
        <v>147.28800000000001</v>
      </c>
      <c r="O803" s="9">
        <f t="shared" ref="O803:O804" si="743">0.8*J803</f>
        <v>589.15200000000004</v>
      </c>
      <c r="P803" s="9"/>
      <c r="Q803" s="9"/>
      <c r="R803" s="9"/>
      <c r="S803" s="9"/>
      <c r="T803" s="9"/>
    </row>
    <row r="804" spans="1:20" ht="38.25" x14ac:dyDescent="0.25">
      <c r="A804" s="10" t="s">
        <v>326</v>
      </c>
      <c r="B804" s="10" t="s">
        <v>327</v>
      </c>
      <c r="C804" s="11" t="s">
        <v>50</v>
      </c>
      <c r="D804" s="12">
        <v>63.45</v>
      </c>
      <c r="E804" s="16">
        <v>26.24</v>
      </c>
      <c r="F804" s="16">
        <v>1664.92</v>
      </c>
      <c r="G804" s="16">
        <f t="shared" si="739"/>
        <v>7.06</v>
      </c>
      <c r="H804" s="16"/>
      <c r="I804" s="16">
        <f t="shared" si="740"/>
        <v>33.299999999999997</v>
      </c>
      <c r="J804" s="17">
        <f t="shared" si="741"/>
        <v>2112.88</v>
      </c>
      <c r="K804" s="9"/>
      <c r="L804" s="9"/>
      <c r="M804" s="9"/>
      <c r="N804" s="9">
        <f t="shared" si="742"/>
        <v>422.57600000000002</v>
      </c>
      <c r="O804" s="9">
        <f t="shared" si="743"/>
        <v>1690.3040000000001</v>
      </c>
      <c r="P804" s="9"/>
      <c r="Q804" s="9"/>
      <c r="R804" s="9"/>
      <c r="S804" s="9"/>
      <c r="T804" s="9"/>
    </row>
    <row r="805" spans="1:20" x14ac:dyDescent="0.25">
      <c r="A805" s="8" t="s">
        <v>322</v>
      </c>
      <c r="B805" s="91" t="s">
        <v>323</v>
      </c>
      <c r="C805" s="92"/>
      <c r="D805" s="92"/>
      <c r="E805" s="92"/>
      <c r="F805" s="92"/>
      <c r="G805" s="92"/>
      <c r="H805" s="92"/>
      <c r="I805" s="92"/>
      <c r="J805" s="93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8" t="s">
        <v>1421</v>
      </c>
      <c r="B806" s="91" t="s">
        <v>1422</v>
      </c>
      <c r="C806" s="92"/>
      <c r="D806" s="92"/>
      <c r="E806" s="92"/>
      <c r="F806" s="92"/>
      <c r="G806" s="92"/>
      <c r="H806" s="92"/>
      <c r="I806" s="92"/>
      <c r="J806" s="93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8" t="s">
        <v>328</v>
      </c>
      <c r="B807" s="91" t="s">
        <v>329</v>
      </c>
      <c r="C807" s="92"/>
      <c r="D807" s="92"/>
      <c r="E807" s="92"/>
      <c r="F807" s="92"/>
      <c r="G807" s="92"/>
      <c r="H807" s="92"/>
      <c r="I807" s="92"/>
      <c r="J807" s="93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38.25" x14ac:dyDescent="0.25">
      <c r="A808" s="10" t="s">
        <v>330</v>
      </c>
      <c r="B808" s="10" t="s">
        <v>331</v>
      </c>
      <c r="C808" s="11" t="s">
        <v>50</v>
      </c>
      <c r="D808" s="12">
        <v>63.45</v>
      </c>
      <c r="E808" s="16">
        <v>10.4</v>
      </c>
      <c r="F808" s="16">
        <v>659.88</v>
      </c>
      <c r="G808" s="16">
        <f t="shared" ref="G808" si="744">TRUNC(E808*0.2693,2)</f>
        <v>2.8</v>
      </c>
      <c r="H808" s="16"/>
      <c r="I808" s="16">
        <f t="shared" ref="I808" si="745">H808+G808+E808</f>
        <v>13.2</v>
      </c>
      <c r="J808" s="17">
        <f t="shared" ref="J808" si="746">TRUNC(I808*D808,2)</f>
        <v>837.54</v>
      </c>
      <c r="K808" s="9"/>
      <c r="L808" s="9"/>
      <c r="M808" s="9"/>
      <c r="N808" s="9">
        <f t="shared" ref="N808" si="747">0.2*J808</f>
        <v>167.50800000000001</v>
      </c>
      <c r="O808" s="9">
        <f t="shared" ref="O808" si="748">0.8*J808</f>
        <v>670.03200000000004</v>
      </c>
      <c r="P808" s="9"/>
      <c r="Q808" s="9"/>
      <c r="R808" s="9"/>
      <c r="S808" s="9"/>
      <c r="T808" s="9"/>
    </row>
    <row r="809" spans="1:20" x14ac:dyDescent="0.25">
      <c r="A809" s="8" t="s">
        <v>1423</v>
      </c>
      <c r="B809" s="91" t="s">
        <v>1424</v>
      </c>
      <c r="C809" s="92"/>
      <c r="D809" s="92"/>
      <c r="E809" s="92"/>
      <c r="F809" s="92"/>
      <c r="G809" s="92"/>
      <c r="H809" s="92"/>
      <c r="I809" s="92"/>
      <c r="J809" s="93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8" t="s">
        <v>1425</v>
      </c>
      <c r="B810" s="91" t="s">
        <v>1426</v>
      </c>
      <c r="C810" s="92"/>
      <c r="D810" s="92"/>
      <c r="E810" s="92"/>
      <c r="F810" s="92"/>
      <c r="G810" s="92"/>
      <c r="H810" s="92"/>
      <c r="I810" s="92"/>
      <c r="J810" s="93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38.25" x14ac:dyDescent="0.25">
      <c r="A811" s="10" t="s">
        <v>1427</v>
      </c>
      <c r="B811" s="10" t="s">
        <v>1428</v>
      </c>
      <c r="C811" s="11" t="s">
        <v>16</v>
      </c>
      <c r="D811" s="12">
        <v>3</v>
      </c>
      <c r="E811" s="16">
        <v>1878.57</v>
      </c>
      <c r="F811" s="16">
        <v>5635.71</v>
      </c>
      <c r="G811" s="16">
        <f t="shared" ref="G811:G813" si="749">TRUNC(E811*0.2693,2)</f>
        <v>505.89</v>
      </c>
      <c r="H811" s="16"/>
      <c r="I811" s="16">
        <f t="shared" ref="I811:I813" si="750">H811+G811+E811</f>
        <v>2384.46</v>
      </c>
      <c r="J811" s="17">
        <f t="shared" ref="J811:J813" si="751">TRUNC(I811*D811,2)</f>
        <v>7153.38</v>
      </c>
      <c r="K811" s="9"/>
      <c r="L811" s="9"/>
      <c r="M811" s="9"/>
      <c r="N811" s="9"/>
      <c r="O811" s="9"/>
      <c r="P811" s="9">
        <f>J811</f>
        <v>7153.38</v>
      </c>
      <c r="Q811" s="9"/>
      <c r="R811" s="9"/>
      <c r="S811" s="9"/>
      <c r="T811" s="9"/>
    </row>
    <row r="812" spans="1:20" ht="38.25" x14ac:dyDescent="0.25">
      <c r="A812" s="10" t="s">
        <v>1429</v>
      </c>
      <c r="B812" s="10" t="s">
        <v>1430</v>
      </c>
      <c r="C812" s="11" t="s">
        <v>16</v>
      </c>
      <c r="D812" s="12">
        <v>1</v>
      </c>
      <c r="E812" s="16">
        <v>3429.29</v>
      </c>
      <c r="F812" s="16">
        <v>3429.29</v>
      </c>
      <c r="G812" s="16">
        <f t="shared" si="749"/>
        <v>923.5</v>
      </c>
      <c r="H812" s="16"/>
      <c r="I812" s="16">
        <f t="shared" si="750"/>
        <v>4352.79</v>
      </c>
      <c r="J812" s="17">
        <f t="shared" si="751"/>
        <v>4352.79</v>
      </c>
      <c r="K812" s="9"/>
      <c r="L812" s="9"/>
      <c r="M812" s="9"/>
      <c r="N812" s="9"/>
      <c r="O812" s="9"/>
      <c r="P812" s="9">
        <f>J812</f>
        <v>4352.79</v>
      </c>
      <c r="Q812" s="9"/>
      <c r="R812" s="9"/>
      <c r="S812" s="9"/>
      <c r="T812" s="9"/>
    </row>
    <row r="813" spans="1:20" ht="38.25" x14ac:dyDescent="0.25">
      <c r="A813" s="10" t="s">
        <v>1431</v>
      </c>
      <c r="B813" s="10" t="s">
        <v>1432</v>
      </c>
      <c r="C813" s="11" t="s">
        <v>16</v>
      </c>
      <c r="D813" s="12">
        <v>1</v>
      </c>
      <c r="E813" s="16">
        <v>3020.59</v>
      </c>
      <c r="F813" s="16">
        <v>3020.59</v>
      </c>
      <c r="G813" s="16">
        <f t="shared" si="749"/>
        <v>813.44</v>
      </c>
      <c r="H813" s="16"/>
      <c r="I813" s="16">
        <f t="shared" si="750"/>
        <v>3834.03</v>
      </c>
      <c r="J813" s="17">
        <f t="shared" si="751"/>
        <v>3834.03</v>
      </c>
      <c r="K813" s="9"/>
      <c r="L813" s="9"/>
      <c r="M813" s="9"/>
      <c r="N813" s="9"/>
      <c r="O813" s="9"/>
      <c r="P813" s="9">
        <f>J813</f>
        <v>3834.03</v>
      </c>
      <c r="Q813" s="9"/>
      <c r="R813" s="9"/>
      <c r="S813" s="9"/>
      <c r="T813" s="9"/>
    </row>
    <row r="814" spans="1:20" x14ac:dyDescent="0.25">
      <c r="A814" s="8" t="s">
        <v>1433</v>
      </c>
      <c r="B814" s="91" t="s">
        <v>1434</v>
      </c>
      <c r="C814" s="92"/>
      <c r="D814" s="92"/>
      <c r="E814" s="92"/>
      <c r="F814" s="92"/>
      <c r="G814" s="92"/>
      <c r="H814" s="92"/>
      <c r="I814" s="92"/>
      <c r="J814" s="93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51" x14ac:dyDescent="0.25">
      <c r="A815" s="10" t="s">
        <v>1435</v>
      </c>
      <c r="B815" s="10" t="s">
        <v>1436</v>
      </c>
      <c r="C815" s="11" t="s">
        <v>16</v>
      </c>
      <c r="D815" s="12">
        <v>1</v>
      </c>
      <c r="E815" s="16">
        <v>2475.08</v>
      </c>
      <c r="F815" s="16">
        <v>2475.08</v>
      </c>
      <c r="G815" s="16">
        <f t="shared" ref="G815" si="752">TRUNC(E815*0.2693,2)</f>
        <v>666.53</v>
      </c>
      <c r="H815" s="16"/>
      <c r="I815" s="16">
        <f t="shared" ref="I815" si="753">H815+G815+E815</f>
        <v>3141.6099999999997</v>
      </c>
      <c r="J815" s="17">
        <f t="shared" ref="J815" si="754">TRUNC(I815*D815,2)</f>
        <v>3141.61</v>
      </c>
      <c r="K815" s="9"/>
      <c r="L815" s="9"/>
      <c r="M815" s="9"/>
      <c r="N815" s="9"/>
      <c r="O815" s="9"/>
      <c r="P815" s="9">
        <f>J815</f>
        <v>3141.61</v>
      </c>
      <c r="Q815" s="9"/>
      <c r="R815" s="9"/>
      <c r="S815" s="9"/>
      <c r="T815" s="9"/>
    </row>
    <row r="816" spans="1:20" x14ac:dyDescent="0.25">
      <c r="A816" s="8" t="s">
        <v>1437</v>
      </c>
      <c r="B816" s="91" t="s">
        <v>1438</v>
      </c>
      <c r="C816" s="92"/>
      <c r="D816" s="92"/>
      <c r="E816" s="92"/>
      <c r="F816" s="92"/>
      <c r="G816" s="92"/>
      <c r="H816" s="92"/>
      <c r="I816" s="92"/>
      <c r="J816" s="93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51" x14ac:dyDescent="0.25">
      <c r="A817" s="10" t="s">
        <v>1439</v>
      </c>
      <c r="B817" s="10" t="s">
        <v>1440</v>
      </c>
      <c r="C817" s="11" t="s">
        <v>35</v>
      </c>
      <c r="D817" s="12">
        <v>12.24</v>
      </c>
      <c r="E817" s="16">
        <v>310.58999999999997</v>
      </c>
      <c r="F817" s="16">
        <v>3801.62</v>
      </c>
      <c r="G817" s="16">
        <f t="shared" ref="G817" si="755">TRUNC(E817*0.2693,2)</f>
        <v>83.64</v>
      </c>
      <c r="H817" s="16"/>
      <c r="I817" s="16">
        <f t="shared" ref="I817" si="756">H817+G817+E817</f>
        <v>394.22999999999996</v>
      </c>
      <c r="J817" s="17">
        <f t="shared" ref="J817" si="757">TRUNC(I817*D817,2)</f>
        <v>4825.37</v>
      </c>
      <c r="K817" s="9"/>
      <c r="L817" s="9"/>
      <c r="M817" s="9"/>
      <c r="N817" s="9"/>
      <c r="O817" s="9"/>
      <c r="P817" s="9">
        <f>J817</f>
        <v>4825.37</v>
      </c>
      <c r="Q817" s="9"/>
      <c r="R817" s="9"/>
      <c r="S817" s="9"/>
      <c r="T817" s="9"/>
    </row>
    <row r="818" spans="1:20" x14ac:dyDescent="0.25">
      <c r="A818" s="8" t="s">
        <v>1441</v>
      </c>
      <c r="B818" s="91" t="s">
        <v>1442</v>
      </c>
      <c r="C818" s="92"/>
      <c r="D818" s="92"/>
      <c r="E818" s="92"/>
      <c r="F818" s="92"/>
      <c r="G818" s="92"/>
      <c r="H818" s="92"/>
      <c r="I818" s="92"/>
      <c r="J818" s="93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38.25" x14ac:dyDescent="0.25">
      <c r="A819" s="10" t="s">
        <v>1443</v>
      </c>
      <c r="B819" s="10" t="s">
        <v>1444</v>
      </c>
      <c r="C819" s="11" t="s">
        <v>16</v>
      </c>
      <c r="D819" s="12">
        <v>1</v>
      </c>
      <c r="E819" s="16">
        <v>2870.03</v>
      </c>
      <c r="F819" s="16">
        <v>2870.03</v>
      </c>
      <c r="G819" s="16">
        <f t="shared" ref="G819" si="758">TRUNC(E819*0.2693,2)</f>
        <v>772.89</v>
      </c>
      <c r="H819" s="16"/>
      <c r="I819" s="16">
        <f t="shared" ref="I819" si="759">H819+G819+E819</f>
        <v>3642.92</v>
      </c>
      <c r="J819" s="17">
        <f t="shared" ref="J819" si="760">TRUNC(I819*D819,2)</f>
        <v>3642.92</v>
      </c>
      <c r="K819" s="9"/>
      <c r="L819" s="9"/>
      <c r="M819" s="9"/>
      <c r="N819" s="9"/>
      <c r="O819" s="9"/>
      <c r="P819" s="9">
        <f>J819</f>
        <v>3642.92</v>
      </c>
      <c r="Q819" s="9"/>
      <c r="R819" s="9"/>
      <c r="S819" s="9"/>
      <c r="T819" s="9"/>
    </row>
    <row r="820" spans="1:20" x14ac:dyDescent="0.25">
      <c r="A820" s="8" t="s">
        <v>1445</v>
      </c>
      <c r="B820" s="91" t="s">
        <v>1446</v>
      </c>
      <c r="C820" s="92"/>
      <c r="D820" s="92"/>
      <c r="E820" s="92"/>
      <c r="F820" s="92"/>
      <c r="G820" s="92"/>
      <c r="H820" s="92"/>
      <c r="I820" s="92"/>
      <c r="J820" s="93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38.25" x14ac:dyDescent="0.25">
      <c r="A821" s="10" t="s">
        <v>1447</v>
      </c>
      <c r="B821" s="10" t="s">
        <v>1448</v>
      </c>
      <c r="C821" s="11" t="s">
        <v>16</v>
      </c>
      <c r="D821" s="12">
        <v>4</v>
      </c>
      <c r="E821" s="16">
        <v>127.31</v>
      </c>
      <c r="F821" s="16">
        <v>509.24</v>
      </c>
      <c r="G821" s="16">
        <f t="shared" ref="G821" si="761">TRUNC(E821*0.2693,2)</f>
        <v>34.28</v>
      </c>
      <c r="H821" s="16"/>
      <c r="I821" s="16">
        <f t="shared" ref="I821" si="762">H821+G821+E821</f>
        <v>161.59</v>
      </c>
      <c r="J821" s="17">
        <f t="shared" ref="J821" si="763">TRUNC(I821*D821,2)</f>
        <v>646.36</v>
      </c>
      <c r="K821" s="9"/>
      <c r="L821" s="9"/>
      <c r="M821" s="9"/>
      <c r="N821" s="9"/>
      <c r="O821" s="9"/>
      <c r="P821" s="9">
        <f>J821</f>
        <v>646.36</v>
      </c>
      <c r="Q821" s="9"/>
      <c r="R821" s="9"/>
      <c r="S821" s="9"/>
      <c r="T821" s="9"/>
    </row>
    <row r="822" spans="1:20" x14ac:dyDescent="0.25">
      <c r="A822" s="8" t="s">
        <v>1449</v>
      </c>
      <c r="B822" s="91" t="s">
        <v>1450</v>
      </c>
      <c r="C822" s="92"/>
      <c r="D822" s="92"/>
      <c r="E822" s="92"/>
      <c r="F822" s="92"/>
      <c r="G822" s="92"/>
      <c r="H822" s="92"/>
      <c r="I822" s="92"/>
      <c r="J822" s="93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25.5" x14ac:dyDescent="0.25">
      <c r="A823" s="10" t="s">
        <v>1451</v>
      </c>
      <c r="B823" s="10" t="s">
        <v>1452</v>
      </c>
      <c r="C823" s="11" t="s">
        <v>16</v>
      </c>
      <c r="D823" s="12">
        <v>5</v>
      </c>
      <c r="E823" s="16">
        <v>1735.7</v>
      </c>
      <c r="F823" s="16">
        <v>8678.5</v>
      </c>
      <c r="G823" s="16">
        <f t="shared" ref="G823" si="764">TRUNC(E823*0.2693,2)</f>
        <v>467.42</v>
      </c>
      <c r="H823" s="16"/>
      <c r="I823" s="16">
        <f t="shared" ref="I823" si="765">H823+G823+E823</f>
        <v>2203.12</v>
      </c>
      <c r="J823" s="17">
        <f t="shared" ref="J823" si="766">TRUNC(I823*D823,2)</f>
        <v>11015.6</v>
      </c>
      <c r="K823" s="9"/>
      <c r="L823" s="9"/>
      <c r="M823" s="9"/>
      <c r="N823" s="9"/>
      <c r="O823" s="9"/>
      <c r="P823" s="9">
        <f>J823</f>
        <v>11015.6</v>
      </c>
      <c r="Q823" s="9"/>
      <c r="R823" s="9"/>
      <c r="S823" s="9"/>
      <c r="T823" s="9"/>
    </row>
    <row r="824" spans="1:20" x14ac:dyDescent="0.25">
      <c r="A824" s="8" t="s">
        <v>1453</v>
      </c>
      <c r="B824" s="91" t="s">
        <v>1454</v>
      </c>
      <c r="C824" s="92"/>
      <c r="D824" s="92"/>
      <c r="E824" s="92"/>
      <c r="F824" s="92"/>
      <c r="G824" s="92"/>
      <c r="H824" s="92"/>
      <c r="I824" s="92"/>
      <c r="J824" s="93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8" t="s">
        <v>430</v>
      </c>
      <c r="B825" s="91" t="s">
        <v>431</v>
      </c>
      <c r="C825" s="92"/>
      <c r="D825" s="92"/>
      <c r="E825" s="92"/>
      <c r="F825" s="92"/>
      <c r="G825" s="92"/>
      <c r="H825" s="92"/>
      <c r="I825" s="92"/>
      <c r="J825" s="93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8" t="s">
        <v>450</v>
      </c>
      <c r="B826" s="91" t="s">
        <v>451</v>
      </c>
      <c r="C826" s="92"/>
      <c r="D826" s="92"/>
      <c r="E826" s="92"/>
      <c r="F826" s="92"/>
      <c r="G826" s="92"/>
      <c r="H826" s="92"/>
      <c r="I826" s="92"/>
      <c r="J826" s="93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63.75" x14ac:dyDescent="0.25">
      <c r="A827" s="10" t="s">
        <v>452</v>
      </c>
      <c r="B827" s="10" t="s">
        <v>453</v>
      </c>
      <c r="C827" s="11" t="s">
        <v>35</v>
      </c>
      <c r="D827" s="12">
        <v>80.010000000000005</v>
      </c>
      <c r="E827" s="16">
        <v>26.09</v>
      </c>
      <c r="F827" s="16">
        <v>2087.46</v>
      </c>
      <c r="G827" s="16">
        <f t="shared" ref="G827:G832" si="767">TRUNC(E827*0.2693,2)</f>
        <v>7.02</v>
      </c>
      <c r="H827" s="16"/>
      <c r="I827" s="16">
        <f t="shared" ref="I827:I832" si="768">H827+G827+E827</f>
        <v>33.11</v>
      </c>
      <c r="J827" s="17">
        <f t="shared" ref="J827:J832" si="769">TRUNC(I827*D827,2)</f>
        <v>2649.13</v>
      </c>
      <c r="K827" s="9"/>
      <c r="L827" s="9"/>
      <c r="M827" s="9"/>
      <c r="N827" s="9"/>
      <c r="O827" s="9"/>
      <c r="P827" s="9">
        <f>J827</f>
        <v>2649.13</v>
      </c>
      <c r="Q827" s="9"/>
      <c r="R827" s="9"/>
      <c r="S827" s="9"/>
      <c r="T827" s="9"/>
    </row>
    <row r="828" spans="1:20" ht="63.75" x14ac:dyDescent="0.25">
      <c r="A828" s="10" t="s">
        <v>1455</v>
      </c>
      <c r="B828" s="10" t="s">
        <v>1456</v>
      </c>
      <c r="C828" s="11" t="s">
        <v>35</v>
      </c>
      <c r="D828" s="12">
        <v>80.010000000000005</v>
      </c>
      <c r="E828" s="16">
        <v>86.61</v>
      </c>
      <c r="F828" s="16">
        <v>6929.66</v>
      </c>
      <c r="G828" s="16">
        <f t="shared" si="767"/>
        <v>23.32</v>
      </c>
      <c r="H828" s="16"/>
      <c r="I828" s="16">
        <f t="shared" si="768"/>
        <v>109.93</v>
      </c>
      <c r="J828" s="17">
        <f t="shared" si="769"/>
        <v>8795.49</v>
      </c>
      <c r="K828" s="9"/>
      <c r="L828" s="9"/>
      <c r="M828" s="9">
        <f>J828</f>
        <v>8795.49</v>
      </c>
      <c r="N828" s="9"/>
      <c r="O828" s="9"/>
      <c r="P828" s="9"/>
      <c r="Q828" s="9"/>
      <c r="R828" s="9"/>
      <c r="S828" s="9"/>
      <c r="T828" s="9"/>
    </row>
    <row r="829" spans="1:20" ht="63.75" x14ac:dyDescent="0.25">
      <c r="A829" s="10" t="s">
        <v>1457</v>
      </c>
      <c r="B829" s="10" t="s">
        <v>1458</v>
      </c>
      <c r="C829" s="11" t="s">
        <v>35</v>
      </c>
      <c r="D829" s="12">
        <v>73.69</v>
      </c>
      <c r="E829" s="16">
        <v>62.37</v>
      </c>
      <c r="F829" s="16">
        <v>4596.04</v>
      </c>
      <c r="G829" s="16">
        <f t="shared" si="767"/>
        <v>16.79</v>
      </c>
      <c r="H829" s="16"/>
      <c r="I829" s="16">
        <f t="shared" si="768"/>
        <v>79.16</v>
      </c>
      <c r="J829" s="17">
        <f t="shared" si="769"/>
        <v>5833.3</v>
      </c>
      <c r="K829" s="9"/>
      <c r="L829" s="9"/>
      <c r="M829" s="9">
        <f>J829</f>
        <v>5833.3</v>
      </c>
      <c r="N829" s="9"/>
      <c r="O829" s="9"/>
      <c r="P829" s="9"/>
      <c r="Q829" s="9"/>
      <c r="R829" s="9"/>
      <c r="S829" s="9"/>
      <c r="T829" s="9"/>
    </row>
    <row r="830" spans="1:20" ht="38.25" x14ac:dyDescent="0.25">
      <c r="A830" s="10" t="s">
        <v>1459</v>
      </c>
      <c r="B830" s="10" t="s">
        <v>1460</v>
      </c>
      <c r="C830" s="11" t="s">
        <v>87</v>
      </c>
      <c r="D830" s="12">
        <v>73.69</v>
      </c>
      <c r="E830" s="16">
        <v>104.55</v>
      </c>
      <c r="F830" s="16">
        <v>7704.28</v>
      </c>
      <c r="G830" s="16">
        <f t="shared" si="767"/>
        <v>28.15</v>
      </c>
      <c r="H830" s="16"/>
      <c r="I830" s="16">
        <f t="shared" si="768"/>
        <v>132.69999999999999</v>
      </c>
      <c r="J830" s="17">
        <f t="shared" si="769"/>
        <v>9778.66</v>
      </c>
      <c r="K830" s="9"/>
      <c r="L830" s="9"/>
      <c r="M830" s="9">
        <f>J830</f>
        <v>9778.66</v>
      </c>
      <c r="N830" s="9"/>
      <c r="O830" s="9"/>
      <c r="P830" s="9"/>
      <c r="Q830" s="9"/>
      <c r="R830" s="9"/>
      <c r="S830" s="9"/>
      <c r="T830" s="9"/>
    </row>
    <row r="831" spans="1:20" ht="51" x14ac:dyDescent="0.25">
      <c r="A831" s="10" t="s">
        <v>458</v>
      </c>
      <c r="B831" s="10" t="s">
        <v>459</v>
      </c>
      <c r="C831" s="11" t="s">
        <v>87</v>
      </c>
      <c r="D831" s="12">
        <v>80.010000000000005</v>
      </c>
      <c r="E831" s="16">
        <v>100.01</v>
      </c>
      <c r="F831" s="16">
        <v>8001.8</v>
      </c>
      <c r="G831" s="16">
        <f t="shared" si="767"/>
        <v>26.93</v>
      </c>
      <c r="H831" s="16"/>
      <c r="I831" s="16">
        <f t="shared" si="768"/>
        <v>126.94</v>
      </c>
      <c r="J831" s="17">
        <f t="shared" si="769"/>
        <v>10156.459999999999</v>
      </c>
      <c r="K831" s="9"/>
      <c r="L831" s="9"/>
      <c r="M831" s="9">
        <f>J831</f>
        <v>10156.459999999999</v>
      </c>
      <c r="N831" s="9"/>
      <c r="O831" s="9"/>
      <c r="P831" s="9"/>
      <c r="Q831" s="9"/>
      <c r="R831" s="9"/>
      <c r="S831" s="9"/>
      <c r="T831" s="9"/>
    </row>
    <row r="832" spans="1:20" ht="51" x14ac:dyDescent="0.25">
      <c r="A832" s="10" t="s">
        <v>460</v>
      </c>
      <c r="B832" s="10" t="s">
        <v>461</v>
      </c>
      <c r="C832" s="11" t="s">
        <v>35</v>
      </c>
      <c r="D832" s="12">
        <v>153.69999999999999</v>
      </c>
      <c r="E832" s="16">
        <v>2.39</v>
      </c>
      <c r="F832" s="16">
        <v>367.34</v>
      </c>
      <c r="G832" s="16">
        <f t="shared" si="767"/>
        <v>0.64</v>
      </c>
      <c r="H832" s="16"/>
      <c r="I832" s="16">
        <f t="shared" si="768"/>
        <v>3.0300000000000002</v>
      </c>
      <c r="J832" s="17">
        <f t="shared" si="769"/>
        <v>465.71</v>
      </c>
      <c r="K832" s="9"/>
      <c r="L832" s="9"/>
      <c r="M832" s="9">
        <f>J832</f>
        <v>465.71</v>
      </c>
      <c r="N832" s="9"/>
      <c r="O832" s="9"/>
      <c r="P832" s="9"/>
      <c r="Q832" s="9"/>
      <c r="R832" s="9"/>
      <c r="S832" s="9"/>
      <c r="T832" s="9"/>
    </row>
    <row r="833" spans="1:20" x14ac:dyDescent="0.25">
      <c r="A833" s="8" t="s">
        <v>466</v>
      </c>
      <c r="B833" s="91" t="s">
        <v>467</v>
      </c>
      <c r="C833" s="92"/>
      <c r="D833" s="92"/>
      <c r="E833" s="92"/>
      <c r="F833" s="92"/>
      <c r="G833" s="92"/>
      <c r="H833" s="92"/>
      <c r="I833" s="92"/>
      <c r="J833" s="93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8" t="s">
        <v>468</v>
      </c>
      <c r="B834" s="91" t="s">
        <v>469</v>
      </c>
      <c r="C834" s="92"/>
      <c r="D834" s="92"/>
      <c r="E834" s="92"/>
      <c r="F834" s="92"/>
      <c r="G834" s="92"/>
      <c r="H834" s="92"/>
      <c r="I834" s="92"/>
      <c r="J834" s="93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63.75" x14ac:dyDescent="0.25">
      <c r="A835" s="10" t="s">
        <v>470</v>
      </c>
      <c r="B835" s="10" t="s">
        <v>471</v>
      </c>
      <c r="C835" s="11" t="s">
        <v>35</v>
      </c>
      <c r="D835" s="12">
        <v>234.11</v>
      </c>
      <c r="E835" s="16">
        <v>3.05</v>
      </c>
      <c r="F835" s="16"/>
      <c r="G835" s="16">
        <f t="shared" ref="G835:G836" si="770">TRUNC(E835*0.2693,2)</f>
        <v>0.82</v>
      </c>
      <c r="H835" s="16"/>
      <c r="I835" s="16">
        <f t="shared" ref="I835:I836" si="771">H835+G835+E835</f>
        <v>3.8699999999999997</v>
      </c>
      <c r="J835" s="17">
        <f t="shared" ref="J835:J836" si="772">TRUNC(I835*D835,2)</f>
        <v>906</v>
      </c>
      <c r="K835" s="9"/>
      <c r="L835" s="9"/>
      <c r="M835" s="9"/>
      <c r="N835" s="9"/>
      <c r="O835" s="9">
        <f>0.2*J835</f>
        <v>181.20000000000002</v>
      </c>
      <c r="P835" s="9">
        <f>0.8*J835</f>
        <v>724.80000000000007</v>
      </c>
      <c r="Q835" s="9"/>
      <c r="R835" s="9"/>
      <c r="S835" s="9"/>
      <c r="T835" s="9"/>
    </row>
    <row r="836" spans="1:20" ht="76.5" x14ac:dyDescent="0.25">
      <c r="A836" s="10" t="s">
        <v>472</v>
      </c>
      <c r="B836" s="10" t="s">
        <v>473</v>
      </c>
      <c r="C836" s="11" t="s">
        <v>35</v>
      </c>
      <c r="D836" s="12">
        <v>160.35</v>
      </c>
      <c r="E836" s="16">
        <v>6.59</v>
      </c>
      <c r="F836" s="16">
        <v>1056.7</v>
      </c>
      <c r="G836" s="16">
        <f t="shared" si="770"/>
        <v>1.77</v>
      </c>
      <c r="H836" s="16"/>
      <c r="I836" s="16">
        <f t="shared" si="771"/>
        <v>8.36</v>
      </c>
      <c r="J836" s="17">
        <f t="shared" si="772"/>
        <v>1340.52</v>
      </c>
      <c r="K836" s="9"/>
      <c r="L836" s="9"/>
      <c r="M836" s="9"/>
      <c r="N836" s="9"/>
      <c r="O836" s="9">
        <f>0.2*J836</f>
        <v>268.10399999999998</v>
      </c>
      <c r="P836" s="9">
        <f>0.8*J836</f>
        <v>1072.4159999999999</v>
      </c>
      <c r="Q836" s="9"/>
      <c r="R836" s="9"/>
      <c r="S836" s="9"/>
      <c r="T836" s="9"/>
    </row>
    <row r="837" spans="1:20" x14ac:dyDescent="0.25">
      <c r="A837" s="8" t="s">
        <v>474</v>
      </c>
      <c r="B837" s="91" t="s">
        <v>475</v>
      </c>
      <c r="C837" s="92"/>
      <c r="D837" s="92"/>
      <c r="E837" s="92"/>
      <c r="F837" s="92"/>
      <c r="G837" s="92"/>
      <c r="H837" s="92"/>
      <c r="I837" s="92"/>
      <c r="J837" s="93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76.5" x14ac:dyDescent="0.25">
      <c r="A838" s="10" t="s">
        <v>478</v>
      </c>
      <c r="B838" s="10" t="s">
        <v>479</v>
      </c>
      <c r="C838" s="11" t="s">
        <v>35</v>
      </c>
      <c r="D838" s="12">
        <v>160.35</v>
      </c>
      <c r="E838" s="16">
        <v>42.09</v>
      </c>
      <c r="F838" s="16">
        <v>6749.13</v>
      </c>
      <c r="G838" s="16">
        <f t="shared" ref="G838:G839" si="773">TRUNC(E838*0.2693,2)</f>
        <v>11.33</v>
      </c>
      <c r="H838" s="16"/>
      <c r="I838" s="16">
        <f t="shared" ref="I838:I839" si="774">H838+G838+E838</f>
        <v>53.42</v>
      </c>
      <c r="J838" s="17">
        <f t="shared" ref="J838:J839" si="775">TRUNC(I838*D838,2)</f>
        <v>8565.89</v>
      </c>
      <c r="K838" s="9"/>
      <c r="L838" s="9"/>
      <c r="M838" s="9"/>
      <c r="N838" s="9"/>
      <c r="O838" s="9"/>
      <c r="P838" s="9">
        <f>J838</f>
        <v>8565.89</v>
      </c>
      <c r="Q838" s="9"/>
      <c r="R838" s="9"/>
      <c r="S838" s="9"/>
      <c r="T838" s="9"/>
    </row>
    <row r="839" spans="1:20" ht="102" x14ac:dyDescent="0.25">
      <c r="A839" s="10" t="s">
        <v>480</v>
      </c>
      <c r="B839" s="10" t="s">
        <v>481</v>
      </c>
      <c r="C839" s="11" t="s">
        <v>35</v>
      </c>
      <c r="D839" s="12">
        <v>234.11</v>
      </c>
      <c r="E839" s="16">
        <v>27.54</v>
      </c>
      <c r="F839" s="16"/>
      <c r="G839" s="16">
        <f t="shared" si="773"/>
        <v>7.41</v>
      </c>
      <c r="H839" s="16"/>
      <c r="I839" s="16">
        <f t="shared" si="774"/>
        <v>34.950000000000003</v>
      </c>
      <c r="J839" s="17">
        <f t="shared" si="775"/>
        <v>8182.14</v>
      </c>
      <c r="K839" s="9"/>
      <c r="L839" s="9"/>
      <c r="M839" s="9"/>
      <c r="N839" s="9"/>
      <c r="O839" s="9"/>
      <c r="P839" s="9">
        <f>J839</f>
        <v>8182.14</v>
      </c>
      <c r="Q839" s="9"/>
      <c r="R839" s="9"/>
      <c r="S839" s="9"/>
      <c r="T839" s="9"/>
    </row>
    <row r="840" spans="1:20" x14ac:dyDescent="0.25">
      <c r="A840" s="8" t="s">
        <v>498</v>
      </c>
      <c r="B840" s="91" t="s">
        <v>499</v>
      </c>
      <c r="C840" s="92"/>
      <c r="D840" s="92"/>
      <c r="E840" s="92"/>
      <c r="F840" s="92"/>
      <c r="G840" s="92"/>
      <c r="H840" s="92"/>
      <c r="I840" s="92"/>
      <c r="J840" s="93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8" t="s">
        <v>500</v>
      </c>
      <c r="B841" s="91" t="s">
        <v>501</v>
      </c>
      <c r="C841" s="92"/>
      <c r="D841" s="92"/>
      <c r="E841" s="92"/>
      <c r="F841" s="92"/>
      <c r="G841" s="92"/>
      <c r="H841" s="92"/>
      <c r="I841" s="92"/>
      <c r="J841" s="93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25.5" x14ac:dyDescent="0.25">
      <c r="A842" s="10" t="s">
        <v>504</v>
      </c>
      <c r="B842" s="10" t="s">
        <v>505</v>
      </c>
      <c r="C842" s="11" t="s">
        <v>35</v>
      </c>
      <c r="D842" s="12">
        <v>394.46</v>
      </c>
      <c r="E842" s="16">
        <v>2.31</v>
      </c>
      <c r="F842" s="16">
        <v>911.2</v>
      </c>
      <c r="G842" s="16">
        <f t="shared" ref="G842:G843" si="776">TRUNC(E842*0.2693,2)</f>
        <v>0.62</v>
      </c>
      <c r="H842" s="16"/>
      <c r="I842" s="16">
        <f t="shared" ref="I842:I843" si="777">H842+G842+E842</f>
        <v>2.93</v>
      </c>
      <c r="J842" s="17">
        <f t="shared" ref="J842:J843" si="778">TRUNC(I842*D842,2)</f>
        <v>1155.76</v>
      </c>
      <c r="K842" s="9"/>
      <c r="L842" s="9"/>
      <c r="M842" s="9"/>
      <c r="N842" s="9"/>
      <c r="O842" s="9"/>
      <c r="P842" s="9">
        <f>J842</f>
        <v>1155.76</v>
      </c>
      <c r="Q842" s="9"/>
      <c r="R842" s="9"/>
      <c r="S842" s="9"/>
      <c r="T842" s="9"/>
    </row>
    <row r="843" spans="1:20" ht="38.25" x14ac:dyDescent="0.25">
      <c r="A843" s="10" t="s">
        <v>510</v>
      </c>
      <c r="B843" s="10" t="s">
        <v>511</v>
      </c>
      <c r="C843" s="11" t="s">
        <v>35</v>
      </c>
      <c r="D843" s="12">
        <v>394.46</v>
      </c>
      <c r="E843" s="16">
        <v>12.15</v>
      </c>
      <c r="F843" s="16">
        <v>4792.68</v>
      </c>
      <c r="G843" s="16">
        <f t="shared" si="776"/>
        <v>3.27</v>
      </c>
      <c r="H843" s="16"/>
      <c r="I843" s="16">
        <f t="shared" si="777"/>
        <v>15.42</v>
      </c>
      <c r="J843" s="17">
        <f t="shared" si="778"/>
        <v>6082.57</v>
      </c>
      <c r="K843" s="9"/>
      <c r="L843" s="9"/>
      <c r="M843" s="9"/>
      <c r="N843" s="9"/>
      <c r="O843" s="9"/>
      <c r="P843" s="9">
        <f>J843</f>
        <v>6082.57</v>
      </c>
      <c r="Q843" s="9"/>
      <c r="R843" s="9"/>
      <c r="S843" s="9"/>
      <c r="T843" s="9"/>
    </row>
    <row r="844" spans="1:20" x14ac:dyDescent="0.25">
      <c r="A844" s="8" t="s">
        <v>526</v>
      </c>
      <c r="B844" s="91" t="s">
        <v>527</v>
      </c>
      <c r="C844" s="92"/>
      <c r="D844" s="92"/>
      <c r="E844" s="92"/>
      <c r="F844" s="92"/>
      <c r="G844" s="92"/>
      <c r="H844" s="92"/>
      <c r="I844" s="92"/>
      <c r="J844" s="93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38.25" x14ac:dyDescent="0.25">
      <c r="A845" s="10" t="s">
        <v>530</v>
      </c>
      <c r="B845" s="10" t="s">
        <v>531</v>
      </c>
      <c r="C845" s="11" t="s">
        <v>35</v>
      </c>
      <c r="D845" s="12">
        <v>394.46</v>
      </c>
      <c r="E845" s="16">
        <v>11.85</v>
      </c>
      <c r="F845" s="16">
        <v>4674.3500000000004</v>
      </c>
      <c r="G845" s="16">
        <f t="shared" ref="G845" si="779">TRUNC(E845*0.2693,2)</f>
        <v>3.19</v>
      </c>
      <c r="H845" s="16"/>
      <c r="I845" s="16">
        <f t="shared" ref="I845" si="780">H845+G845+E845</f>
        <v>15.04</v>
      </c>
      <c r="J845" s="17">
        <f t="shared" ref="J845" si="781">TRUNC(I845*D845,2)</f>
        <v>5932.67</v>
      </c>
      <c r="K845" s="9"/>
      <c r="L845" s="9"/>
      <c r="M845" s="9"/>
      <c r="N845" s="9"/>
      <c r="O845" s="9"/>
      <c r="P845" s="9"/>
      <c r="Q845" s="9">
        <f>J845</f>
        <v>5932.67</v>
      </c>
      <c r="R845" s="9"/>
      <c r="S845" s="9"/>
      <c r="T845" s="9"/>
    </row>
    <row r="846" spans="1:20" x14ac:dyDescent="0.25">
      <c r="A846" s="8" t="s">
        <v>532</v>
      </c>
      <c r="B846" s="91" t="s">
        <v>533</v>
      </c>
      <c r="C846" s="92"/>
      <c r="D846" s="92"/>
      <c r="E846" s="92"/>
      <c r="F846" s="92"/>
      <c r="G846" s="92"/>
      <c r="H846" s="92"/>
      <c r="I846" s="92"/>
      <c r="J846" s="93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25.5" x14ac:dyDescent="0.25">
      <c r="A847" s="10" t="s">
        <v>504</v>
      </c>
      <c r="B847" s="10" t="s">
        <v>505</v>
      </c>
      <c r="C847" s="11" t="s">
        <v>35</v>
      </c>
      <c r="D847" s="12">
        <v>624.6</v>
      </c>
      <c r="E847" s="16">
        <v>2.31</v>
      </c>
      <c r="F847" s="16">
        <v>1442.82</v>
      </c>
      <c r="G847" s="16">
        <f t="shared" ref="G847:G848" si="782">TRUNC(E847*0.2693,2)</f>
        <v>0.62</v>
      </c>
      <c r="H847" s="16"/>
      <c r="I847" s="16">
        <f t="shared" ref="I847:I848" si="783">H847+G847+E847</f>
        <v>2.93</v>
      </c>
      <c r="J847" s="17">
        <f t="shared" ref="J847:J848" si="784">TRUNC(I847*D847,2)</f>
        <v>1830.07</v>
      </c>
      <c r="K847" s="9"/>
      <c r="L847" s="9"/>
      <c r="M847" s="9"/>
      <c r="N847" s="9"/>
      <c r="O847" s="9"/>
      <c r="P847" s="9"/>
      <c r="Q847" s="9">
        <f t="shared" ref="Q847:Q848" si="785">J847</f>
        <v>1830.07</v>
      </c>
      <c r="R847" s="9"/>
      <c r="S847" s="9"/>
      <c r="T847" s="9"/>
    </row>
    <row r="848" spans="1:20" ht="25.5" x14ac:dyDescent="0.25">
      <c r="A848" s="10" t="s">
        <v>534</v>
      </c>
      <c r="B848" s="10" t="s">
        <v>535</v>
      </c>
      <c r="C848" s="11" t="s">
        <v>35</v>
      </c>
      <c r="D848" s="12">
        <v>624.6</v>
      </c>
      <c r="E848" s="16">
        <v>6.73</v>
      </c>
      <c r="F848" s="16">
        <v>4203.55</v>
      </c>
      <c r="G848" s="16">
        <f t="shared" si="782"/>
        <v>1.81</v>
      </c>
      <c r="H848" s="16"/>
      <c r="I848" s="16">
        <f t="shared" si="783"/>
        <v>8.5400000000000009</v>
      </c>
      <c r="J848" s="17">
        <f t="shared" si="784"/>
        <v>5334.08</v>
      </c>
      <c r="K848" s="9"/>
      <c r="L848" s="9"/>
      <c r="M848" s="9"/>
      <c r="N848" s="9"/>
      <c r="O848" s="9"/>
      <c r="P848" s="9"/>
      <c r="Q848" s="9">
        <f t="shared" si="785"/>
        <v>5334.08</v>
      </c>
      <c r="R848" s="9"/>
      <c r="S848" s="9"/>
      <c r="T848" s="9"/>
    </row>
    <row r="849" spans="1:29" x14ac:dyDescent="0.25">
      <c r="A849" s="8" t="s">
        <v>536</v>
      </c>
      <c r="B849" s="91" t="s">
        <v>537</v>
      </c>
      <c r="C849" s="92"/>
      <c r="D849" s="92"/>
      <c r="E849" s="92"/>
      <c r="F849" s="92"/>
      <c r="G849" s="92"/>
      <c r="H849" s="92"/>
      <c r="I849" s="92"/>
      <c r="J849" s="93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9" x14ac:dyDescent="0.25">
      <c r="A850" s="8" t="s">
        <v>542</v>
      </c>
      <c r="B850" s="91" t="s">
        <v>543</v>
      </c>
      <c r="C850" s="92"/>
      <c r="D850" s="92"/>
      <c r="E850" s="92"/>
      <c r="F850" s="92"/>
      <c r="G850" s="92"/>
      <c r="H850" s="92"/>
      <c r="I850" s="92"/>
      <c r="J850" s="93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9" ht="63.75" x14ac:dyDescent="0.25">
      <c r="A851" s="10" t="s">
        <v>454</v>
      </c>
      <c r="B851" s="10" t="s">
        <v>455</v>
      </c>
      <c r="C851" s="11" t="s">
        <v>35</v>
      </c>
      <c r="D851" s="12">
        <v>74</v>
      </c>
      <c r="E851" s="16">
        <v>34.39</v>
      </c>
      <c r="F851" s="16">
        <v>2544.86</v>
      </c>
      <c r="G851" s="16">
        <f t="shared" ref="G851:G852" si="786">TRUNC(E851*0.2693,2)</f>
        <v>9.26</v>
      </c>
      <c r="H851" s="16"/>
      <c r="I851" s="16">
        <f t="shared" ref="I851:I852" si="787">H851+G851+E851</f>
        <v>43.65</v>
      </c>
      <c r="J851" s="17">
        <f t="shared" ref="J851:J852" si="788">TRUNC(I851*D851,2)</f>
        <v>3230.1</v>
      </c>
      <c r="K851" s="9"/>
      <c r="L851" s="9"/>
      <c r="M851" s="9"/>
      <c r="N851" s="9"/>
      <c r="O851" s="9"/>
      <c r="P851" s="9">
        <f>J851</f>
        <v>3230.1</v>
      </c>
      <c r="Q851" s="9"/>
      <c r="R851" s="9"/>
      <c r="S851" s="9"/>
      <c r="T851" s="9"/>
    </row>
    <row r="852" spans="1:29" ht="38.25" x14ac:dyDescent="0.25">
      <c r="A852" s="10" t="s">
        <v>544</v>
      </c>
      <c r="B852" s="10" t="s">
        <v>545</v>
      </c>
      <c r="C852" s="11" t="s">
        <v>35</v>
      </c>
      <c r="D852" s="12">
        <v>74</v>
      </c>
      <c r="E852" s="16">
        <v>164.02</v>
      </c>
      <c r="F852" s="16">
        <v>12137.48</v>
      </c>
      <c r="G852" s="16">
        <f t="shared" si="786"/>
        <v>44.17</v>
      </c>
      <c r="H852" s="16"/>
      <c r="I852" s="16">
        <f t="shared" si="787"/>
        <v>208.19</v>
      </c>
      <c r="J852" s="17">
        <f t="shared" si="788"/>
        <v>15406.06</v>
      </c>
      <c r="K852" s="9"/>
      <c r="L852" s="9"/>
      <c r="M852" s="9"/>
      <c r="N852" s="9"/>
      <c r="O852" s="9"/>
      <c r="P852" s="9">
        <f>J852</f>
        <v>15406.06</v>
      </c>
      <c r="Q852" s="9"/>
      <c r="R852" s="9"/>
      <c r="S852" s="9"/>
      <c r="T852" s="9"/>
    </row>
    <row r="853" spans="1:29" x14ac:dyDescent="0.25">
      <c r="A853" s="8" t="s">
        <v>546</v>
      </c>
      <c r="B853" s="91" t="s">
        <v>547</v>
      </c>
      <c r="C853" s="92"/>
      <c r="D853" s="92"/>
      <c r="E853" s="92"/>
      <c r="F853" s="92"/>
      <c r="G853" s="92"/>
      <c r="H853" s="92"/>
      <c r="I853" s="92"/>
      <c r="J853" s="93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9" x14ac:dyDescent="0.25">
      <c r="A854" s="8" t="s">
        <v>566</v>
      </c>
      <c r="B854" s="91" t="s">
        <v>567</v>
      </c>
      <c r="C854" s="92"/>
      <c r="D854" s="92"/>
      <c r="E854" s="92"/>
      <c r="F854" s="92"/>
      <c r="G854" s="92"/>
      <c r="H854" s="92"/>
      <c r="I854" s="92"/>
      <c r="J854" s="93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9" ht="38.25" x14ac:dyDescent="0.25">
      <c r="A855" s="10" t="s">
        <v>568</v>
      </c>
      <c r="B855" s="10" t="s">
        <v>569</v>
      </c>
      <c r="C855" s="11" t="s">
        <v>50</v>
      </c>
      <c r="D855" s="12">
        <v>40</v>
      </c>
      <c r="E855" s="16">
        <v>31.91</v>
      </c>
      <c r="F855" s="16">
        <v>1276.4000000000001</v>
      </c>
      <c r="G855" s="16">
        <f t="shared" ref="G855" si="789">TRUNC(E855*0.2693,2)</f>
        <v>8.59</v>
      </c>
      <c r="H855" s="16"/>
      <c r="I855" s="16">
        <f t="shared" ref="I855" si="790">H855+G855+E855</f>
        <v>40.5</v>
      </c>
      <c r="J855" s="17">
        <f t="shared" ref="J855" si="791">TRUNC(I855*D855,2)</f>
        <v>1620</v>
      </c>
      <c r="K855" s="9"/>
      <c r="L855" s="9"/>
      <c r="M855" s="9"/>
      <c r="N855" s="9"/>
      <c r="O855" s="9"/>
      <c r="P855" s="9"/>
      <c r="Q855" s="9">
        <f>J855</f>
        <v>1620</v>
      </c>
      <c r="R855" s="9"/>
      <c r="S855" s="9"/>
      <c r="T855" s="9"/>
    </row>
    <row r="856" spans="1:29" x14ac:dyDescent="0.25">
      <c r="A856" s="8" t="s">
        <v>1461</v>
      </c>
      <c r="B856" s="91" t="s">
        <v>1462</v>
      </c>
      <c r="C856" s="92"/>
      <c r="D856" s="92"/>
      <c r="E856" s="92"/>
      <c r="F856" s="92"/>
      <c r="G856" s="92"/>
      <c r="H856" s="92"/>
      <c r="I856" s="92"/>
      <c r="J856" s="93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9" ht="38.25" x14ac:dyDescent="0.25">
      <c r="A857" s="10" t="s">
        <v>1463</v>
      </c>
      <c r="B857" s="10" t="s">
        <v>1464</v>
      </c>
      <c r="C857" s="11" t="s">
        <v>50</v>
      </c>
      <c r="D857" s="12">
        <v>16.399999999999999</v>
      </c>
      <c r="E857" s="16">
        <v>19.37</v>
      </c>
      <c r="F857" s="16">
        <v>317.66000000000003</v>
      </c>
      <c r="G857" s="16">
        <f t="shared" ref="G857" si="792">TRUNC(E857*0.2693,2)</f>
        <v>5.21</v>
      </c>
      <c r="H857" s="16"/>
      <c r="I857" s="16">
        <f t="shared" ref="I857" si="793">H857+G857+E857</f>
        <v>24.580000000000002</v>
      </c>
      <c r="J857" s="17">
        <f t="shared" ref="J857" si="794">TRUNC(I857*D857,2)</f>
        <v>403.11</v>
      </c>
      <c r="K857" s="9"/>
      <c r="L857" s="9"/>
      <c r="M857" s="9"/>
      <c r="N857" s="9"/>
      <c r="O857" s="9"/>
      <c r="P857" s="9"/>
      <c r="Q857" s="9">
        <f>J857</f>
        <v>403.11</v>
      </c>
      <c r="R857" s="9"/>
      <c r="S857" s="9"/>
      <c r="T857" s="9"/>
    </row>
    <row r="858" spans="1:29" x14ac:dyDescent="0.25">
      <c r="A858" s="84" t="s">
        <v>17</v>
      </c>
      <c r="B858" s="85"/>
      <c r="C858" s="85"/>
      <c r="D858" s="85"/>
      <c r="E858" s="85"/>
      <c r="F858" s="85"/>
      <c r="G858" s="85"/>
      <c r="H858" s="85"/>
      <c r="I858" s="86"/>
      <c r="J858" s="17">
        <f>SUM(J799:J857)</f>
        <v>180724.05000000008</v>
      </c>
      <c r="K858" s="33">
        <f>SUM(K799:K857)</f>
        <v>0</v>
      </c>
      <c r="L858" s="33">
        <f t="shared" ref="L858" si="795">SUM(L799:L857)</f>
        <v>0</v>
      </c>
      <c r="M858" s="33">
        <f>SUM(M799:M857)</f>
        <v>35029.620000000003</v>
      </c>
      <c r="N858" s="33">
        <f t="shared" ref="N858:AB858" si="796">SUM(N799:N857)</f>
        <v>8888.8540000000012</v>
      </c>
      <c r="O858" s="33">
        <f t="shared" si="796"/>
        <v>36004.720000000001</v>
      </c>
      <c r="P858" s="33">
        <f t="shared" si="796"/>
        <v>85680.926000000007</v>
      </c>
      <c r="Q858" s="33">
        <f t="shared" si="796"/>
        <v>15119.93</v>
      </c>
      <c r="R858" s="33">
        <f t="shared" si="796"/>
        <v>0</v>
      </c>
      <c r="S858" s="33">
        <f t="shared" si="796"/>
        <v>0</v>
      </c>
      <c r="T858" s="33">
        <f t="shared" si="796"/>
        <v>0</v>
      </c>
      <c r="U858" s="33">
        <f t="shared" si="796"/>
        <v>0</v>
      </c>
      <c r="V858" s="33">
        <f t="shared" si="796"/>
        <v>0</v>
      </c>
      <c r="W858" s="33">
        <f t="shared" si="796"/>
        <v>0</v>
      </c>
      <c r="X858" s="33">
        <f t="shared" si="796"/>
        <v>0</v>
      </c>
      <c r="Y858" s="33">
        <f t="shared" si="796"/>
        <v>0</v>
      </c>
      <c r="Z858" s="33">
        <f t="shared" si="796"/>
        <v>0</v>
      </c>
      <c r="AA858" s="33">
        <f t="shared" si="796"/>
        <v>0</v>
      </c>
      <c r="AB858" s="33">
        <f t="shared" si="796"/>
        <v>0</v>
      </c>
    </row>
    <row r="859" spans="1:29" x14ac:dyDescent="0.25">
      <c r="A859" s="8" t="s">
        <v>966</v>
      </c>
      <c r="B859" s="91" t="s">
        <v>967</v>
      </c>
      <c r="C859" s="92"/>
      <c r="D859" s="92"/>
      <c r="E859" s="92"/>
      <c r="F859" s="92"/>
      <c r="G859" s="92"/>
      <c r="H859" s="92"/>
      <c r="I859" s="92"/>
      <c r="J859" s="93"/>
      <c r="K859" s="38">
        <f>ROUND(K858/$J858,4)</f>
        <v>0</v>
      </c>
      <c r="L859" s="38">
        <f t="shared" ref="L859" si="797">ROUND(L858/$J858,4)</f>
        <v>0</v>
      </c>
      <c r="M859" s="38">
        <f t="shared" ref="M859" si="798">ROUND(M858/$J858,4)</f>
        <v>0.1938</v>
      </c>
      <c r="N859" s="38">
        <f t="shared" ref="N859" si="799">ROUND(N858/$J858,4)</f>
        <v>4.9200000000000001E-2</v>
      </c>
      <c r="O859" s="38">
        <f t="shared" ref="O859" si="800">ROUND(O858/$J858,4)</f>
        <v>0.19919999999999999</v>
      </c>
      <c r="P859" s="38">
        <f t="shared" ref="P859" si="801">ROUND(P858/$J858,4)</f>
        <v>0.47410000000000002</v>
      </c>
      <c r="Q859" s="38">
        <f t="shared" ref="Q859" si="802">ROUND(Q858/$J858,4)</f>
        <v>8.3699999999999997E-2</v>
      </c>
      <c r="R859" s="38">
        <f t="shared" ref="R859" si="803">ROUND(R858/$J858,4)</f>
        <v>0</v>
      </c>
      <c r="S859" s="38">
        <f t="shared" ref="S859" si="804">ROUND(S858/$J858,4)</f>
        <v>0</v>
      </c>
      <c r="T859" s="38">
        <f t="shared" ref="T859" si="805">ROUND(T858/$J858,4)</f>
        <v>0</v>
      </c>
      <c r="U859" s="38">
        <f t="shared" ref="U859" si="806">ROUND(U858/$J858,4)</f>
        <v>0</v>
      </c>
      <c r="V859" s="38">
        <f t="shared" ref="V859" si="807">ROUND(V858/$J858,4)</f>
        <v>0</v>
      </c>
      <c r="W859" s="38">
        <f t="shared" ref="W859" si="808">ROUND(W858/$J858,4)</f>
        <v>0</v>
      </c>
      <c r="X859" s="38">
        <f t="shared" ref="X859" si="809">ROUND(X858/$J858,4)</f>
        <v>0</v>
      </c>
      <c r="Y859" s="38">
        <f t="shared" ref="Y859" si="810">ROUND(Y858/$J858,4)</f>
        <v>0</v>
      </c>
      <c r="Z859" s="38">
        <f t="shared" ref="Z859" si="811">ROUND(Z858/$J858,4)</f>
        <v>0</v>
      </c>
      <c r="AA859" s="38">
        <f t="shared" ref="AA859" si="812">ROUND(AA858/$J858,4)</f>
        <v>0</v>
      </c>
      <c r="AB859" s="38">
        <f>ROUND(AB858/$J858,4)</f>
        <v>0</v>
      </c>
    </row>
    <row r="860" spans="1:29" x14ac:dyDescent="0.25">
      <c r="A860" s="8" t="s">
        <v>968</v>
      </c>
      <c r="B860" s="91" t="s">
        <v>969</v>
      </c>
      <c r="C860" s="92"/>
      <c r="D860" s="92"/>
      <c r="E860" s="92"/>
      <c r="F860" s="92"/>
      <c r="G860" s="92"/>
      <c r="H860" s="92"/>
      <c r="I860" s="92"/>
      <c r="J860" s="93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9" x14ac:dyDescent="0.25">
      <c r="A861" s="8" t="s">
        <v>1465</v>
      </c>
      <c r="B861" s="91" t="s">
        <v>1466</v>
      </c>
      <c r="C861" s="92"/>
      <c r="D861" s="92"/>
      <c r="E861" s="92"/>
      <c r="F861" s="92"/>
      <c r="G861" s="92"/>
      <c r="H861" s="92"/>
      <c r="I861" s="92"/>
      <c r="J861" s="93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9" x14ac:dyDescent="0.25">
      <c r="A862" s="8" t="s">
        <v>1467</v>
      </c>
      <c r="B862" s="91" t="s">
        <v>1468</v>
      </c>
      <c r="C862" s="92"/>
      <c r="D862" s="92"/>
      <c r="E862" s="92"/>
      <c r="F862" s="92"/>
      <c r="G862" s="92"/>
      <c r="H862" s="92"/>
      <c r="I862" s="92"/>
      <c r="J862" s="93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9" ht="25.5" x14ac:dyDescent="0.25">
      <c r="A863" s="10" t="s">
        <v>1469</v>
      </c>
      <c r="B863" s="10" t="s">
        <v>1470</v>
      </c>
      <c r="C863" s="11" t="s">
        <v>659</v>
      </c>
      <c r="D863" s="12">
        <v>4</v>
      </c>
      <c r="E863" s="16">
        <v>376.95</v>
      </c>
      <c r="F863" s="16">
        <v>1507.8</v>
      </c>
      <c r="G863" s="16">
        <f t="shared" ref="G863:G865" si="813">TRUNC(E863*0.2693,2)</f>
        <v>101.51</v>
      </c>
      <c r="H863" s="16"/>
      <c r="I863" s="16">
        <f t="shared" ref="I863:I865" si="814">H863+G863+E863</f>
        <v>478.46</v>
      </c>
      <c r="J863" s="17">
        <f t="shared" ref="J863:J865" si="815">TRUNC(I863*D863,2)</f>
        <v>1913.84</v>
      </c>
      <c r="K863" s="9"/>
      <c r="L863" s="9"/>
      <c r="M863" s="9"/>
      <c r="N863" s="9"/>
      <c r="O863" s="9">
        <f>J863</f>
        <v>1913.84</v>
      </c>
      <c r="P863" s="9"/>
      <c r="Q863" s="9"/>
      <c r="R863" s="9"/>
      <c r="S863" s="9"/>
      <c r="T863" s="9"/>
      <c r="AC863" s="2">
        <f t="shared" ref="AC863:AC865" si="816">SUM(K863:AB863)</f>
        <v>1913.84</v>
      </c>
    </row>
    <row r="864" spans="1:29" ht="25.5" x14ac:dyDescent="0.25">
      <c r="A864" s="10" t="s">
        <v>1471</v>
      </c>
      <c r="B864" s="10" t="s">
        <v>1472</v>
      </c>
      <c r="C864" s="11" t="s">
        <v>659</v>
      </c>
      <c r="D864" s="12">
        <v>4</v>
      </c>
      <c r="E864" s="16">
        <v>336.87</v>
      </c>
      <c r="F864" s="16">
        <v>1347.48</v>
      </c>
      <c r="G864" s="16">
        <f t="shared" si="813"/>
        <v>90.71</v>
      </c>
      <c r="H864" s="16"/>
      <c r="I864" s="16">
        <f t="shared" si="814"/>
        <v>427.58</v>
      </c>
      <c r="J864" s="17">
        <f t="shared" si="815"/>
        <v>1710.32</v>
      </c>
      <c r="K864" s="9"/>
      <c r="L864" s="9"/>
      <c r="M864" s="9"/>
      <c r="N864" s="9"/>
      <c r="O864" s="9">
        <f>J864</f>
        <v>1710.32</v>
      </c>
      <c r="P864" s="9"/>
      <c r="Q864" s="9"/>
      <c r="R864" s="9"/>
      <c r="S864" s="9"/>
      <c r="T864" s="9"/>
      <c r="AC864" s="2">
        <f t="shared" si="816"/>
        <v>1710.32</v>
      </c>
    </row>
    <row r="865" spans="1:29" ht="25.5" x14ac:dyDescent="0.25">
      <c r="A865" s="10" t="s">
        <v>1473</v>
      </c>
      <c r="B865" s="10" t="s">
        <v>1474</v>
      </c>
      <c r="C865" s="11" t="s">
        <v>16</v>
      </c>
      <c r="D865" s="12">
        <v>1</v>
      </c>
      <c r="E865" s="16">
        <v>56</v>
      </c>
      <c r="F865" s="16">
        <v>56</v>
      </c>
      <c r="G865" s="16">
        <f t="shared" si="813"/>
        <v>15.08</v>
      </c>
      <c r="H865" s="16"/>
      <c r="I865" s="16">
        <f t="shared" si="814"/>
        <v>71.08</v>
      </c>
      <c r="J865" s="17">
        <f t="shared" si="815"/>
        <v>71.08</v>
      </c>
      <c r="K865" s="9"/>
      <c r="L865" s="9"/>
      <c r="M865" s="9"/>
      <c r="N865" s="9"/>
      <c r="O865" s="9">
        <f>J865</f>
        <v>71.08</v>
      </c>
      <c r="P865" s="9"/>
      <c r="Q865" s="9"/>
      <c r="R865" s="9"/>
      <c r="S865" s="9"/>
      <c r="T865" s="9"/>
      <c r="AC865" s="2">
        <f t="shared" si="816"/>
        <v>71.08</v>
      </c>
    </row>
    <row r="866" spans="1:29" x14ac:dyDescent="0.25">
      <c r="A866" s="8" t="s">
        <v>1475</v>
      </c>
      <c r="B866" s="91" t="s">
        <v>1476</v>
      </c>
      <c r="C866" s="92"/>
      <c r="D866" s="92"/>
      <c r="E866" s="92"/>
      <c r="F866" s="92"/>
      <c r="G866" s="92"/>
      <c r="H866" s="92"/>
      <c r="I866" s="92"/>
      <c r="J866" s="93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9" ht="25.5" x14ac:dyDescent="0.25">
      <c r="A867" s="10" t="s">
        <v>1477</v>
      </c>
      <c r="B867" s="10" t="s">
        <v>1478</v>
      </c>
      <c r="C867" s="11" t="s">
        <v>50</v>
      </c>
      <c r="D867" s="12">
        <v>70.14</v>
      </c>
      <c r="E867" s="16">
        <v>40.06</v>
      </c>
      <c r="F867" s="16">
        <v>2809.8</v>
      </c>
      <c r="G867" s="16">
        <f t="shared" ref="G867:G870" si="817">TRUNC(E867*0.2693,2)</f>
        <v>10.78</v>
      </c>
      <c r="H867" s="16"/>
      <c r="I867" s="16">
        <f t="shared" ref="I867:I870" si="818">H867+G867+E867</f>
        <v>50.84</v>
      </c>
      <c r="J867" s="17">
        <f t="shared" ref="J867:J870" si="819">TRUNC(I867*D867,2)</f>
        <v>3565.91</v>
      </c>
      <c r="K867" s="9"/>
      <c r="L867" s="9"/>
      <c r="M867" s="9"/>
      <c r="N867" s="9">
        <f>J867</f>
        <v>3565.91</v>
      </c>
      <c r="O867" s="9"/>
      <c r="P867" s="9"/>
      <c r="Q867" s="9"/>
      <c r="R867" s="9"/>
      <c r="S867" s="9"/>
      <c r="T867" s="9"/>
      <c r="AC867" s="2">
        <f t="shared" ref="AC867:AC870" si="820">SUM(K867:AB867)</f>
        <v>3565.91</v>
      </c>
    </row>
    <row r="868" spans="1:29" ht="25.5" x14ac:dyDescent="0.25">
      <c r="A868" s="10" t="s">
        <v>1479</v>
      </c>
      <c r="B868" s="10" t="s">
        <v>1480</v>
      </c>
      <c r="C868" s="11" t="s">
        <v>238</v>
      </c>
      <c r="D868" s="12">
        <v>11.2</v>
      </c>
      <c r="E868" s="16">
        <v>11.72</v>
      </c>
      <c r="F868" s="16">
        <v>131.26</v>
      </c>
      <c r="G868" s="16">
        <f t="shared" si="817"/>
        <v>3.15</v>
      </c>
      <c r="H868" s="16"/>
      <c r="I868" s="16">
        <f t="shared" si="818"/>
        <v>14.870000000000001</v>
      </c>
      <c r="J868" s="17">
        <f t="shared" si="819"/>
        <v>166.54</v>
      </c>
      <c r="K868" s="9"/>
      <c r="L868" s="9"/>
      <c r="M868" s="9"/>
      <c r="N868" s="9">
        <f t="shared" ref="N868:N870" si="821">J868</f>
        <v>166.54</v>
      </c>
      <c r="O868" s="9"/>
      <c r="P868" s="9"/>
      <c r="Q868" s="9"/>
      <c r="R868" s="9"/>
      <c r="S868" s="9"/>
      <c r="T868" s="9"/>
      <c r="AC868" s="2">
        <f t="shared" si="820"/>
        <v>166.54</v>
      </c>
    </row>
    <row r="869" spans="1:29" ht="25.5" x14ac:dyDescent="0.25">
      <c r="A869" s="10" t="s">
        <v>1481</v>
      </c>
      <c r="B869" s="10" t="s">
        <v>1482</v>
      </c>
      <c r="C869" s="11" t="s">
        <v>50</v>
      </c>
      <c r="D869" s="12">
        <v>44.92</v>
      </c>
      <c r="E869" s="16">
        <v>9.6</v>
      </c>
      <c r="F869" s="16">
        <v>431.23</v>
      </c>
      <c r="G869" s="16">
        <f t="shared" si="817"/>
        <v>2.58</v>
      </c>
      <c r="H869" s="16"/>
      <c r="I869" s="16">
        <f t="shared" si="818"/>
        <v>12.18</v>
      </c>
      <c r="J869" s="17">
        <f t="shared" si="819"/>
        <v>547.12</v>
      </c>
      <c r="K869" s="9"/>
      <c r="L869" s="9"/>
      <c r="M869" s="9"/>
      <c r="N869" s="9">
        <f t="shared" si="821"/>
        <v>547.12</v>
      </c>
      <c r="O869" s="9"/>
      <c r="P869" s="9"/>
      <c r="Q869" s="9"/>
      <c r="R869" s="9"/>
      <c r="S869" s="9"/>
      <c r="T869" s="9"/>
      <c r="AC869" s="2">
        <f t="shared" si="820"/>
        <v>547.12</v>
      </c>
    </row>
    <row r="870" spans="1:29" ht="38.25" x14ac:dyDescent="0.25">
      <c r="A870" s="10" t="s">
        <v>1483</v>
      </c>
      <c r="B870" s="10" t="s">
        <v>1484</v>
      </c>
      <c r="C870" s="11" t="s">
        <v>16</v>
      </c>
      <c r="D870" s="12">
        <v>1</v>
      </c>
      <c r="E870" s="16">
        <v>252.36</v>
      </c>
      <c r="F870" s="16">
        <v>252.36</v>
      </c>
      <c r="G870" s="16">
        <f t="shared" si="817"/>
        <v>67.959999999999994</v>
      </c>
      <c r="H870" s="16"/>
      <c r="I870" s="16">
        <f t="shared" si="818"/>
        <v>320.32</v>
      </c>
      <c r="J870" s="17">
        <f t="shared" si="819"/>
        <v>320.32</v>
      </c>
      <c r="K870" s="9"/>
      <c r="L870" s="9"/>
      <c r="M870" s="9"/>
      <c r="N870" s="9">
        <f t="shared" si="821"/>
        <v>320.32</v>
      </c>
      <c r="O870" s="9"/>
      <c r="P870" s="9"/>
      <c r="Q870" s="9"/>
      <c r="R870" s="9"/>
      <c r="S870" s="9"/>
      <c r="T870" s="9"/>
      <c r="AC870" s="2">
        <f t="shared" si="820"/>
        <v>320.32</v>
      </c>
    </row>
    <row r="871" spans="1:29" x14ac:dyDescent="0.25">
      <c r="A871" s="8" t="s">
        <v>1485</v>
      </c>
      <c r="B871" s="91" t="s">
        <v>991</v>
      </c>
      <c r="C871" s="92"/>
      <c r="D871" s="92"/>
      <c r="E871" s="92"/>
      <c r="F871" s="92"/>
      <c r="G871" s="92"/>
      <c r="H871" s="92"/>
      <c r="I871" s="92"/>
      <c r="J871" s="93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9" ht="38.25" x14ac:dyDescent="0.25">
      <c r="A872" s="10" t="s">
        <v>1486</v>
      </c>
      <c r="B872" s="10" t="s">
        <v>1487</v>
      </c>
      <c r="C872" s="11" t="s">
        <v>50</v>
      </c>
      <c r="D872" s="12">
        <v>9.3000000000000007</v>
      </c>
      <c r="E872" s="16">
        <v>18.989999999999998</v>
      </c>
      <c r="F872" s="16">
        <v>176.6</v>
      </c>
      <c r="G872" s="16">
        <f t="shared" ref="G872:G873" si="822">TRUNC(E872*0.2693,2)</f>
        <v>5.1100000000000003</v>
      </c>
      <c r="H872" s="16"/>
      <c r="I872" s="16">
        <f t="shared" ref="I872:I873" si="823">H872+G872+E872</f>
        <v>24.099999999999998</v>
      </c>
      <c r="J872" s="17">
        <f t="shared" ref="J872:J873" si="824">TRUNC(I872*D872,2)</f>
        <v>224.13</v>
      </c>
      <c r="K872" s="9"/>
      <c r="L872" s="9"/>
      <c r="M872" s="9"/>
      <c r="N872" s="9">
        <f>J872</f>
        <v>224.13</v>
      </c>
      <c r="O872" s="9"/>
      <c r="P872" s="9"/>
      <c r="Q872" s="9"/>
      <c r="R872" s="9"/>
      <c r="S872" s="9"/>
      <c r="T872" s="9"/>
      <c r="AC872" s="2">
        <f t="shared" ref="AC872:AC873" si="825">SUM(K872:AB872)</f>
        <v>224.13</v>
      </c>
    </row>
    <row r="873" spans="1:29" ht="25.5" x14ac:dyDescent="0.25">
      <c r="A873" s="10" t="s">
        <v>1488</v>
      </c>
      <c r="B873" s="10" t="s">
        <v>1489</v>
      </c>
      <c r="C873" s="11" t="s">
        <v>50</v>
      </c>
      <c r="D873" s="12">
        <v>9.3000000000000007</v>
      </c>
      <c r="E873" s="16">
        <v>141.44</v>
      </c>
      <c r="F873" s="16">
        <v>1315.39</v>
      </c>
      <c r="G873" s="16">
        <f t="shared" si="822"/>
        <v>38.08</v>
      </c>
      <c r="H873" s="16"/>
      <c r="I873" s="16">
        <f t="shared" si="823"/>
        <v>179.51999999999998</v>
      </c>
      <c r="J873" s="17">
        <f t="shared" si="824"/>
        <v>1669.53</v>
      </c>
      <c r="K873" s="9"/>
      <c r="L873" s="9"/>
      <c r="M873" s="9"/>
      <c r="N873" s="9">
        <f>J873</f>
        <v>1669.53</v>
      </c>
      <c r="O873" s="9"/>
      <c r="P873" s="9"/>
      <c r="Q873" s="9"/>
      <c r="R873" s="9"/>
      <c r="S873" s="9"/>
      <c r="T873" s="9"/>
      <c r="AC873" s="2">
        <f t="shared" si="825"/>
        <v>1669.53</v>
      </c>
    </row>
    <row r="874" spans="1:29" x14ac:dyDescent="0.25">
      <c r="A874" s="8" t="s">
        <v>1490</v>
      </c>
      <c r="B874" s="91" t="s">
        <v>1491</v>
      </c>
      <c r="C874" s="92"/>
      <c r="D874" s="92"/>
      <c r="E874" s="92"/>
      <c r="F874" s="92"/>
      <c r="G874" s="92"/>
      <c r="H874" s="92"/>
      <c r="I874" s="92"/>
      <c r="J874" s="93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9" ht="25.5" x14ac:dyDescent="0.25">
      <c r="A875" s="10" t="s">
        <v>1492</v>
      </c>
      <c r="B875" s="10" t="s">
        <v>1493</v>
      </c>
      <c r="C875" s="11" t="s">
        <v>16</v>
      </c>
      <c r="D875" s="12">
        <v>3</v>
      </c>
      <c r="E875" s="16">
        <v>191.89</v>
      </c>
      <c r="F875" s="16">
        <v>575.66999999999996</v>
      </c>
      <c r="G875" s="16">
        <f t="shared" ref="G875" si="826">TRUNC(E875*0.2693,2)</f>
        <v>51.67</v>
      </c>
      <c r="H875" s="16"/>
      <c r="I875" s="16">
        <f t="shared" ref="I875" si="827">H875+G875+E875</f>
        <v>243.56</v>
      </c>
      <c r="J875" s="17">
        <f t="shared" ref="J875" si="828">TRUNC(I875*D875,2)</f>
        <v>730.68</v>
      </c>
      <c r="K875" s="9"/>
      <c r="L875" s="9"/>
      <c r="M875" s="9"/>
      <c r="N875" s="9"/>
      <c r="O875" s="9">
        <f>J875</f>
        <v>730.68</v>
      </c>
      <c r="P875" s="9"/>
      <c r="Q875" s="9"/>
      <c r="R875" s="9"/>
      <c r="S875" s="9"/>
      <c r="T875" s="9"/>
      <c r="AC875" s="2">
        <f t="shared" ref="AC875:AC878" si="829">SUM(K875:AB875)</f>
        <v>730.68</v>
      </c>
    </row>
    <row r="876" spans="1:29" x14ac:dyDescent="0.25">
      <c r="A876" s="8" t="s">
        <v>1494</v>
      </c>
      <c r="B876" s="91" t="s">
        <v>1495</v>
      </c>
      <c r="C876" s="92"/>
      <c r="D876" s="92"/>
      <c r="E876" s="92"/>
      <c r="F876" s="92"/>
      <c r="G876" s="92"/>
      <c r="H876" s="92"/>
      <c r="I876" s="92"/>
      <c r="J876" s="93"/>
      <c r="K876" s="9"/>
      <c r="L876" s="9"/>
      <c r="M876" s="9"/>
      <c r="N876" s="9"/>
      <c r="O876" s="9"/>
      <c r="P876" s="9"/>
      <c r="Q876" s="9"/>
      <c r="R876" s="9"/>
      <c r="S876" s="9"/>
      <c r="T876" s="9"/>
      <c r="AC876" s="2">
        <f t="shared" si="829"/>
        <v>0</v>
      </c>
    </row>
    <row r="877" spans="1:29" ht="25.5" x14ac:dyDescent="0.25">
      <c r="A877" s="10" t="s">
        <v>1496</v>
      </c>
      <c r="B877" s="10" t="s">
        <v>1497</v>
      </c>
      <c r="C877" s="11" t="s">
        <v>16</v>
      </c>
      <c r="D877" s="12">
        <v>3</v>
      </c>
      <c r="E877" s="16">
        <v>280.33999999999997</v>
      </c>
      <c r="F877" s="16">
        <v>841.02</v>
      </c>
      <c r="G877" s="16">
        <f t="shared" ref="G877:G878" si="830">TRUNC(E877*0.2693,2)</f>
        <v>75.489999999999995</v>
      </c>
      <c r="H877" s="16"/>
      <c r="I877" s="16">
        <f t="shared" ref="I877:I878" si="831">H877+G877+E877</f>
        <v>355.83</v>
      </c>
      <c r="J877" s="17">
        <f t="shared" ref="J877:J878" si="832">TRUNC(I877*D877,2)</f>
        <v>1067.49</v>
      </c>
      <c r="K877" s="9"/>
      <c r="L877" s="9"/>
      <c r="M877" s="9"/>
      <c r="N877" s="9">
        <f>J877</f>
        <v>1067.49</v>
      </c>
      <c r="O877" s="9"/>
      <c r="P877" s="9"/>
      <c r="Q877" s="9"/>
      <c r="R877" s="9"/>
      <c r="S877" s="9"/>
      <c r="T877" s="9"/>
      <c r="AC877" s="2">
        <f t="shared" si="829"/>
        <v>1067.49</v>
      </c>
    </row>
    <row r="878" spans="1:29" ht="38.25" x14ac:dyDescent="0.25">
      <c r="A878" s="10" t="s">
        <v>1498</v>
      </c>
      <c r="B878" s="10" t="s">
        <v>1499</v>
      </c>
      <c r="C878" s="11" t="s">
        <v>16</v>
      </c>
      <c r="D878" s="12">
        <v>3</v>
      </c>
      <c r="E878" s="16">
        <v>2213.5700000000002</v>
      </c>
      <c r="F878" s="16">
        <v>6640.71</v>
      </c>
      <c r="G878" s="16">
        <f t="shared" si="830"/>
        <v>596.11</v>
      </c>
      <c r="H878" s="16"/>
      <c r="I878" s="16">
        <f t="shared" si="831"/>
        <v>2809.6800000000003</v>
      </c>
      <c r="J878" s="17">
        <f t="shared" si="832"/>
        <v>8429.0400000000009</v>
      </c>
      <c r="K878" s="9"/>
      <c r="L878" s="9"/>
      <c r="M878" s="9"/>
      <c r="O878" s="9">
        <f>J878</f>
        <v>8429.0400000000009</v>
      </c>
      <c r="P878" s="9"/>
      <c r="Q878" s="9"/>
      <c r="R878" s="9"/>
      <c r="S878" s="9"/>
      <c r="T878" s="9"/>
      <c r="AC878" s="2">
        <f t="shared" si="829"/>
        <v>8429.0400000000009</v>
      </c>
    </row>
    <row r="879" spans="1:29" x14ac:dyDescent="0.25">
      <c r="A879" s="8" t="s">
        <v>1500</v>
      </c>
      <c r="B879" s="91" t="s">
        <v>1501</v>
      </c>
      <c r="C879" s="92"/>
      <c r="D879" s="92"/>
      <c r="E879" s="92"/>
      <c r="F879" s="92"/>
      <c r="G879" s="92"/>
      <c r="H879" s="92"/>
      <c r="I879" s="92"/>
      <c r="J879" s="93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9" ht="25.5" x14ac:dyDescent="0.25">
      <c r="A880" s="10" t="s">
        <v>1502</v>
      </c>
      <c r="B880" s="10" t="s">
        <v>1503</v>
      </c>
      <c r="C880" s="11" t="s">
        <v>16</v>
      </c>
      <c r="D880" s="12">
        <v>3</v>
      </c>
      <c r="E880" s="16">
        <v>290.55</v>
      </c>
      <c r="F880" s="16">
        <v>871.65</v>
      </c>
      <c r="G880" s="16">
        <f t="shared" ref="G880:G881" si="833">TRUNC(E880*0.2693,2)</f>
        <v>78.239999999999995</v>
      </c>
      <c r="H880" s="16"/>
      <c r="I880" s="16">
        <f t="shared" ref="I880:I881" si="834">H880+G880+E880</f>
        <v>368.79</v>
      </c>
      <c r="J880" s="17">
        <f t="shared" ref="J880:J881" si="835">TRUNC(I880*D880,2)</f>
        <v>1106.3699999999999</v>
      </c>
      <c r="K880" s="9"/>
      <c r="L880" s="9"/>
      <c r="M880" s="9"/>
      <c r="N880" s="9">
        <f t="shared" ref="N880:N881" si="836">J880</f>
        <v>1106.3699999999999</v>
      </c>
      <c r="O880" s="9"/>
      <c r="P880" s="9"/>
      <c r="Q880" s="9"/>
      <c r="R880" s="9"/>
      <c r="S880" s="9"/>
      <c r="T880" s="9"/>
      <c r="AC880" s="2">
        <f t="shared" ref="AC880:AC881" si="837">SUM(K880:AB880)</f>
        <v>1106.3699999999999</v>
      </c>
    </row>
    <row r="881" spans="1:29" ht="25.5" x14ac:dyDescent="0.25">
      <c r="A881" s="10" t="s">
        <v>1504</v>
      </c>
      <c r="B881" s="10" t="s">
        <v>1505</v>
      </c>
      <c r="C881" s="11" t="s">
        <v>16</v>
      </c>
      <c r="D881" s="12">
        <v>3</v>
      </c>
      <c r="E881" s="16">
        <v>14.87</v>
      </c>
      <c r="F881" s="16">
        <v>44.61</v>
      </c>
      <c r="G881" s="16">
        <f t="shared" si="833"/>
        <v>4</v>
      </c>
      <c r="H881" s="16"/>
      <c r="I881" s="16">
        <f t="shared" si="834"/>
        <v>18.869999999999997</v>
      </c>
      <c r="J881" s="17">
        <f t="shared" si="835"/>
        <v>56.61</v>
      </c>
      <c r="K881" s="9"/>
      <c r="L881" s="9"/>
      <c r="M881" s="9"/>
      <c r="N881" s="9">
        <f t="shared" si="836"/>
        <v>56.61</v>
      </c>
      <c r="O881" s="9"/>
      <c r="P881" s="9"/>
      <c r="Q881" s="9"/>
      <c r="R881" s="9"/>
      <c r="S881" s="9"/>
      <c r="T881" s="9"/>
      <c r="AC881" s="2">
        <f t="shared" si="837"/>
        <v>56.61</v>
      </c>
    </row>
    <row r="882" spans="1:29" x14ac:dyDescent="0.25">
      <c r="A882" s="8" t="s">
        <v>1506</v>
      </c>
      <c r="B882" s="91" t="s">
        <v>1507</v>
      </c>
      <c r="C882" s="92"/>
      <c r="D882" s="92"/>
      <c r="E882" s="92"/>
      <c r="F882" s="92"/>
      <c r="G882" s="92"/>
      <c r="H882" s="92"/>
      <c r="I882" s="92"/>
      <c r="J882" s="93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9" ht="76.5" x14ac:dyDescent="0.25">
      <c r="A883" s="10" t="s">
        <v>1508</v>
      </c>
      <c r="B883" s="10" t="s">
        <v>1509</v>
      </c>
      <c r="C883" s="11" t="s">
        <v>16</v>
      </c>
      <c r="D883" s="12">
        <v>1</v>
      </c>
      <c r="E883" s="16">
        <v>28838.400000000001</v>
      </c>
      <c r="F883" s="16">
        <v>28838.400000000001</v>
      </c>
      <c r="G883" s="16"/>
      <c r="H883" s="16">
        <f>TRUNC(E883*0.2093,2)</f>
        <v>6035.87</v>
      </c>
      <c r="I883" s="16">
        <f t="shared" ref="I883:I884" si="838">H883+G883+E883</f>
        <v>34874.270000000004</v>
      </c>
      <c r="J883" s="17">
        <f t="shared" ref="J883:J884" si="839">TRUNC(I883*D883,2)</f>
        <v>34874.269999999997</v>
      </c>
      <c r="K883" s="9"/>
      <c r="L883" s="9"/>
      <c r="M883" s="9"/>
      <c r="N883" s="9"/>
      <c r="O883" s="9">
        <f>J883</f>
        <v>34874.269999999997</v>
      </c>
      <c r="P883" s="9"/>
      <c r="Q883" s="9"/>
      <c r="R883" s="9"/>
      <c r="S883" s="9"/>
      <c r="T883" s="9"/>
      <c r="AC883" s="2">
        <f t="shared" ref="AC883:AC884" si="840">SUM(K883:AB883)</f>
        <v>34874.269999999997</v>
      </c>
    </row>
    <row r="884" spans="1:29" ht="76.5" x14ac:dyDescent="0.25">
      <c r="A884" s="10" t="s">
        <v>1510</v>
      </c>
      <c r="B884" s="10" t="s">
        <v>1511</v>
      </c>
      <c r="C884" s="11" t="s">
        <v>16</v>
      </c>
      <c r="D884" s="12">
        <v>1</v>
      </c>
      <c r="E884" s="16">
        <v>63.47</v>
      </c>
      <c r="F884" s="16">
        <v>63.47</v>
      </c>
      <c r="G884" s="16">
        <f t="shared" ref="G884" si="841">TRUNC(E884*0.2693,2)</f>
        <v>17.09</v>
      </c>
      <c r="H884" s="16"/>
      <c r="I884" s="16">
        <f t="shared" si="838"/>
        <v>80.56</v>
      </c>
      <c r="J884" s="17">
        <f t="shared" si="839"/>
        <v>80.56</v>
      </c>
      <c r="K884" s="9"/>
      <c r="L884" s="9"/>
      <c r="M884" s="9"/>
      <c r="N884" s="9"/>
      <c r="O884" s="9">
        <f>J884</f>
        <v>80.56</v>
      </c>
      <c r="P884" s="9"/>
      <c r="Q884" s="9"/>
      <c r="R884" s="9"/>
      <c r="S884" s="9"/>
      <c r="T884" s="9"/>
      <c r="AC884" s="2">
        <f t="shared" si="840"/>
        <v>80.56</v>
      </c>
    </row>
    <row r="885" spans="1:29" x14ac:dyDescent="0.25">
      <c r="A885" s="8" t="s">
        <v>1512</v>
      </c>
      <c r="B885" s="91" t="s">
        <v>1513</v>
      </c>
      <c r="C885" s="92"/>
      <c r="D885" s="92"/>
      <c r="E885" s="92"/>
      <c r="F885" s="92"/>
      <c r="G885" s="92"/>
      <c r="H885" s="92"/>
      <c r="I885" s="92"/>
      <c r="J885" s="93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9" ht="25.5" x14ac:dyDescent="0.25">
      <c r="A886" s="10" t="s">
        <v>1514</v>
      </c>
      <c r="B886" s="10" t="s">
        <v>1515</v>
      </c>
      <c r="C886" s="11" t="s">
        <v>16</v>
      </c>
      <c r="D886" s="12">
        <v>1</v>
      </c>
      <c r="E886" s="16">
        <v>1188.7</v>
      </c>
      <c r="F886" s="16">
        <v>1188.7</v>
      </c>
      <c r="G886" s="16">
        <f t="shared" ref="G886" si="842">TRUNC(E886*0.2693,2)</f>
        <v>320.11</v>
      </c>
      <c r="H886" s="16"/>
      <c r="I886" s="16">
        <f t="shared" ref="I886:I887" si="843">H886+G886+E886</f>
        <v>1508.81</v>
      </c>
      <c r="J886" s="17">
        <f t="shared" ref="J886:J887" si="844">TRUNC(I886*D886,2)</f>
        <v>1508.81</v>
      </c>
      <c r="K886" s="9"/>
      <c r="L886" s="9"/>
      <c r="M886" s="9"/>
      <c r="N886" s="9"/>
      <c r="O886" s="9">
        <f>J886</f>
        <v>1508.81</v>
      </c>
      <c r="P886" s="9"/>
      <c r="Q886" s="9"/>
      <c r="R886" s="9"/>
      <c r="S886" s="9"/>
      <c r="T886" s="9"/>
      <c r="AC886" s="2">
        <f t="shared" ref="AC886:AC887" si="845">SUM(K886:AB886)</f>
        <v>1508.81</v>
      </c>
    </row>
    <row r="887" spans="1:29" ht="25.5" x14ac:dyDescent="0.25">
      <c r="A887" s="10" t="s">
        <v>1516</v>
      </c>
      <c r="B887" s="10" t="s">
        <v>1517</v>
      </c>
      <c r="C887" s="11" t="s">
        <v>16</v>
      </c>
      <c r="D887" s="12">
        <v>1</v>
      </c>
      <c r="E887" s="16">
        <v>72657.02</v>
      </c>
      <c r="F887" s="16">
        <v>72657.02</v>
      </c>
      <c r="G887" s="16"/>
      <c r="H887" s="16">
        <f>TRUNC(E887*0.2093,2)</f>
        <v>15207.11</v>
      </c>
      <c r="I887" s="16">
        <f t="shared" si="843"/>
        <v>87864.13</v>
      </c>
      <c r="J887" s="17">
        <f t="shared" si="844"/>
        <v>87864.13</v>
      </c>
      <c r="K887" s="9"/>
      <c r="L887" s="9"/>
      <c r="M887" s="9"/>
      <c r="N887" s="9"/>
      <c r="O887" s="9">
        <f>J887</f>
        <v>87864.13</v>
      </c>
      <c r="P887" s="9"/>
      <c r="Q887" s="9"/>
      <c r="R887" s="9"/>
      <c r="S887" s="9"/>
      <c r="T887" s="9"/>
      <c r="AC887" s="2">
        <f t="shared" si="845"/>
        <v>87864.13</v>
      </c>
    </row>
    <row r="888" spans="1:29" x14ac:dyDescent="0.25">
      <c r="A888" s="8" t="s">
        <v>1518</v>
      </c>
      <c r="B888" s="91" t="s">
        <v>1519</v>
      </c>
      <c r="C888" s="92"/>
      <c r="D888" s="92"/>
      <c r="E888" s="92"/>
      <c r="F888" s="92"/>
      <c r="G888" s="92"/>
      <c r="H888" s="92"/>
      <c r="I888" s="92"/>
      <c r="J888" s="93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9" ht="51" x14ac:dyDescent="0.25">
      <c r="A889" s="10" t="s">
        <v>1520</v>
      </c>
      <c r="B889" s="10" t="s">
        <v>1521</v>
      </c>
      <c r="C889" s="11" t="s">
        <v>16</v>
      </c>
      <c r="D889" s="12">
        <v>18</v>
      </c>
      <c r="E889" s="16">
        <v>550.78</v>
      </c>
      <c r="F889" s="16">
        <v>9914.0400000000009</v>
      </c>
      <c r="G889" s="16">
        <f t="shared" ref="G889:G893" si="846">TRUNC(E889*0.2693,2)</f>
        <v>148.32</v>
      </c>
      <c r="H889" s="16"/>
      <c r="I889" s="16">
        <f t="shared" ref="I889:I893" si="847">H889+G889+E889</f>
        <v>699.09999999999991</v>
      </c>
      <c r="J889" s="17">
        <f t="shared" ref="J889:J893" si="848">TRUNC(I889*D889,2)</f>
        <v>12583.8</v>
      </c>
      <c r="K889" s="9"/>
      <c r="L889" s="9"/>
      <c r="M889" s="9"/>
      <c r="N889" s="9"/>
      <c r="O889" s="9"/>
      <c r="P889" s="9">
        <f>J889</f>
        <v>12583.8</v>
      </c>
      <c r="Q889" s="9"/>
      <c r="R889" s="9"/>
      <c r="S889" s="9"/>
      <c r="T889" s="9"/>
      <c r="AC889" s="2">
        <f t="shared" ref="AC889:AC893" si="849">SUM(K889:AB889)</f>
        <v>12583.8</v>
      </c>
    </row>
    <row r="890" spans="1:29" ht="25.5" x14ac:dyDescent="0.25">
      <c r="A890" s="10" t="s">
        <v>1522</v>
      </c>
      <c r="B890" s="10" t="s">
        <v>1523</v>
      </c>
      <c r="C890" s="11" t="s">
        <v>35</v>
      </c>
      <c r="D890" s="12">
        <v>4</v>
      </c>
      <c r="E890" s="16">
        <v>568.42999999999995</v>
      </c>
      <c r="F890" s="16">
        <v>2273.7199999999998</v>
      </c>
      <c r="G890" s="16">
        <f t="shared" si="846"/>
        <v>153.07</v>
      </c>
      <c r="H890" s="16"/>
      <c r="I890" s="16">
        <f t="shared" si="847"/>
        <v>721.5</v>
      </c>
      <c r="J890" s="17">
        <f t="shared" si="848"/>
        <v>2886</v>
      </c>
      <c r="K890" s="9"/>
      <c r="L890" s="9"/>
      <c r="M890" s="9"/>
      <c r="N890" s="9"/>
      <c r="O890" s="9"/>
      <c r="P890" s="9">
        <f t="shared" ref="P890:P891" si="850">J890</f>
        <v>2886</v>
      </c>
      <c r="Q890" s="9"/>
      <c r="R890" s="9"/>
      <c r="S890" s="9"/>
      <c r="T890" s="9"/>
      <c r="AC890" s="2">
        <f t="shared" si="849"/>
        <v>2886</v>
      </c>
    </row>
    <row r="891" spans="1:29" ht="25.5" x14ac:dyDescent="0.25">
      <c r="A891" s="10" t="s">
        <v>1524</v>
      </c>
      <c r="B891" s="10" t="s">
        <v>1525</v>
      </c>
      <c r="C891" s="11" t="s">
        <v>16</v>
      </c>
      <c r="D891" s="12">
        <v>4</v>
      </c>
      <c r="E891" s="16">
        <v>33.46</v>
      </c>
      <c r="F891" s="16">
        <v>133.84</v>
      </c>
      <c r="G891" s="16">
        <f t="shared" si="846"/>
        <v>9.01</v>
      </c>
      <c r="H891" s="16"/>
      <c r="I891" s="16">
        <f t="shared" si="847"/>
        <v>42.47</v>
      </c>
      <c r="J891" s="17">
        <f t="shared" si="848"/>
        <v>169.88</v>
      </c>
      <c r="K891" s="9"/>
      <c r="L891" s="9"/>
      <c r="M891" s="9"/>
      <c r="N891" s="9"/>
      <c r="O891" s="9"/>
      <c r="P891" s="9">
        <f t="shared" si="850"/>
        <v>169.88</v>
      </c>
      <c r="Q891" s="9"/>
      <c r="R891" s="9"/>
      <c r="S891" s="9"/>
      <c r="T891" s="9"/>
      <c r="AC891" s="2">
        <f t="shared" si="849"/>
        <v>169.88</v>
      </c>
    </row>
    <row r="892" spans="1:29" ht="51" x14ac:dyDescent="0.25">
      <c r="A892" s="10" t="s">
        <v>1526</v>
      </c>
      <c r="B892" s="10" t="s">
        <v>1527</v>
      </c>
      <c r="C892" s="11" t="s">
        <v>16</v>
      </c>
      <c r="D892" s="12">
        <v>6</v>
      </c>
      <c r="E892" s="16">
        <v>156.35</v>
      </c>
      <c r="F892" s="16">
        <v>938.1</v>
      </c>
      <c r="G892" s="16">
        <f t="shared" si="846"/>
        <v>42.1</v>
      </c>
      <c r="H892" s="16"/>
      <c r="I892" s="16">
        <f t="shared" si="847"/>
        <v>198.45</v>
      </c>
      <c r="J892" s="17">
        <f t="shared" si="848"/>
        <v>1190.7</v>
      </c>
      <c r="K892" s="9"/>
      <c r="L892" s="9"/>
      <c r="M892" s="9"/>
      <c r="N892" s="9"/>
      <c r="O892" s="9">
        <f>J892</f>
        <v>1190.7</v>
      </c>
      <c r="P892" s="9"/>
      <c r="Q892" s="9"/>
      <c r="R892" s="9"/>
      <c r="S892" s="9"/>
      <c r="T892" s="9"/>
      <c r="AC892" s="2">
        <f t="shared" si="849"/>
        <v>1190.7</v>
      </c>
    </row>
    <row r="893" spans="1:29" ht="25.5" x14ac:dyDescent="0.25">
      <c r="A893" s="10" t="s">
        <v>1528</v>
      </c>
      <c r="B893" s="10" t="s">
        <v>1529</v>
      </c>
      <c r="C893" s="11" t="s">
        <v>238</v>
      </c>
      <c r="D893" s="12">
        <v>23.64</v>
      </c>
      <c r="E893" s="16">
        <v>78.7</v>
      </c>
      <c r="F893" s="16">
        <v>1860.46</v>
      </c>
      <c r="G893" s="16">
        <f t="shared" si="846"/>
        <v>21.19</v>
      </c>
      <c r="H893" s="16"/>
      <c r="I893" s="16">
        <f t="shared" si="847"/>
        <v>99.89</v>
      </c>
      <c r="J893" s="17">
        <f t="shared" si="848"/>
        <v>2361.39</v>
      </c>
      <c r="K893" s="9"/>
      <c r="L893" s="9"/>
      <c r="M893" s="9"/>
      <c r="N893" s="9"/>
      <c r="O893" s="9">
        <f>J893</f>
        <v>2361.39</v>
      </c>
      <c r="P893" s="9"/>
      <c r="Q893" s="9"/>
      <c r="R893" s="9"/>
      <c r="S893" s="9"/>
      <c r="T893" s="9"/>
      <c r="AC893" s="2">
        <f t="shared" si="849"/>
        <v>2361.39</v>
      </c>
    </row>
    <row r="894" spans="1:29" x14ac:dyDescent="0.25">
      <c r="A894" s="8" t="s">
        <v>1530</v>
      </c>
      <c r="B894" s="91" t="s">
        <v>1037</v>
      </c>
      <c r="C894" s="92"/>
      <c r="D894" s="92"/>
      <c r="E894" s="92"/>
      <c r="F894" s="92"/>
      <c r="G894" s="92"/>
      <c r="H894" s="92"/>
      <c r="I894" s="92"/>
      <c r="J894" s="93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9" ht="63.75" x14ac:dyDescent="0.25">
      <c r="A895" s="10" t="s">
        <v>1064</v>
      </c>
      <c r="B895" s="10" t="s">
        <v>1065</v>
      </c>
      <c r="C895" s="11" t="s">
        <v>16</v>
      </c>
      <c r="D895" s="12">
        <v>1</v>
      </c>
      <c r="E895" s="16">
        <v>546.36</v>
      </c>
      <c r="F895" s="16">
        <v>546.36</v>
      </c>
      <c r="G895" s="16">
        <f t="shared" ref="G895" si="851">TRUNC(E895*0.2693,2)</f>
        <v>147.13</v>
      </c>
      <c r="H895" s="16"/>
      <c r="I895" s="16">
        <f t="shared" ref="I895" si="852">H895+G895+E895</f>
        <v>693.49</v>
      </c>
      <c r="J895" s="17">
        <f t="shared" ref="J895" si="853">TRUNC(I895*D895,2)</f>
        <v>693.49</v>
      </c>
      <c r="K895" s="9"/>
      <c r="L895" s="9"/>
      <c r="M895" s="9"/>
      <c r="N895" s="9"/>
      <c r="O895" s="9">
        <f>J895</f>
        <v>693.49</v>
      </c>
      <c r="P895" s="9"/>
      <c r="Q895" s="9"/>
      <c r="R895" s="9"/>
      <c r="S895" s="9"/>
      <c r="T895" s="9"/>
      <c r="AC895" s="2">
        <f t="shared" ref="AC895:AC898" si="854">SUM(K895:AB895)</f>
        <v>693.49</v>
      </c>
    </row>
    <row r="896" spans="1:29" x14ac:dyDescent="0.25">
      <c r="A896" s="8" t="s">
        <v>1531</v>
      </c>
      <c r="B896" s="91" t="s">
        <v>930</v>
      </c>
      <c r="C896" s="92"/>
      <c r="D896" s="92"/>
      <c r="E896" s="92"/>
      <c r="F896" s="92"/>
      <c r="G896" s="92"/>
      <c r="H896" s="92"/>
      <c r="I896" s="92"/>
      <c r="J896" s="93"/>
      <c r="K896" s="9"/>
      <c r="L896" s="9"/>
      <c r="M896" s="9"/>
      <c r="N896" s="9"/>
      <c r="O896" s="9"/>
      <c r="P896" s="9"/>
      <c r="Q896" s="9"/>
      <c r="R896" s="9"/>
      <c r="S896" s="9"/>
      <c r="T896" s="9"/>
      <c r="AC896" s="2">
        <f t="shared" si="854"/>
        <v>0</v>
      </c>
    </row>
    <row r="897" spans="1:29" ht="38.25" x14ac:dyDescent="0.25">
      <c r="A897" s="10" t="s">
        <v>1532</v>
      </c>
      <c r="B897" s="10" t="s">
        <v>1533</v>
      </c>
      <c r="C897" s="11" t="s">
        <v>16</v>
      </c>
      <c r="D897" s="12">
        <v>14.14</v>
      </c>
      <c r="E897" s="16">
        <v>174.48</v>
      </c>
      <c r="F897" s="16">
        <v>2467.14</v>
      </c>
      <c r="G897" s="16">
        <f t="shared" ref="G897:G898" si="855">TRUNC(E897*0.2693,2)</f>
        <v>46.98</v>
      </c>
      <c r="H897" s="16"/>
      <c r="I897" s="16">
        <f t="shared" ref="I897:I898" si="856">H897+G897+E897</f>
        <v>221.45999999999998</v>
      </c>
      <c r="J897" s="17">
        <f t="shared" ref="J897:J898" si="857">TRUNC(I897*D897,2)</f>
        <v>3131.44</v>
      </c>
      <c r="K897" s="9"/>
      <c r="L897" s="9"/>
      <c r="M897" s="9"/>
      <c r="N897" s="9"/>
      <c r="O897" s="9"/>
      <c r="P897" s="9">
        <f>J897</f>
        <v>3131.44</v>
      </c>
      <c r="Q897" s="9"/>
      <c r="R897" s="9"/>
      <c r="S897" s="9"/>
      <c r="T897" s="9"/>
      <c r="AC897" s="2">
        <f t="shared" si="854"/>
        <v>3131.44</v>
      </c>
    </row>
    <row r="898" spans="1:29" ht="51" x14ac:dyDescent="0.25">
      <c r="A898" s="10" t="s">
        <v>1534</v>
      </c>
      <c r="B898" s="10" t="s">
        <v>1535</v>
      </c>
      <c r="C898" s="11" t="s">
        <v>16</v>
      </c>
      <c r="D898" s="12">
        <v>3</v>
      </c>
      <c r="E898" s="16">
        <v>35.85</v>
      </c>
      <c r="F898" s="16">
        <v>107.55</v>
      </c>
      <c r="G898" s="16">
        <f t="shared" si="855"/>
        <v>9.65</v>
      </c>
      <c r="H898" s="16"/>
      <c r="I898" s="16">
        <f t="shared" si="856"/>
        <v>45.5</v>
      </c>
      <c r="J898" s="17">
        <f t="shared" si="857"/>
        <v>136.5</v>
      </c>
      <c r="K898" s="9"/>
      <c r="L898" s="9"/>
      <c r="M898" s="9"/>
      <c r="N898" s="9">
        <f>J898</f>
        <v>136.5</v>
      </c>
      <c r="O898" s="9"/>
      <c r="P898" s="9"/>
      <c r="Q898" s="9"/>
      <c r="R898" s="9"/>
      <c r="S898" s="9"/>
      <c r="T898" s="9"/>
      <c r="AC898" s="2">
        <f t="shared" si="854"/>
        <v>136.5</v>
      </c>
    </row>
    <row r="899" spans="1:29" x14ac:dyDescent="0.25">
      <c r="A899" s="8" t="s">
        <v>1536</v>
      </c>
      <c r="B899" s="91" t="s">
        <v>1537</v>
      </c>
      <c r="C899" s="92"/>
      <c r="D899" s="92"/>
      <c r="E899" s="92"/>
      <c r="F899" s="92"/>
      <c r="G899" s="92"/>
      <c r="H899" s="92"/>
      <c r="I899" s="92"/>
      <c r="J899" s="93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9" ht="25.5" x14ac:dyDescent="0.25">
      <c r="A900" s="10" t="s">
        <v>1538</v>
      </c>
      <c r="B900" s="10" t="s">
        <v>1539</v>
      </c>
      <c r="C900" s="11" t="s">
        <v>16</v>
      </c>
      <c r="D900" s="12">
        <v>6</v>
      </c>
      <c r="E900" s="16">
        <v>26.4</v>
      </c>
      <c r="F900" s="16">
        <v>158.4</v>
      </c>
      <c r="G900" s="16">
        <f t="shared" ref="G900" si="858">TRUNC(E900*0.2693,2)</f>
        <v>7.1</v>
      </c>
      <c r="H900" s="16"/>
      <c r="I900" s="16">
        <f t="shared" ref="I900" si="859">H900+G900+E900</f>
        <v>33.5</v>
      </c>
      <c r="J900" s="17">
        <f t="shared" ref="J900" si="860">TRUNC(I900*D900,2)</f>
        <v>201</v>
      </c>
      <c r="K900" s="9"/>
      <c r="L900" s="9"/>
      <c r="M900" s="9"/>
      <c r="N900" s="9">
        <f>J900</f>
        <v>201</v>
      </c>
      <c r="O900" s="9"/>
      <c r="P900" s="9"/>
      <c r="Q900" s="9"/>
      <c r="R900" s="9"/>
      <c r="S900" s="9"/>
      <c r="T900" s="9"/>
      <c r="AC900" s="2">
        <f t="shared" ref="AC900" si="861">SUM(K900:AB900)</f>
        <v>201</v>
      </c>
    </row>
    <row r="901" spans="1:29" x14ac:dyDescent="0.25">
      <c r="A901" s="8" t="s">
        <v>1540</v>
      </c>
      <c r="B901" s="91" t="s">
        <v>1541</v>
      </c>
      <c r="C901" s="92"/>
      <c r="D901" s="92"/>
      <c r="E901" s="92"/>
      <c r="F901" s="92"/>
      <c r="G901" s="92"/>
      <c r="H901" s="92"/>
      <c r="I901" s="92"/>
      <c r="J901" s="93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9" ht="38.25" x14ac:dyDescent="0.25">
      <c r="A902" s="10" t="s">
        <v>1187</v>
      </c>
      <c r="B902" s="10" t="s">
        <v>1188</v>
      </c>
      <c r="C902" s="11" t="s">
        <v>16</v>
      </c>
      <c r="D902" s="12">
        <v>3</v>
      </c>
      <c r="E902" s="16">
        <v>59.02</v>
      </c>
      <c r="F902" s="16"/>
      <c r="G902" s="16">
        <f t="shared" ref="G902" si="862">TRUNC(E902*0.2693,2)</f>
        <v>15.89</v>
      </c>
      <c r="H902" s="16"/>
      <c r="I902" s="16">
        <f t="shared" ref="I902" si="863">H902+G902+E902</f>
        <v>74.91</v>
      </c>
      <c r="J902" s="17">
        <f t="shared" ref="J902" si="864">TRUNC(I902*D902,2)</f>
        <v>224.73</v>
      </c>
      <c r="K902" s="9"/>
      <c r="L902" s="9"/>
      <c r="M902" s="9">
        <f>J902</f>
        <v>224.73</v>
      </c>
      <c r="N902" s="9"/>
      <c r="O902" s="9"/>
      <c r="P902" s="9"/>
      <c r="Q902" s="9"/>
      <c r="R902" s="9"/>
      <c r="S902" s="9"/>
      <c r="T902" s="9"/>
      <c r="AC902" s="2">
        <f t="shared" ref="AC902" si="865">SUM(K902:AB902)</f>
        <v>224.73</v>
      </c>
    </row>
    <row r="903" spans="1:29" x14ac:dyDescent="0.25">
      <c r="A903" s="8" t="s">
        <v>1542</v>
      </c>
      <c r="B903" s="91" t="s">
        <v>1543</v>
      </c>
      <c r="C903" s="92"/>
      <c r="D903" s="92"/>
      <c r="E903" s="92"/>
      <c r="F903" s="92"/>
      <c r="G903" s="92"/>
      <c r="H903" s="92"/>
      <c r="I903" s="92"/>
      <c r="J903" s="93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9" ht="38.25" x14ac:dyDescent="0.25">
      <c r="A904" s="10" t="s">
        <v>1544</v>
      </c>
      <c r="B904" s="10" t="s">
        <v>1545</v>
      </c>
      <c r="C904" s="11" t="s">
        <v>50</v>
      </c>
      <c r="D904" s="12">
        <v>12.8</v>
      </c>
      <c r="E904" s="16">
        <v>29.1</v>
      </c>
      <c r="F904" s="16">
        <v>372.48</v>
      </c>
      <c r="G904" s="16">
        <f t="shared" ref="G904:G906" si="866">TRUNC(E904*0.2693,2)</f>
        <v>7.83</v>
      </c>
      <c r="H904" s="16"/>
      <c r="I904" s="16">
        <f t="shared" ref="I904:I906" si="867">H904+G904+E904</f>
        <v>36.93</v>
      </c>
      <c r="J904" s="17">
        <f t="shared" ref="J904:J906" si="868">TRUNC(I904*D904,2)</f>
        <v>472.7</v>
      </c>
      <c r="K904" s="9"/>
      <c r="L904" s="9"/>
      <c r="M904" s="9"/>
      <c r="N904" s="9"/>
      <c r="O904" s="9">
        <f>J904</f>
        <v>472.7</v>
      </c>
      <c r="P904" s="9"/>
      <c r="Q904" s="9"/>
      <c r="R904" s="9"/>
      <c r="S904" s="9"/>
      <c r="T904" s="9"/>
      <c r="AC904" s="2">
        <f t="shared" ref="AC904:AC906" si="869">SUM(K904:AB904)</f>
        <v>472.7</v>
      </c>
    </row>
    <row r="905" spans="1:29" ht="51" x14ac:dyDescent="0.25">
      <c r="A905" s="10" t="s">
        <v>1197</v>
      </c>
      <c r="B905" s="10" t="s">
        <v>1198</v>
      </c>
      <c r="C905" s="11" t="s">
        <v>50</v>
      </c>
      <c r="D905" s="12">
        <v>6.6</v>
      </c>
      <c r="E905" s="16">
        <v>30.27</v>
      </c>
      <c r="F905" s="16">
        <v>199.78</v>
      </c>
      <c r="G905" s="16">
        <f t="shared" si="866"/>
        <v>8.15</v>
      </c>
      <c r="H905" s="16"/>
      <c r="I905" s="16">
        <f t="shared" si="867"/>
        <v>38.42</v>
      </c>
      <c r="J905" s="17">
        <f t="shared" si="868"/>
        <v>253.57</v>
      </c>
      <c r="K905" s="9"/>
      <c r="L905" s="9"/>
      <c r="M905" s="9">
        <f t="shared" ref="M905:M906" si="870">J905</f>
        <v>253.57</v>
      </c>
      <c r="N905" s="9"/>
      <c r="O905" s="9"/>
      <c r="P905" s="9"/>
      <c r="Q905" s="9"/>
      <c r="R905" s="9"/>
      <c r="S905" s="9"/>
      <c r="T905" s="9"/>
      <c r="AC905" s="2">
        <f t="shared" si="869"/>
        <v>253.57</v>
      </c>
    </row>
    <row r="906" spans="1:29" ht="25.5" x14ac:dyDescent="0.25">
      <c r="A906" s="10" t="s">
        <v>1546</v>
      </c>
      <c r="B906" s="10" t="s">
        <v>1547</v>
      </c>
      <c r="C906" s="11" t="s">
        <v>16</v>
      </c>
      <c r="D906" s="12">
        <v>3</v>
      </c>
      <c r="E906" s="16">
        <v>1.5</v>
      </c>
      <c r="F906" s="16">
        <v>4.5</v>
      </c>
      <c r="G906" s="16">
        <f t="shared" si="866"/>
        <v>0.4</v>
      </c>
      <c r="H906" s="16"/>
      <c r="I906" s="16">
        <f t="shared" si="867"/>
        <v>1.9</v>
      </c>
      <c r="J906" s="17">
        <f t="shared" si="868"/>
        <v>5.7</v>
      </c>
      <c r="K906" s="9"/>
      <c r="L906" s="9"/>
      <c r="M906" s="9">
        <f t="shared" si="870"/>
        <v>5.7</v>
      </c>
      <c r="N906" s="9"/>
      <c r="O906" s="9"/>
      <c r="P906" s="9"/>
      <c r="Q906" s="9"/>
      <c r="R906" s="9"/>
      <c r="S906" s="9"/>
      <c r="T906" s="9"/>
      <c r="AC906" s="2">
        <f t="shared" si="869"/>
        <v>5.7</v>
      </c>
    </row>
    <row r="907" spans="1:29" x14ac:dyDescent="0.25">
      <c r="A907" s="8" t="s">
        <v>1548</v>
      </c>
      <c r="B907" s="91" t="s">
        <v>1549</v>
      </c>
      <c r="C907" s="92"/>
      <c r="D907" s="92"/>
      <c r="E907" s="92"/>
      <c r="F907" s="92"/>
      <c r="G907" s="92"/>
      <c r="H907" s="92"/>
      <c r="I907" s="92"/>
      <c r="J907" s="93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9" ht="76.5" x14ac:dyDescent="0.25">
      <c r="A908" s="10" t="s">
        <v>1550</v>
      </c>
      <c r="B908" s="10" t="s">
        <v>1551</v>
      </c>
      <c r="C908" s="11" t="s">
        <v>16</v>
      </c>
      <c r="D908" s="12">
        <v>1</v>
      </c>
      <c r="E908" s="16">
        <v>666.81</v>
      </c>
      <c r="F908" s="16">
        <v>666.81</v>
      </c>
      <c r="G908" s="16">
        <f t="shared" ref="G908:G920" si="871">TRUNC(E908*0.2693,2)</f>
        <v>179.57</v>
      </c>
      <c r="H908" s="16"/>
      <c r="I908" s="16">
        <f t="shared" ref="I908:I920" si="872">H908+G908+E908</f>
        <v>846.37999999999988</v>
      </c>
      <c r="J908" s="17">
        <f t="shared" ref="J908:J920" si="873">TRUNC(I908*D908,2)</f>
        <v>846.38</v>
      </c>
      <c r="K908" s="9"/>
      <c r="L908" s="9"/>
      <c r="M908" s="9"/>
      <c r="N908" s="9">
        <f>J908</f>
        <v>846.38</v>
      </c>
      <c r="O908" s="9"/>
      <c r="P908" s="9"/>
      <c r="Q908" s="9"/>
      <c r="R908" s="9"/>
      <c r="S908" s="9"/>
      <c r="T908" s="9"/>
      <c r="AC908" s="2">
        <f t="shared" ref="AC908:AC920" si="874">SUM(K908:AB908)</f>
        <v>846.38</v>
      </c>
    </row>
    <row r="909" spans="1:29" ht="25.5" x14ac:dyDescent="0.25">
      <c r="A909" s="10" t="s">
        <v>1552</v>
      </c>
      <c r="B909" s="10" t="s">
        <v>1553</v>
      </c>
      <c r="C909" s="11" t="s">
        <v>16</v>
      </c>
      <c r="D909" s="12">
        <v>2</v>
      </c>
      <c r="E909" s="16">
        <v>9.41</v>
      </c>
      <c r="F909" s="16">
        <v>18.82</v>
      </c>
      <c r="G909" s="16">
        <f t="shared" si="871"/>
        <v>2.5299999999999998</v>
      </c>
      <c r="H909" s="16"/>
      <c r="I909" s="16">
        <f t="shared" si="872"/>
        <v>11.94</v>
      </c>
      <c r="J909" s="17">
        <f t="shared" si="873"/>
        <v>23.88</v>
      </c>
      <c r="K909" s="9"/>
      <c r="L909" s="9"/>
      <c r="M909" s="9"/>
      <c r="N909" s="9">
        <f t="shared" ref="N909:N920" si="875">J909</f>
        <v>23.88</v>
      </c>
      <c r="O909" s="9"/>
      <c r="P909" s="9"/>
      <c r="Q909" s="9"/>
      <c r="R909" s="9"/>
      <c r="S909" s="9"/>
      <c r="T909" s="9"/>
      <c r="AC909" s="2">
        <f t="shared" si="874"/>
        <v>23.88</v>
      </c>
    </row>
    <row r="910" spans="1:29" ht="25.5" x14ac:dyDescent="0.25">
      <c r="A910" s="10" t="s">
        <v>1554</v>
      </c>
      <c r="B910" s="10" t="s">
        <v>1555</v>
      </c>
      <c r="C910" s="11" t="s">
        <v>16</v>
      </c>
      <c r="D910" s="12">
        <v>2</v>
      </c>
      <c r="E910" s="16">
        <v>2.67</v>
      </c>
      <c r="F910" s="16">
        <v>5.34</v>
      </c>
      <c r="G910" s="16">
        <f t="shared" si="871"/>
        <v>0.71</v>
      </c>
      <c r="H910" s="16"/>
      <c r="I910" s="16">
        <f t="shared" si="872"/>
        <v>3.38</v>
      </c>
      <c r="J910" s="17">
        <f t="shared" si="873"/>
        <v>6.76</v>
      </c>
      <c r="K910" s="9"/>
      <c r="L910" s="9"/>
      <c r="M910" s="9"/>
      <c r="N910" s="9">
        <f t="shared" si="875"/>
        <v>6.76</v>
      </c>
      <c r="O910" s="9"/>
      <c r="P910" s="9"/>
      <c r="Q910" s="9"/>
      <c r="R910" s="9"/>
      <c r="S910" s="9"/>
      <c r="T910" s="9"/>
      <c r="AC910" s="2">
        <f t="shared" si="874"/>
        <v>6.76</v>
      </c>
    </row>
    <row r="911" spans="1:29" ht="25.5" x14ac:dyDescent="0.25">
      <c r="A911" s="10" t="s">
        <v>1556</v>
      </c>
      <c r="B911" s="10" t="s">
        <v>1557</v>
      </c>
      <c r="C911" s="11" t="s">
        <v>16</v>
      </c>
      <c r="D911" s="12">
        <v>1</v>
      </c>
      <c r="E911" s="16">
        <v>418.08</v>
      </c>
      <c r="F911" s="16">
        <v>418.08</v>
      </c>
      <c r="G911" s="16">
        <f t="shared" si="871"/>
        <v>112.58</v>
      </c>
      <c r="H911" s="16"/>
      <c r="I911" s="16">
        <f t="shared" si="872"/>
        <v>530.66</v>
      </c>
      <c r="J911" s="17">
        <f t="shared" si="873"/>
        <v>530.66</v>
      </c>
      <c r="K911" s="9"/>
      <c r="L911" s="9"/>
      <c r="M911" s="9"/>
      <c r="N911" s="9">
        <f t="shared" si="875"/>
        <v>530.66</v>
      </c>
      <c r="O911" s="9"/>
      <c r="P911" s="9"/>
      <c r="Q911" s="9"/>
      <c r="R911" s="9"/>
      <c r="S911" s="9"/>
      <c r="T911" s="9"/>
      <c r="AC911" s="2">
        <f t="shared" si="874"/>
        <v>530.66</v>
      </c>
    </row>
    <row r="912" spans="1:29" ht="25.5" x14ac:dyDescent="0.25">
      <c r="A912" s="10" t="s">
        <v>1558</v>
      </c>
      <c r="B912" s="10" t="s">
        <v>1559</v>
      </c>
      <c r="C912" s="11" t="s">
        <v>16</v>
      </c>
      <c r="D912" s="12">
        <v>10</v>
      </c>
      <c r="E912" s="16">
        <v>17.02</v>
      </c>
      <c r="F912" s="16">
        <v>170.2</v>
      </c>
      <c r="G912" s="16">
        <f t="shared" si="871"/>
        <v>4.58</v>
      </c>
      <c r="H912" s="16"/>
      <c r="I912" s="16">
        <f t="shared" si="872"/>
        <v>21.6</v>
      </c>
      <c r="J912" s="17">
        <f t="shared" si="873"/>
        <v>216</v>
      </c>
      <c r="K912" s="9"/>
      <c r="L912" s="9"/>
      <c r="M912" s="9"/>
      <c r="N912" s="9">
        <f t="shared" si="875"/>
        <v>216</v>
      </c>
      <c r="O912" s="9"/>
      <c r="P912" s="9"/>
      <c r="Q912" s="9"/>
      <c r="R912" s="9"/>
      <c r="S912" s="9"/>
      <c r="T912" s="9"/>
      <c r="AC912" s="2">
        <f t="shared" si="874"/>
        <v>216</v>
      </c>
    </row>
    <row r="913" spans="1:29" ht="51" x14ac:dyDescent="0.25">
      <c r="A913" s="10" t="s">
        <v>1560</v>
      </c>
      <c r="B913" s="10" t="s">
        <v>1561</v>
      </c>
      <c r="C913" s="11" t="s">
        <v>16</v>
      </c>
      <c r="D913" s="12">
        <v>11</v>
      </c>
      <c r="E913" s="16">
        <v>20.93</v>
      </c>
      <c r="F913" s="16">
        <v>230.23</v>
      </c>
      <c r="G913" s="16">
        <f t="shared" si="871"/>
        <v>5.63</v>
      </c>
      <c r="H913" s="16"/>
      <c r="I913" s="16">
        <f t="shared" si="872"/>
        <v>26.56</v>
      </c>
      <c r="J913" s="17">
        <f t="shared" si="873"/>
        <v>292.16000000000003</v>
      </c>
      <c r="K913" s="9"/>
      <c r="L913" s="9"/>
      <c r="M913" s="9"/>
      <c r="N913" s="9">
        <f t="shared" si="875"/>
        <v>292.16000000000003</v>
      </c>
      <c r="O913" s="9"/>
      <c r="P913" s="9"/>
      <c r="Q913" s="9"/>
      <c r="R913" s="9"/>
      <c r="S913" s="9"/>
      <c r="T913" s="9"/>
      <c r="AC913" s="2">
        <f t="shared" si="874"/>
        <v>292.16000000000003</v>
      </c>
    </row>
    <row r="914" spans="1:29" ht="25.5" x14ac:dyDescent="0.25">
      <c r="A914" s="10" t="s">
        <v>1562</v>
      </c>
      <c r="B914" s="10" t="s">
        <v>1563</v>
      </c>
      <c r="C914" s="11" t="s">
        <v>16</v>
      </c>
      <c r="D914" s="12">
        <v>2</v>
      </c>
      <c r="E914" s="16">
        <v>11.88</v>
      </c>
      <c r="F914" s="16">
        <v>23.76</v>
      </c>
      <c r="G914" s="16">
        <f t="shared" si="871"/>
        <v>3.19</v>
      </c>
      <c r="H914" s="16"/>
      <c r="I914" s="16">
        <f t="shared" si="872"/>
        <v>15.07</v>
      </c>
      <c r="J914" s="17">
        <f t="shared" si="873"/>
        <v>30.14</v>
      </c>
      <c r="K914" s="9"/>
      <c r="L914" s="9"/>
      <c r="M914" s="9"/>
      <c r="N914" s="9">
        <f t="shared" si="875"/>
        <v>30.14</v>
      </c>
      <c r="O914" s="9"/>
      <c r="P914" s="9"/>
      <c r="Q914" s="9"/>
      <c r="R914" s="9"/>
      <c r="S914" s="9"/>
      <c r="T914" s="9"/>
      <c r="AC914" s="2">
        <f t="shared" si="874"/>
        <v>30.14</v>
      </c>
    </row>
    <row r="915" spans="1:29" ht="25.5" x14ac:dyDescent="0.25">
      <c r="A915" s="10" t="s">
        <v>1564</v>
      </c>
      <c r="B915" s="10" t="s">
        <v>1565</v>
      </c>
      <c r="C915" s="11" t="s">
        <v>16</v>
      </c>
      <c r="D915" s="12">
        <v>6</v>
      </c>
      <c r="E915" s="16">
        <v>11.71</v>
      </c>
      <c r="F915" s="16">
        <v>70.260000000000005</v>
      </c>
      <c r="G915" s="16">
        <f t="shared" si="871"/>
        <v>3.15</v>
      </c>
      <c r="H915" s="16"/>
      <c r="I915" s="16">
        <f t="shared" si="872"/>
        <v>14.860000000000001</v>
      </c>
      <c r="J915" s="17">
        <f t="shared" si="873"/>
        <v>89.16</v>
      </c>
      <c r="K915" s="9"/>
      <c r="L915" s="9"/>
      <c r="M915" s="9"/>
      <c r="N915" s="9">
        <f t="shared" si="875"/>
        <v>89.16</v>
      </c>
      <c r="O915" s="9"/>
      <c r="P915" s="9"/>
      <c r="Q915" s="9"/>
      <c r="R915" s="9"/>
      <c r="S915" s="9"/>
      <c r="T915" s="9"/>
      <c r="AC915" s="2">
        <f t="shared" si="874"/>
        <v>89.16</v>
      </c>
    </row>
    <row r="916" spans="1:29" ht="25.5" x14ac:dyDescent="0.25">
      <c r="A916" s="10" t="s">
        <v>1566</v>
      </c>
      <c r="B916" s="10" t="s">
        <v>1567</v>
      </c>
      <c r="C916" s="11" t="s">
        <v>16</v>
      </c>
      <c r="D916" s="12">
        <v>2</v>
      </c>
      <c r="E916" s="16">
        <v>7.38</v>
      </c>
      <c r="F916" s="16">
        <v>14.76</v>
      </c>
      <c r="G916" s="16">
        <f t="shared" si="871"/>
        <v>1.98</v>
      </c>
      <c r="H916" s="16"/>
      <c r="I916" s="16">
        <f t="shared" si="872"/>
        <v>9.36</v>
      </c>
      <c r="J916" s="17">
        <f t="shared" si="873"/>
        <v>18.72</v>
      </c>
      <c r="K916" s="9"/>
      <c r="L916" s="9"/>
      <c r="M916" s="9"/>
      <c r="N916" s="9">
        <f t="shared" si="875"/>
        <v>18.72</v>
      </c>
      <c r="O916" s="9"/>
      <c r="P916" s="9"/>
      <c r="Q916" s="9"/>
      <c r="R916" s="9"/>
      <c r="S916" s="9"/>
      <c r="T916" s="9"/>
      <c r="AC916" s="2">
        <f t="shared" si="874"/>
        <v>18.72</v>
      </c>
    </row>
    <row r="917" spans="1:29" ht="25.5" x14ac:dyDescent="0.25">
      <c r="A917" s="10" t="s">
        <v>1568</v>
      </c>
      <c r="B917" s="10" t="s">
        <v>1569</v>
      </c>
      <c r="C917" s="11" t="s">
        <v>16</v>
      </c>
      <c r="D917" s="12">
        <v>12</v>
      </c>
      <c r="E917" s="16">
        <v>9.69</v>
      </c>
      <c r="F917" s="16">
        <v>116.28</v>
      </c>
      <c r="G917" s="16">
        <f t="shared" si="871"/>
        <v>2.6</v>
      </c>
      <c r="H917" s="16"/>
      <c r="I917" s="16">
        <f t="shared" si="872"/>
        <v>12.29</v>
      </c>
      <c r="J917" s="17">
        <f t="shared" si="873"/>
        <v>147.47999999999999</v>
      </c>
      <c r="K917" s="9"/>
      <c r="L917" s="9"/>
      <c r="M917" s="9"/>
      <c r="N917" s="9">
        <f t="shared" si="875"/>
        <v>147.47999999999999</v>
      </c>
      <c r="O917" s="9"/>
      <c r="P917" s="9"/>
      <c r="Q917" s="9"/>
      <c r="R917" s="9"/>
      <c r="S917" s="9"/>
      <c r="T917" s="9"/>
      <c r="AC917" s="2">
        <f t="shared" si="874"/>
        <v>147.47999999999999</v>
      </c>
    </row>
    <row r="918" spans="1:29" ht="25.5" x14ac:dyDescent="0.25">
      <c r="A918" s="10" t="s">
        <v>1570</v>
      </c>
      <c r="B918" s="10" t="s">
        <v>1571</v>
      </c>
      <c r="C918" s="11" t="s">
        <v>16</v>
      </c>
      <c r="D918" s="12">
        <v>3</v>
      </c>
      <c r="E918" s="16">
        <v>254.5</v>
      </c>
      <c r="F918" s="16">
        <v>763.5</v>
      </c>
      <c r="G918" s="16">
        <f t="shared" si="871"/>
        <v>68.53</v>
      </c>
      <c r="H918" s="16"/>
      <c r="I918" s="16">
        <f t="shared" si="872"/>
        <v>323.02999999999997</v>
      </c>
      <c r="J918" s="17">
        <f t="shared" si="873"/>
        <v>969.09</v>
      </c>
      <c r="K918" s="9"/>
      <c r="L918" s="9"/>
      <c r="M918" s="9"/>
      <c r="N918" s="9"/>
      <c r="O918" s="9">
        <f>J918</f>
        <v>969.09</v>
      </c>
      <c r="P918" s="9"/>
      <c r="Q918" s="9"/>
      <c r="R918" s="9"/>
      <c r="S918" s="9"/>
      <c r="T918" s="9"/>
      <c r="AC918" s="2">
        <f t="shared" si="874"/>
        <v>969.09</v>
      </c>
    </row>
    <row r="919" spans="1:29" ht="25.5" x14ac:dyDescent="0.25">
      <c r="A919" s="10" t="s">
        <v>1572</v>
      </c>
      <c r="B919" s="10" t="s">
        <v>1573</v>
      </c>
      <c r="C919" s="11" t="s">
        <v>16</v>
      </c>
      <c r="D919" s="12">
        <v>1</v>
      </c>
      <c r="E919" s="16">
        <v>1479.97</v>
      </c>
      <c r="F919" s="16">
        <v>1479.97</v>
      </c>
      <c r="G919" s="16">
        <f t="shared" si="871"/>
        <v>398.55</v>
      </c>
      <c r="H919" s="16"/>
      <c r="I919" s="16">
        <f t="shared" si="872"/>
        <v>1878.52</v>
      </c>
      <c r="J919" s="17">
        <f t="shared" si="873"/>
        <v>1878.52</v>
      </c>
      <c r="K919" s="9"/>
      <c r="L919" s="9"/>
      <c r="M919" s="9"/>
      <c r="N919" s="9">
        <f t="shared" si="875"/>
        <v>1878.52</v>
      </c>
      <c r="O919" s="9"/>
      <c r="P919" s="9"/>
      <c r="Q919" s="9"/>
      <c r="R919" s="9"/>
      <c r="S919" s="9"/>
      <c r="T919" s="9"/>
      <c r="AC919" s="2">
        <f t="shared" si="874"/>
        <v>1878.52</v>
      </c>
    </row>
    <row r="920" spans="1:29" ht="25.5" x14ac:dyDescent="0.25">
      <c r="A920" s="10" t="s">
        <v>1574</v>
      </c>
      <c r="B920" s="10" t="s">
        <v>1575</v>
      </c>
      <c r="C920" s="11" t="s">
        <v>16</v>
      </c>
      <c r="D920" s="12">
        <v>2</v>
      </c>
      <c r="E920" s="16">
        <v>26.9</v>
      </c>
      <c r="F920" s="16">
        <v>53.8</v>
      </c>
      <c r="G920" s="16">
        <f t="shared" si="871"/>
        <v>7.24</v>
      </c>
      <c r="H920" s="16"/>
      <c r="I920" s="16">
        <f t="shared" si="872"/>
        <v>34.14</v>
      </c>
      <c r="J920" s="17">
        <f t="shared" si="873"/>
        <v>68.28</v>
      </c>
      <c r="K920" s="9"/>
      <c r="L920" s="9"/>
      <c r="M920" s="9"/>
      <c r="N920" s="9">
        <f t="shared" si="875"/>
        <v>68.28</v>
      </c>
      <c r="O920" s="9"/>
      <c r="P920" s="9"/>
      <c r="Q920" s="9"/>
      <c r="R920" s="9"/>
      <c r="S920" s="9"/>
      <c r="T920" s="9"/>
      <c r="AC920" s="2">
        <f t="shared" si="874"/>
        <v>68.28</v>
      </c>
    </row>
    <row r="921" spans="1:29" x14ac:dyDescent="0.25">
      <c r="A921" s="8" t="s">
        <v>970</v>
      </c>
      <c r="B921" s="91" t="s">
        <v>971</v>
      </c>
      <c r="C921" s="92"/>
      <c r="D921" s="92"/>
      <c r="E921" s="92"/>
      <c r="F921" s="92"/>
      <c r="G921" s="92"/>
      <c r="H921" s="92"/>
      <c r="I921" s="92"/>
      <c r="J921" s="93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9" x14ac:dyDescent="0.25">
      <c r="A922" s="8" t="s">
        <v>1576</v>
      </c>
      <c r="B922" s="91" t="s">
        <v>1577</v>
      </c>
      <c r="C922" s="92"/>
      <c r="D922" s="92"/>
      <c r="E922" s="92"/>
      <c r="F922" s="92"/>
      <c r="G922" s="92"/>
      <c r="H922" s="92"/>
      <c r="I922" s="92"/>
      <c r="J922" s="93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9" ht="63.75" x14ac:dyDescent="0.25">
      <c r="A923" s="10" t="s">
        <v>976</v>
      </c>
      <c r="B923" s="10" t="s">
        <v>977</v>
      </c>
      <c r="C923" s="11" t="s">
        <v>16</v>
      </c>
      <c r="D923" s="12">
        <v>2</v>
      </c>
      <c r="E923" s="16">
        <v>4752.3500000000004</v>
      </c>
      <c r="F923" s="16">
        <v>9504.7000000000007</v>
      </c>
      <c r="G923" s="16">
        <f t="shared" ref="G923" si="876">TRUNC(E923*0.2693,2)</f>
        <v>1279.8</v>
      </c>
      <c r="H923" s="16"/>
      <c r="I923" s="16">
        <f t="shared" ref="I923" si="877">H923+G923+E923</f>
        <v>6032.1500000000005</v>
      </c>
      <c r="J923" s="17">
        <f t="shared" ref="J923" si="878">TRUNC(I923*D923,2)</f>
        <v>12064.3</v>
      </c>
      <c r="K923" s="9"/>
      <c r="L923" s="9"/>
      <c r="M923" s="9"/>
      <c r="N923" s="9"/>
      <c r="O923" s="35">
        <f>J923</f>
        <v>12064.3</v>
      </c>
      <c r="P923" s="9"/>
      <c r="Q923" s="9"/>
      <c r="R923" s="9"/>
      <c r="S923" s="9"/>
      <c r="T923" s="9"/>
      <c r="AC923" s="2">
        <f t="shared" ref="AC923:AC963" si="879">SUM(K923:AB923)</f>
        <v>12064.3</v>
      </c>
    </row>
    <row r="924" spans="1:29" x14ac:dyDescent="0.25">
      <c r="A924" s="8" t="s">
        <v>972</v>
      </c>
      <c r="B924" s="91" t="s">
        <v>973</v>
      </c>
      <c r="C924" s="92"/>
      <c r="D924" s="92"/>
      <c r="E924" s="92"/>
      <c r="F924" s="92"/>
      <c r="G924" s="92"/>
      <c r="H924" s="92"/>
      <c r="I924" s="92"/>
      <c r="J924" s="93"/>
      <c r="K924" s="9"/>
      <c r="L924" s="9"/>
      <c r="M924" s="9"/>
      <c r="N924" s="9"/>
      <c r="O924" s="35"/>
      <c r="P924" s="9"/>
      <c r="Q924" s="9"/>
      <c r="R924" s="9"/>
      <c r="S924" s="9"/>
      <c r="T924" s="9"/>
    </row>
    <row r="925" spans="1:29" ht="63.75" x14ac:dyDescent="0.25">
      <c r="A925" s="10" t="s">
        <v>976</v>
      </c>
      <c r="B925" s="10" t="s">
        <v>977</v>
      </c>
      <c r="C925" s="11" t="s">
        <v>16</v>
      </c>
      <c r="D925" s="12">
        <v>1</v>
      </c>
      <c r="E925" s="16">
        <v>4752.3500000000004</v>
      </c>
      <c r="F925" s="16">
        <v>4752.3500000000004</v>
      </c>
      <c r="G925" s="16">
        <f t="shared" ref="G925" si="880">TRUNC(E925*0.2693,2)</f>
        <v>1279.8</v>
      </c>
      <c r="H925" s="16"/>
      <c r="I925" s="16">
        <f t="shared" ref="I925" si="881">H925+G925+E925</f>
        <v>6032.1500000000005</v>
      </c>
      <c r="J925" s="17">
        <f t="shared" ref="J925" si="882">TRUNC(I925*D925,2)</f>
        <v>6032.15</v>
      </c>
      <c r="K925" s="9"/>
      <c r="L925" s="9"/>
      <c r="M925" s="9"/>
      <c r="N925" s="9"/>
      <c r="O925" s="35">
        <f>J925</f>
        <v>6032.15</v>
      </c>
      <c r="P925" s="9"/>
      <c r="Q925" s="9"/>
      <c r="R925" s="9"/>
      <c r="S925" s="9"/>
      <c r="T925" s="9"/>
      <c r="AC925" s="2">
        <f t="shared" si="879"/>
        <v>6032.15</v>
      </c>
    </row>
    <row r="926" spans="1:29" x14ac:dyDescent="0.25">
      <c r="A926" s="8" t="s">
        <v>978</v>
      </c>
      <c r="B926" s="91" t="s">
        <v>979</v>
      </c>
      <c r="C926" s="92"/>
      <c r="D926" s="92"/>
      <c r="E926" s="92"/>
      <c r="F926" s="92"/>
      <c r="G926" s="92"/>
      <c r="H926" s="92"/>
      <c r="I926" s="92"/>
      <c r="J926" s="93"/>
      <c r="K926" s="9"/>
      <c r="L926" s="9"/>
      <c r="M926" s="9"/>
      <c r="N926" s="9"/>
      <c r="O926" s="35"/>
      <c r="P926" s="9"/>
      <c r="Q926" s="9"/>
      <c r="R926" s="9"/>
      <c r="S926" s="9"/>
      <c r="T926" s="9"/>
    </row>
    <row r="927" spans="1:29" ht="76.5" x14ac:dyDescent="0.25">
      <c r="A927" s="10" t="s">
        <v>1578</v>
      </c>
      <c r="B927" s="10" t="s">
        <v>1579</v>
      </c>
      <c r="C927" s="11" t="s">
        <v>16</v>
      </c>
      <c r="D927" s="12">
        <v>1</v>
      </c>
      <c r="E927" s="16">
        <v>290.3</v>
      </c>
      <c r="F927" s="16">
        <v>290.3</v>
      </c>
      <c r="G927" s="16">
        <f t="shared" ref="G927" si="883">TRUNC(E927*0.2693,2)</f>
        <v>78.17</v>
      </c>
      <c r="H927" s="16"/>
      <c r="I927" s="16">
        <f t="shared" ref="I927" si="884">H927+G927+E927</f>
        <v>368.47</v>
      </c>
      <c r="J927" s="17">
        <f t="shared" ref="J927" si="885">TRUNC(I927*D927,2)</f>
        <v>368.47</v>
      </c>
      <c r="K927" s="9"/>
      <c r="L927" s="9"/>
      <c r="M927" s="9"/>
      <c r="N927" s="9"/>
      <c r="O927" s="35">
        <f>J927</f>
        <v>368.47</v>
      </c>
      <c r="P927" s="9"/>
      <c r="Q927" s="9"/>
      <c r="R927" s="9"/>
      <c r="S927" s="9"/>
      <c r="T927" s="9"/>
      <c r="AC927" s="2">
        <f t="shared" si="879"/>
        <v>368.47</v>
      </c>
    </row>
    <row r="928" spans="1:29" x14ac:dyDescent="0.25">
      <c r="A928" s="8" t="s">
        <v>990</v>
      </c>
      <c r="B928" s="91" t="s">
        <v>991</v>
      </c>
      <c r="C928" s="92"/>
      <c r="D928" s="92"/>
      <c r="E928" s="92"/>
      <c r="F928" s="92"/>
      <c r="G928" s="92"/>
      <c r="H928" s="92"/>
      <c r="I928" s="92"/>
      <c r="J928" s="93"/>
      <c r="K928" s="9"/>
      <c r="L928" s="9"/>
      <c r="M928" s="9"/>
      <c r="N928" s="9"/>
      <c r="O928" s="9"/>
      <c r="P928" s="9"/>
      <c r="Q928" s="9"/>
      <c r="R928" s="9"/>
      <c r="S928" s="9"/>
      <c r="T928" s="9"/>
      <c r="AC928" s="2">
        <f t="shared" si="879"/>
        <v>0</v>
      </c>
    </row>
    <row r="929" spans="1:29" ht="63.75" x14ac:dyDescent="0.25">
      <c r="A929" s="10" t="s">
        <v>992</v>
      </c>
      <c r="B929" s="10" t="s">
        <v>993</v>
      </c>
      <c r="C929" s="11" t="s">
        <v>50</v>
      </c>
      <c r="D929" s="12">
        <v>5.25</v>
      </c>
      <c r="E929" s="16">
        <v>9.89</v>
      </c>
      <c r="F929" s="16">
        <v>51.92</v>
      </c>
      <c r="G929" s="16">
        <f t="shared" ref="G929:G935" si="886">TRUNC(E929*0.2693,2)</f>
        <v>2.66</v>
      </c>
      <c r="H929" s="16"/>
      <c r="I929" s="16">
        <f t="shared" ref="I929:I935" si="887">H929+G929+E929</f>
        <v>12.55</v>
      </c>
      <c r="J929" s="17">
        <f t="shared" ref="J929:J935" si="888">TRUNC(I929*D929,2)</f>
        <v>65.88</v>
      </c>
      <c r="K929" s="9"/>
      <c r="L929" s="9"/>
      <c r="M929" s="9"/>
      <c r="N929" s="9"/>
      <c r="O929" s="9">
        <f>J929</f>
        <v>65.88</v>
      </c>
      <c r="P929" s="9"/>
      <c r="Q929" s="9"/>
      <c r="R929" s="9"/>
      <c r="S929" s="9"/>
      <c r="T929" s="9"/>
      <c r="AC929" s="2">
        <f t="shared" si="879"/>
        <v>65.88</v>
      </c>
    </row>
    <row r="930" spans="1:29" ht="63.75" x14ac:dyDescent="0.25">
      <c r="A930" s="10" t="s">
        <v>1000</v>
      </c>
      <c r="B930" s="10" t="s">
        <v>1001</v>
      </c>
      <c r="C930" s="11" t="s">
        <v>50</v>
      </c>
      <c r="D930" s="12">
        <v>79.7</v>
      </c>
      <c r="E930" s="16">
        <v>21.47</v>
      </c>
      <c r="F930" s="16">
        <v>1711.15</v>
      </c>
      <c r="G930" s="16">
        <f t="shared" si="886"/>
        <v>5.78</v>
      </c>
      <c r="H930" s="16"/>
      <c r="I930" s="16">
        <f t="shared" si="887"/>
        <v>27.25</v>
      </c>
      <c r="J930" s="17">
        <f t="shared" si="888"/>
        <v>2171.8200000000002</v>
      </c>
      <c r="K930" s="9"/>
      <c r="L930" s="9"/>
      <c r="M930" s="9"/>
      <c r="N930" s="9"/>
      <c r="O930" s="9">
        <f>J930</f>
        <v>2171.8200000000002</v>
      </c>
      <c r="P930" s="9"/>
      <c r="Q930" s="9"/>
      <c r="R930" s="9"/>
      <c r="S930" s="9"/>
      <c r="T930" s="9"/>
      <c r="AC930" s="2">
        <f t="shared" si="879"/>
        <v>2171.8200000000002</v>
      </c>
    </row>
    <row r="931" spans="1:29" ht="38.25" x14ac:dyDescent="0.25">
      <c r="A931" s="10" t="s">
        <v>1580</v>
      </c>
      <c r="B931" s="10" t="s">
        <v>1581</v>
      </c>
      <c r="C931" s="11" t="s">
        <v>50</v>
      </c>
      <c r="D931" s="12">
        <v>90.67</v>
      </c>
      <c r="E931" s="16">
        <v>9.26</v>
      </c>
      <c r="F931" s="16">
        <v>839.6</v>
      </c>
      <c r="G931" s="16">
        <f t="shared" si="886"/>
        <v>2.4900000000000002</v>
      </c>
      <c r="H931" s="16"/>
      <c r="I931" s="16">
        <f t="shared" si="887"/>
        <v>11.75</v>
      </c>
      <c r="J931" s="17">
        <f t="shared" si="888"/>
        <v>1065.3699999999999</v>
      </c>
      <c r="K931" s="9"/>
      <c r="L931" s="9"/>
      <c r="M931" s="9"/>
      <c r="N931" s="9">
        <f>J931</f>
        <v>1065.3699999999999</v>
      </c>
      <c r="O931" s="9"/>
      <c r="P931" s="9"/>
      <c r="Q931" s="9"/>
      <c r="R931" s="9"/>
      <c r="S931" s="9"/>
      <c r="T931" s="9"/>
      <c r="AC931" s="2">
        <f t="shared" si="879"/>
        <v>1065.3699999999999</v>
      </c>
    </row>
    <row r="932" spans="1:29" ht="38.25" x14ac:dyDescent="0.25">
      <c r="A932" s="10" t="s">
        <v>1008</v>
      </c>
      <c r="B932" s="10" t="s">
        <v>1009</v>
      </c>
      <c r="C932" s="11" t="s">
        <v>50</v>
      </c>
      <c r="D932" s="12">
        <v>18.29</v>
      </c>
      <c r="E932" s="16">
        <v>14.75</v>
      </c>
      <c r="F932" s="16">
        <v>269.77</v>
      </c>
      <c r="G932" s="16">
        <f t="shared" si="886"/>
        <v>3.97</v>
      </c>
      <c r="H932" s="16"/>
      <c r="I932" s="16">
        <f t="shared" si="887"/>
        <v>18.72</v>
      </c>
      <c r="J932" s="17">
        <f t="shared" si="888"/>
        <v>342.38</v>
      </c>
      <c r="K932" s="9"/>
      <c r="L932" s="9"/>
      <c r="M932" s="9"/>
      <c r="N932" s="9">
        <f t="shared" ref="N932:N935" si="889">J932</f>
        <v>342.38</v>
      </c>
      <c r="O932" s="9"/>
      <c r="P932" s="9"/>
      <c r="Q932" s="9"/>
      <c r="R932" s="9"/>
      <c r="S932" s="9"/>
      <c r="T932" s="9"/>
      <c r="AC932" s="2">
        <f t="shared" si="879"/>
        <v>342.38</v>
      </c>
    </row>
    <row r="933" spans="1:29" ht="38.25" x14ac:dyDescent="0.25">
      <c r="A933" s="10" t="s">
        <v>1486</v>
      </c>
      <c r="B933" s="10" t="s">
        <v>1487</v>
      </c>
      <c r="C933" s="11" t="s">
        <v>50</v>
      </c>
      <c r="D933" s="12">
        <v>291.38</v>
      </c>
      <c r="E933" s="16">
        <v>18.989999999999998</v>
      </c>
      <c r="F933" s="16">
        <v>5533.3</v>
      </c>
      <c r="G933" s="16">
        <f t="shared" si="886"/>
        <v>5.1100000000000003</v>
      </c>
      <c r="H933" s="16"/>
      <c r="I933" s="16">
        <f t="shared" si="887"/>
        <v>24.099999999999998</v>
      </c>
      <c r="J933" s="17">
        <f t="shared" si="888"/>
        <v>7022.25</v>
      </c>
      <c r="K933" s="9"/>
      <c r="L933" s="9"/>
      <c r="M933" s="9"/>
      <c r="N933" s="9">
        <f t="shared" si="889"/>
        <v>7022.25</v>
      </c>
      <c r="O933" s="9"/>
      <c r="P933" s="9"/>
      <c r="Q933" s="9"/>
      <c r="R933" s="9"/>
      <c r="S933" s="9"/>
      <c r="T933" s="9"/>
      <c r="AC933" s="2">
        <f t="shared" si="879"/>
        <v>7022.25</v>
      </c>
    </row>
    <row r="934" spans="1:29" ht="38.25" x14ac:dyDescent="0.25">
      <c r="A934" s="10" t="s">
        <v>1582</v>
      </c>
      <c r="B934" s="10" t="s">
        <v>1583</v>
      </c>
      <c r="C934" s="11" t="s">
        <v>50</v>
      </c>
      <c r="D934" s="12">
        <v>35.07</v>
      </c>
      <c r="E934" s="16">
        <v>84.05</v>
      </c>
      <c r="F934" s="16">
        <v>2947.63</v>
      </c>
      <c r="G934" s="16">
        <f t="shared" si="886"/>
        <v>22.63</v>
      </c>
      <c r="H934" s="16"/>
      <c r="I934" s="16">
        <f t="shared" si="887"/>
        <v>106.67999999999999</v>
      </c>
      <c r="J934" s="17">
        <f t="shared" si="888"/>
        <v>3741.26</v>
      </c>
      <c r="K934" s="9"/>
      <c r="L934" s="9"/>
      <c r="M934" s="9"/>
      <c r="N934" s="9">
        <f t="shared" si="889"/>
        <v>3741.26</v>
      </c>
      <c r="O934" s="9"/>
      <c r="P934" s="9"/>
      <c r="Q934" s="9"/>
      <c r="R934" s="9"/>
      <c r="S934" s="9"/>
      <c r="T934" s="9"/>
      <c r="AC934" s="2">
        <f t="shared" si="879"/>
        <v>3741.26</v>
      </c>
    </row>
    <row r="935" spans="1:29" ht="38.25" x14ac:dyDescent="0.25">
      <c r="A935" s="10" t="s">
        <v>1584</v>
      </c>
      <c r="B935" s="10" t="s">
        <v>1585</v>
      </c>
      <c r="C935" s="11" t="s">
        <v>50</v>
      </c>
      <c r="D935" s="12">
        <v>19.22</v>
      </c>
      <c r="E935" s="16">
        <v>121.11</v>
      </c>
      <c r="F935" s="16">
        <v>2327.73</v>
      </c>
      <c r="G935" s="16">
        <f t="shared" si="886"/>
        <v>32.61</v>
      </c>
      <c r="H935" s="16"/>
      <c r="I935" s="16">
        <f t="shared" si="887"/>
        <v>153.72</v>
      </c>
      <c r="J935" s="17">
        <f t="shared" si="888"/>
        <v>2954.49</v>
      </c>
      <c r="K935" s="9"/>
      <c r="L935" s="9"/>
      <c r="M935" s="9"/>
      <c r="N935" s="9">
        <f t="shared" si="889"/>
        <v>2954.49</v>
      </c>
      <c r="O935" s="9"/>
      <c r="P935" s="9"/>
      <c r="Q935" s="9"/>
      <c r="R935" s="9"/>
      <c r="S935" s="9"/>
      <c r="T935" s="9"/>
      <c r="AC935" s="2">
        <f t="shared" si="879"/>
        <v>2954.49</v>
      </c>
    </row>
    <row r="936" spans="1:29" x14ac:dyDescent="0.25">
      <c r="A936" s="8" t="s">
        <v>1012</v>
      </c>
      <c r="B936" s="91" t="s">
        <v>1013</v>
      </c>
      <c r="C936" s="92"/>
      <c r="D936" s="92"/>
      <c r="E936" s="92"/>
      <c r="F936" s="92"/>
      <c r="G936" s="92"/>
      <c r="H936" s="92"/>
      <c r="I936" s="92"/>
      <c r="J936" s="93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9" ht="25.5" x14ac:dyDescent="0.25">
      <c r="A937" s="10" t="s">
        <v>1022</v>
      </c>
      <c r="B937" s="10" t="s">
        <v>1023</v>
      </c>
      <c r="C937" s="11" t="s">
        <v>50</v>
      </c>
      <c r="D937" s="12">
        <v>300.83</v>
      </c>
      <c r="E937" s="16">
        <v>10.01</v>
      </c>
      <c r="F937" s="16">
        <v>3011.3</v>
      </c>
      <c r="G937" s="16">
        <f t="shared" ref="G937:G946" si="890">TRUNC(E937*0.2693,2)</f>
        <v>2.69</v>
      </c>
      <c r="H937" s="16"/>
      <c r="I937" s="16">
        <f t="shared" ref="I937:I946" si="891">H937+G937+E937</f>
        <v>12.7</v>
      </c>
      <c r="J937" s="17">
        <f t="shared" ref="J937:J946" si="892">TRUNC(I937*D937,2)</f>
        <v>3820.54</v>
      </c>
      <c r="K937" s="9"/>
      <c r="L937" s="9"/>
      <c r="M937" s="9"/>
      <c r="N937" s="9"/>
      <c r="O937" s="9"/>
      <c r="P937" s="9">
        <f>J937</f>
        <v>3820.54</v>
      </c>
      <c r="Q937" s="9"/>
      <c r="R937" s="9"/>
      <c r="S937" s="9"/>
      <c r="T937" s="9"/>
      <c r="AC937" s="2">
        <f t="shared" si="879"/>
        <v>3820.54</v>
      </c>
    </row>
    <row r="938" spans="1:29" ht="25.5" x14ac:dyDescent="0.25">
      <c r="A938" s="10" t="s">
        <v>1024</v>
      </c>
      <c r="B938" s="10" t="s">
        <v>1025</v>
      </c>
      <c r="C938" s="11" t="s">
        <v>50</v>
      </c>
      <c r="D938" s="12">
        <v>107.08</v>
      </c>
      <c r="E938" s="16">
        <v>22.72</v>
      </c>
      <c r="F938" s="16">
        <v>2432.85</v>
      </c>
      <c r="G938" s="16">
        <f t="shared" si="890"/>
        <v>6.11</v>
      </c>
      <c r="H938" s="16"/>
      <c r="I938" s="16">
        <f t="shared" si="891"/>
        <v>28.83</v>
      </c>
      <c r="J938" s="17">
        <f t="shared" si="892"/>
        <v>3087.11</v>
      </c>
      <c r="K938" s="9"/>
      <c r="L938" s="9"/>
      <c r="M938" s="9"/>
      <c r="N938" s="9"/>
      <c r="O938" s="9">
        <f>J938</f>
        <v>3087.11</v>
      </c>
      <c r="P938" s="9"/>
      <c r="Q938" s="9"/>
      <c r="R938" s="9"/>
      <c r="S938" s="9"/>
      <c r="T938" s="9"/>
      <c r="AC938" s="2">
        <f t="shared" si="879"/>
        <v>3087.11</v>
      </c>
    </row>
    <row r="939" spans="1:29" ht="25.5" x14ac:dyDescent="0.25">
      <c r="A939" s="10" t="s">
        <v>1026</v>
      </c>
      <c r="B939" s="10" t="s">
        <v>1027</v>
      </c>
      <c r="C939" s="11" t="s">
        <v>50</v>
      </c>
      <c r="D939" s="12">
        <v>73.16</v>
      </c>
      <c r="E939" s="16">
        <v>31.37</v>
      </c>
      <c r="F939" s="16">
        <v>2295.02</v>
      </c>
      <c r="G939" s="16">
        <f t="shared" si="890"/>
        <v>8.44</v>
      </c>
      <c r="H939" s="16"/>
      <c r="I939" s="16">
        <f t="shared" si="891"/>
        <v>39.81</v>
      </c>
      <c r="J939" s="17">
        <f t="shared" si="892"/>
        <v>2912.49</v>
      </c>
      <c r="K939" s="9"/>
      <c r="L939" s="9"/>
      <c r="M939" s="9"/>
      <c r="N939" s="9"/>
      <c r="O939" s="9">
        <f t="shared" ref="O939:O944" si="893">J939</f>
        <v>2912.49</v>
      </c>
      <c r="P939" s="9"/>
      <c r="Q939" s="9"/>
      <c r="R939" s="9"/>
      <c r="S939" s="9"/>
      <c r="T939" s="9"/>
      <c r="AC939" s="2">
        <f t="shared" si="879"/>
        <v>2912.49</v>
      </c>
    </row>
    <row r="940" spans="1:29" ht="25.5" x14ac:dyDescent="0.25">
      <c r="A940" s="10" t="s">
        <v>1586</v>
      </c>
      <c r="B940" s="10" t="s">
        <v>1587</v>
      </c>
      <c r="C940" s="11" t="s">
        <v>50</v>
      </c>
      <c r="D940" s="12">
        <v>359.46</v>
      </c>
      <c r="E940" s="16">
        <v>57.61</v>
      </c>
      <c r="F940" s="16">
        <v>20708.490000000002</v>
      </c>
      <c r="G940" s="16">
        <f t="shared" si="890"/>
        <v>15.51</v>
      </c>
      <c r="H940" s="16"/>
      <c r="I940" s="16">
        <f t="shared" si="891"/>
        <v>73.12</v>
      </c>
      <c r="J940" s="17">
        <f t="shared" si="892"/>
        <v>26283.71</v>
      </c>
      <c r="K940" s="9"/>
      <c r="L940" s="9"/>
      <c r="M940" s="9"/>
      <c r="N940" s="9"/>
      <c r="O940" s="9">
        <f t="shared" si="893"/>
        <v>26283.71</v>
      </c>
      <c r="P940" s="9"/>
      <c r="Q940" s="9"/>
      <c r="R940" s="9"/>
      <c r="S940" s="9"/>
      <c r="T940" s="9"/>
      <c r="AC940" s="2">
        <f t="shared" si="879"/>
        <v>26283.71</v>
      </c>
    </row>
    <row r="941" spans="1:29" ht="25.5" x14ac:dyDescent="0.25">
      <c r="A941" s="10" t="s">
        <v>1028</v>
      </c>
      <c r="B941" s="10" t="s">
        <v>1029</v>
      </c>
      <c r="C941" s="11" t="s">
        <v>50</v>
      </c>
      <c r="D941" s="12">
        <v>18.29</v>
      </c>
      <c r="E941" s="16">
        <v>18.14</v>
      </c>
      <c r="F941" s="16">
        <v>331.78</v>
      </c>
      <c r="G941" s="16">
        <f t="shared" si="890"/>
        <v>4.88</v>
      </c>
      <c r="H941" s="16"/>
      <c r="I941" s="16">
        <f t="shared" si="891"/>
        <v>23.02</v>
      </c>
      <c r="J941" s="17">
        <f t="shared" si="892"/>
        <v>421.03</v>
      </c>
      <c r="K941" s="9"/>
      <c r="L941" s="9"/>
      <c r="M941" s="9"/>
      <c r="N941" s="9"/>
      <c r="O941" s="9">
        <f t="shared" si="893"/>
        <v>421.03</v>
      </c>
      <c r="P941" s="9"/>
      <c r="Q941" s="9"/>
      <c r="R941" s="9"/>
      <c r="S941" s="9"/>
      <c r="T941" s="9"/>
      <c r="AC941" s="2">
        <f t="shared" si="879"/>
        <v>421.03</v>
      </c>
    </row>
    <row r="942" spans="1:29" ht="25.5" x14ac:dyDescent="0.25">
      <c r="A942" s="10" t="s">
        <v>1588</v>
      </c>
      <c r="B942" s="10" t="s">
        <v>1589</v>
      </c>
      <c r="C942" s="11" t="s">
        <v>50</v>
      </c>
      <c r="D942" s="12">
        <v>563.98</v>
      </c>
      <c r="E942" s="16">
        <v>36.51</v>
      </c>
      <c r="F942" s="16">
        <v>20590.900000000001</v>
      </c>
      <c r="G942" s="16">
        <f t="shared" si="890"/>
        <v>9.83</v>
      </c>
      <c r="H942" s="16"/>
      <c r="I942" s="16">
        <f t="shared" si="891"/>
        <v>46.339999999999996</v>
      </c>
      <c r="J942" s="17">
        <f t="shared" si="892"/>
        <v>26134.83</v>
      </c>
      <c r="K942" s="9"/>
      <c r="L942" s="9"/>
      <c r="M942" s="9"/>
      <c r="N942" s="9"/>
      <c r="O942" s="9">
        <f t="shared" si="893"/>
        <v>26134.83</v>
      </c>
      <c r="P942" s="9"/>
      <c r="Q942" s="9"/>
      <c r="R942" s="9"/>
      <c r="S942" s="9"/>
      <c r="T942" s="9"/>
      <c r="AC942" s="2">
        <f t="shared" si="879"/>
        <v>26134.83</v>
      </c>
    </row>
    <row r="943" spans="1:29" ht="25.5" x14ac:dyDescent="0.25">
      <c r="A943" s="10" t="s">
        <v>1590</v>
      </c>
      <c r="B943" s="10" t="s">
        <v>1591</v>
      </c>
      <c r="C943" s="11" t="s">
        <v>50</v>
      </c>
      <c r="D943" s="12">
        <v>542.64</v>
      </c>
      <c r="E943" s="16">
        <v>68.81</v>
      </c>
      <c r="F943" s="16">
        <v>37339.050000000003</v>
      </c>
      <c r="G943" s="16">
        <f t="shared" si="890"/>
        <v>18.53</v>
      </c>
      <c r="H943" s="16"/>
      <c r="I943" s="16">
        <f t="shared" si="891"/>
        <v>87.34</v>
      </c>
      <c r="J943" s="17">
        <f t="shared" si="892"/>
        <v>47394.17</v>
      </c>
      <c r="K943" s="9"/>
      <c r="L943" s="9"/>
      <c r="M943" s="9"/>
      <c r="N943" s="9"/>
      <c r="O943" s="9">
        <f t="shared" si="893"/>
        <v>47394.17</v>
      </c>
      <c r="P943" s="9"/>
      <c r="Q943" s="9"/>
      <c r="R943" s="9"/>
      <c r="S943" s="9"/>
      <c r="T943" s="9"/>
      <c r="AC943" s="2">
        <f t="shared" si="879"/>
        <v>47394.17</v>
      </c>
    </row>
    <row r="944" spans="1:29" ht="25.5" x14ac:dyDescent="0.25">
      <c r="A944" s="10" t="s">
        <v>1030</v>
      </c>
      <c r="B944" s="10" t="s">
        <v>1031</v>
      </c>
      <c r="C944" s="11" t="s">
        <v>50</v>
      </c>
      <c r="D944" s="12">
        <v>1437.83</v>
      </c>
      <c r="E944" s="16">
        <v>114.6</v>
      </c>
      <c r="F944" s="16">
        <v>164775.31</v>
      </c>
      <c r="G944" s="16">
        <f t="shared" si="890"/>
        <v>30.86</v>
      </c>
      <c r="H944" s="16"/>
      <c r="I944" s="16">
        <f t="shared" si="891"/>
        <v>145.45999999999998</v>
      </c>
      <c r="J944" s="17">
        <f t="shared" si="892"/>
        <v>209146.75</v>
      </c>
      <c r="K944" s="9"/>
      <c r="L944" s="9"/>
      <c r="M944" s="9"/>
      <c r="N944" s="9"/>
      <c r="O944" s="9">
        <f t="shared" si="893"/>
        <v>209146.75</v>
      </c>
      <c r="P944" s="9"/>
      <c r="Q944" s="9"/>
      <c r="R944" s="9"/>
      <c r="S944" s="9"/>
      <c r="T944" s="9"/>
      <c r="AC944" s="2">
        <f t="shared" si="879"/>
        <v>209146.75</v>
      </c>
    </row>
    <row r="945" spans="1:29" ht="25.5" x14ac:dyDescent="0.25">
      <c r="A945" s="10" t="s">
        <v>1592</v>
      </c>
      <c r="B945" s="10" t="s">
        <v>1593</v>
      </c>
      <c r="C945" s="11" t="s">
        <v>50</v>
      </c>
      <c r="D945" s="12">
        <v>382.83</v>
      </c>
      <c r="E945" s="16">
        <v>7.04</v>
      </c>
      <c r="F945" s="16">
        <v>2695.12</v>
      </c>
      <c r="G945" s="16">
        <f t="shared" si="890"/>
        <v>1.89</v>
      </c>
      <c r="H945" s="16"/>
      <c r="I945" s="16">
        <f t="shared" si="891"/>
        <v>8.93</v>
      </c>
      <c r="J945" s="17">
        <f t="shared" si="892"/>
        <v>3418.67</v>
      </c>
      <c r="K945" s="9"/>
      <c r="L945" s="9"/>
      <c r="M945" s="9"/>
      <c r="N945" s="9"/>
      <c r="O945" s="9"/>
      <c r="P945" s="9">
        <f>J945</f>
        <v>3418.67</v>
      </c>
      <c r="Q945" s="9"/>
      <c r="R945" s="9"/>
      <c r="S945" s="9"/>
      <c r="T945" s="9"/>
      <c r="AC945" s="2">
        <f t="shared" si="879"/>
        <v>3418.67</v>
      </c>
    </row>
    <row r="946" spans="1:29" ht="25.5" x14ac:dyDescent="0.25">
      <c r="A946" s="10" t="s">
        <v>1034</v>
      </c>
      <c r="B946" s="10" t="s">
        <v>1035</v>
      </c>
      <c r="C946" s="11" t="s">
        <v>50</v>
      </c>
      <c r="D946" s="12">
        <v>573.04</v>
      </c>
      <c r="E946" s="16">
        <v>9.5399999999999991</v>
      </c>
      <c r="F946" s="16">
        <v>5466.8</v>
      </c>
      <c r="G946" s="16">
        <f t="shared" si="890"/>
        <v>2.56</v>
      </c>
      <c r="H946" s="16"/>
      <c r="I946" s="16">
        <f t="shared" si="891"/>
        <v>12.1</v>
      </c>
      <c r="J946" s="17">
        <f t="shared" si="892"/>
        <v>6933.78</v>
      </c>
      <c r="K946" s="9"/>
      <c r="L946" s="9"/>
      <c r="M946" s="9"/>
      <c r="N946" s="9"/>
      <c r="O946" s="9"/>
      <c r="P946" s="9">
        <f>J946</f>
        <v>6933.78</v>
      </c>
      <c r="Q946" s="9"/>
      <c r="R946" s="9"/>
      <c r="S946" s="9"/>
      <c r="T946" s="9"/>
      <c r="AC946" s="2">
        <f t="shared" si="879"/>
        <v>6933.78</v>
      </c>
    </row>
    <row r="947" spans="1:29" x14ac:dyDescent="0.25">
      <c r="A947" s="8" t="s">
        <v>1036</v>
      </c>
      <c r="B947" s="91" t="s">
        <v>1037</v>
      </c>
      <c r="C947" s="92"/>
      <c r="D947" s="92"/>
      <c r="E947" s="92"/>
      <c r="F947" s="92"/>
      <c r="G947" s="92"/>
      <c r="H947" s="92"/>
      <c r="I947" s="92"/>
      <c r="J947" s="93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9" ht="38.25" x14ac:dyDescent="0.25">
      <c r="A948" s="10" t="s">
        <v>1040</v>
      </c>
      <c r="B948" s="10" t="s">
        <v>1041</v>
      </c>
      <c r="C948" s="11" t="s">
        <v>16</v>
      </c>
      <c r="D948" s="12">
        <v>12</v>
      </c>
      <c r="E948" s="16">
        <v>6.12</v>
      </c>
      <c r="F948" s="16">
        <v>73.44</v>
      </c>
      <c r="G948" s="16">
        <f t="shared" ref="G948:G952" si="894">TRUNC(E948*0.2693,2)</f>
        <v>1.64</v>
      </c>
      <c r="H948" s="16"/>
      <c r="I948" s="16">
        <f t="shared" ref="I948:I952" si="895">H948+G948+E948</f>
        <v>7.76</v>
      </c>
      <c r="J948" s="17">
        <f t="shared" ref="J948:J952" si="896">TRUNC(I948*D948,2)</f>
        <v>93.12</v>
      </c>
      <c r="K948" s="9"/>
      <c r="L948" s="9"/>
      <c r="M948" s="9"/>
      <c r="N948" s="9">
        <f>J948</f>
        <v>93.12</v>
      </c>
      <c r="O948" s="9"/>
      <c r="P948" s="9"/>
      <c r="Q948" s="9"/>
      <c r="R948" s="9"/>
      <c r="S948" s="9"/>
      <c r="T948" s="9"/>
      <c r="AC948" s="2">
        <f t="shared" si="879"/>
        <v>93.12</v>
      </c>
    </row>
    <row r="949" spans="1:29" ht="51" x14ac:dyDescent="0.25">
      <c r="A949" s="10" t="s">
        <v>1046</v>
      </c>
      <c r="B949" s="10" t="s">
        <v>1047</v>
      </c>
      <c r="C949" s="11" t="s">
        <v>16</v>
      </c>
      <c r="D949" s="12">
        <v>10</v>
      </c>
      <c r="E949" s="16">
        <v>19.07</v>
      </c>
      <c r="F949" s="16">
        <v>190.7</v>
      </c>
      <c r="G949" s="16">
        <f t="shared" si="894"/>
        <v>5.13</v>
      </c>
      <c r="H949" s="16"/>
      <c r="I949" s="16">
        <f t="shared" si="895"/>
        <v>24.2</v>
      </c>
      <c r="J949" s="17">
        <f t="shared" si="896"/>
        <v>242</v>
      </c>
      <c r="K949" s="9"/>
      <c r="L949" s="9"/>
      <c r="M949" s="9"/>
      <c r="N949" s="9"/>
      <c r="O949" s="9"/>
      <c r="P949" s="9">
        <f>J949</f>
        <v>242</v>
      </c>
      <c r="Q949" s="9"/>
      <c r="R949" s="9"/>
      <c r="S949" s="9"/>
      <c r="T949" s="9"/>
      <c r="AC949" s="2">
        <f t="shared" si="879"/>
        <v>242</v>
      </c>
    </row>
    <row r="950" spans="1:29" ht="51" x14ac:dyDescent="0.25">
      <c r="A950" s="10" t="s">
        <v>1054</v>
      </c>
      <c r="B950" s="10" t="s">
        <v>1055</v>
      </c>
      <c r="C950" s="11" t="s">
        <v>16</v>
      </c>
      <c r="D950" s="12">
        <v>2</v>
      </c>
      <c r="E950" s="16">
        <v>23.65</v>
      </c>
      <c r="F950" s="16">
        <v>47.3</v>
      </c>
      <c r="G950" s="16">
        <f t="shared" si="894"/>
        <v>6.36</v>
      </c>
      <c r="H950" s="16"/>
      <c r="I950" s="16">
        <f t="shared" si="895"/>
        <v>30.009999999999998</v>
      </c>
      <c r="J950" s="17">
        <f t="shared" si="896"/>
        <v>60.02</v>
      </c>
      <c r="K950" s="9"/>
      <c r="L950" s="9"/>
      <c r="M950" s="9"/>
      <c r="N950" s="9"/>
      <c r="O950" s="9"/>
      <c r="P950" s="9">
        <f t="shared" ref="P950:P951" si="897">J950</f>
        <v>60.02</v>
      </c>
      <c r="Q950" s="9"/>
      <c r="R950" s="9"/>
      <c r="S950" s="9"/>
      <c r="T950" s="9"/>
      <c r="AC950" s="2">
        <f t="shared" si="879"/>
        <v>60.02</v>
      </c>
    </row>
    <row r="951" spans="1:29" ht="51" x14ac:dyDescent="0.25">
      <c r="A951" s="10" t="s">
        <v>1058</v>
      </c>
      <c r="B951" s="10" t="s">
        <v>1059</v>
      </c>
      <c r="C951" s="11" t="s">
        <v>16</v>
      </c>
      <c r="D951" s="12">
        <v>3</v>
      </c>
      <c r="E951" s="16">
        <v>28.19</v>
      </c>
      <c r="F951" s="16">
        <v>84.57</v>
      </c>
      <c r="G951" s="16">
        <f t="shared" si="894"/>
        <v>7.59</v>
      </c>
      <c r="H951" s="16"/>
      <c r="I951" s="16">
        <f t="shared" si="895"/>
        <v>35.78</v>
      </c>
      <c r="J951" s="17">
        <f t="shared" si="896"/>
        <v>107.34</v>
      </c>
      <c r="K951" s="9"/>
      <c r="L951" s="9"/>
      <c r="M951" s="9"/>
      <c r="N951" s="9"/>
      <c r="O951" s="9"/>
      <c r="P951" s="9">
        <f t="shared" si="897"/>
        <v>107.34</v>
      </c>
      <c r="Q951" s="9"/>
      <c r="R951" s="9"/>
      <c r="S951" s="9"/>
      <c r="T951" s="9"/>
      <c r="AC951" s="2">
        <f t="shared" si="879"/>
        <v>107.34</v>
      </c>
    </row>
    <row r="952" spans="1:29" ht="63.75" x14ac:dyDescent="0.25">
      <c r="A952" s="10" t="s">
        <v>1064</v>
      </c>
      <c r="B952" s="10" t="s">
        <v>1065</v>
      </c>
      <c r="C952" s="11" t="s">
        <v>16</v>
      </c>
      <c r="D952" s="12">
        <v>12</v>
      </c>
      <c r="E952" s="16">
        <v>546.36</v>
      </c>
      <c r="F952" s="16">
        <v>6556.32</v>
      </c>
      <c r="G952" s="16">
        <f t="shared" si="894"/>
        <v>147.13</v>
      </c>
      <c r="H952" s="16"/>
      <c r="I952" s="16">
        <f t="shared" si="895"/>
        <v>693.49</v>
      </c>
      <c r="J952" s="17">
        <f t="shared" si="896"/>
        <v>8321.8799999999992</v>
      </c>
      <c r="K952" s="9"/>
      <c r="L952" s="9"/>
      <c r="M952" s="9"/>
      <c r="N952" s="9">
        <f>J952</f>
        <v>8321.8799999999992</v>
      </c>
      <c r="O952" s="9"/>
      <c r="P952" s="9"/>
      <c r="Q952" s="9"/>
      <c r="R952" s="9"/>
      <c r="S952" s="9"/>
      <c r="T952" s="9"/>
      <c r="AC952" s="2">
        <f t="shared" si="879"/>
        <v>8321.8799999999992</v>
      </c>
    </row>
    <row r="953" spans="1:29" x14ac:dyDescent="0.25">
      <c r="A953" s="8" t="s">
        <v>1066</v>
      </c>
      <c r="B953" s="91" t="s">
        <v>1067</v>
      </c>
      <c r="C953" s="92"/>
      <c r="D953" s="92"/>
      <c r="E953" s="92"/>
      <c r="F953" s="92"/>
      <c r="G953" s="92"/>
      <c r="H953" s="92"/>
      <c r="I953" s="92"/>
      <c r="J953" s="93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9" ht="38.25" x14ac:dyDescent="0.25">
      <c r="A954" s="10" t="s">
        <v>1068</v>
      </c>
      <c r="B954" s="10" t="s">
        <v>1069</v>
      </c>
      <c r="C954" s="11" t="s">
        <v>16</v>
      </c>
      <c r="D954" s="12">
        <v>1</v>
      </c>
      <c r="E954" s="16">
        <v>1287.3399999999999</v>
      </c>
      <c r="F954" s="16">
        <v>1287.3399999999999</v>
      </c>
      <c r="G954" s="16">
        <f t="shared" ref="G954:G960" si="898">TRUNC(E954*0.2693,2)</f>
        <v>346.68</v>
      </c>
      <c r="H954" s="16"/>
      <c r="I954" s="16">
        <f t="shared" ref="I954:I960" si="899">H954+G954+E954</f>
        <v>1634.02</v>
      </c>
      <c r="J954" s="17">
        <f t="shared" ref="J954:J960" si="900">TRUNC(I954*D954,2)</f>
        <v>1634.02</v>
      </c>
      <c r="K954" s="9"/>
      <c r="L954" s="9"/>
      <c r="M954" s="9"/>
      <c r="N954" s="9"/>
      <c r="O954" s="9"/>
      <c r="P954" s="9">
        <f>J954</f>
        <v>1634.02</v>
      </c>
      <c r="Q954" s="9"/>
      <c r="R954" s="9"/>
      <c r="S954" s="9"/>
      <c r="T954" s="9"/>
      <c r="AC954" s="2">
        <f t="shared" si="879"/>
        <v>1634.02</v>
      </c>
    </row>
    <row r="955" spans="1:29" ht="51" x14ac:dyDescent="0.25">
      <c r="A955" s="10" t="s">
        <v>1070</v>
      </c>
      <c r="B955" s="10" t="s">
        <v>1071</v>
      </c>
      <c r="C955" s="11" t="s">
        <v>16</v>
      </c>
      <c r="D955" s="12">
        <v>13</v>
      </c>
      <c r="E955" s="16">
        <v>12.26</v>
      </c>
      <c r="F955" s="16">
        <v>159.38</v>
      </c>
      <c r="G955" s="16">
        <f t="shared" si="898"/>
        <v>3.3</v>
      </c>
      <c r="H955" s="16"/>
      <c r="I955" s="16">
        <f t="shared" si="899"/>
        <v>15.559999999999999</v>
      </c>
      <c r="J955" s="17">
        <f t="shared" si="900"/>
        <v>202.28</v>
      </c>
      <c r="K955" s="9"/>
      <c r="L955" s="9"/>
      <c r="M955" s="9"/>
      <c r="N955" s="9"/>
      <c r="O955" s="9"/>
      <c r="P955" s="9">
        <f t="shared" ref="P955:P971" si="901">J955</f>
        <v>202.28</v>
      </c>
      <c r="Q955" s="9"/>
      <c r="R955" s="9"/>
      <c r="S955" s="9"/>
      <c r="T955" s="9"/>
      <c r="AC955" s="2">
        <f t="shared" si="879"/>
        <v>202.28</v>
      </c>
    </row>
    <row r="956" spans="1:29" ht="51" x14ac:dyDescent="0.25">
      <c r="A956" s="10" t="s">
        <v>1594</v>
      </c>
      <c r="B956" s="10" t="s">
        <v>1595</v>
      </c>
      <c r="C956" s="11" t="s">
        <v>16</v>
      </c>
      <c r="D956" s="12">
        <v>3</v>
      </c>
      <c r="E956" s="16">
        <v>13.33</v>
      </c>
      <c r="F956" s="16">
        <v>39.99</v>
      </c>
      <c r="G956" s="16">
        <f t="shared" si="898"/>
        <v>3.58</v>
      </c>
      <c r="H956" s="16"/>
      <c r="I956" s="16">
        <f t="shared" si="899"/>
        <v>16.91</v>
      </c>
      <c r="J956" s="17">
        <f t="shared" si="900"/>
        <v>50.73</v>
      </c>
      <c r="K956" s="9"/>
      <c r="L956" s="9"/>
      <c r="M956" s="9"/>
      <c r="N956" s="9"/>
      <c r="O956" s="9"/>
      <c r="P956" s="9">
        <f t="shared" si="901"/>
        <v>50.73</v>
      </c>
      <c r="Q956" s="9"/>
      <c r="R956" s="9"/>
      <c r="S956" s="9"/>
      <c r="T956" s="9"/>
      <c r="AC956" s="2">
        <f t="shared" si="879"/>
        <v>50.73</v>
      </c>
    </row>
    <row r="957" spans="1:29" ht="38.25" x14ac:dyDescent="0.25">
      <c r="A957" s="10" t="s">
        <v>1080</v>
      </c>
      <c r="B957" s="10" t="s">
        <v>1081</v>
      </c>
      <c r="C957" s="11" t="s">
        <v>16</v>
      </c>
      <c r="D957" s="12">
        <v>5</v>
      </c>
      <c r="E957" s="16">
        <v>76.510000000000005</v>
      </c>
      <c r="F957" s="16">
        <v>382.55</v>
      </c>
      <c r="G957" s="16">
        <f t="shared" si="898"/>
        <v>20.6</v>
      </c>
      <c r="H957" s="16"/>
      <c r="I957" s="16">
        <f t="shared" si="899"/>
        <v>97.110000000000014</v>
      </c>
      <c r="J957" s="17">
        <f t="shared" si="900"/>
        <v>485.55</v>
      </c>
      <c r="K957" s="9"/>
      <c r="L957" s="9"/>
      <c r="M957" s="9"/>
      <c r="N957" s="9"/>
      <c r="O957" s="9"/>
      <c r="P957" s="9">
        <f t="shared" si="901"/>
        <v>485.55</v>
      </c>
      <c r="Q957" s="9"/>
      <c r="R957" s="9"/>
      <c r="S957" s="9"/>
      <c r="T957" s="9"/>
      <c r="AC957" s="2">
        <f t="shared" si="879"/>
        <v>485.55</v>
      </c>
    </row>
    <row r="958" spans="1:29" ht="38.25" x14ac:dyDescent="0.25">
      <c r="A958" s="10" t="s">
        <v>1082</v>
      </c>
      <c r="B958" s="10" t="s">
        <v>1083</v>
      </c>
      <c r="C958" s="11" t="s">
        <v>16</v>
      </c>
      <c r="D958" s="12">
        <v>1</v>
      </c>
      <c r="E958" s="16">
        <v>81.58</v>
      </c>
      <c r="F958" s="16">
        <v>81.58</v>
      </c>
      <c r="G958" s="16">
        <f t="shared" si="898"/>
        <v>21.96</v>
      </c>
      <c r="H958" s="16"/>
      <c r="I958" s="16">
        <f t="shared" si="899"/>
        <v>103.53999999999999</v>
      </c>
      <c r="J958" s="17">
        <f t="shared" si="900"/>
        <v>103.54</v>
      </c>
      <c r="K958" s="9"/>
      <c r="L958" s="9"/>
      <c r="M958" s="9"/>
      <c r="N958" s="9"/>
      <c r="O958" s="9"/>
      <c r="P958" s="9">
        <f t="shared" si="901"/>
        <v>103.54</v>
      </c>
      <c r="Q958" s="9"/>
      <c r="R958" s="9"/>
      <c r="S958" s="9"/>
      <c r="T958" s="9"/>
      <c r="AC958" s="2">
        <f t="shared" si="879"/>
        <v>103.54</v>
      </c>
    </row>
    <row r="959" spans="1:29" ht="38.25" x14ac:dyDescent="0.25">
      <c r="A959" s="10" t="s">
        <v>1596</v>
      </c>
      <c r="B959" s="10" t="s">
        <v>1597</v>
      </c>
      <c r="C959" s="11" t="s">
        <v>16</v>
      </c>
      <c r="D959" s="12">
        <v>1</v>
      </c>
      <c r="E959" s="16">
        <v>9683.7999999999993</v>
      </c>
      <c r="F959" s="16">
        <v>9683.7999999999993</v>
      </c>
      <c r="G959" s="16">
        <f t="shared" si="898"/>
        <v>2607.84</v>
      </c>
      <c r="H959" s="16"/>
      <c r="I959" s="16">
        <f t="shared" si="899"/>
        <v>12291.64</v>
      </c>
      <c r="J959" s="17">
        <f t="shared" si="900"/>
        <v>12291.64</v>
      </c>
      <c r="K959" s="9"/>
      <c r="L959" s="9"/>
      <c r="M959" s="9"/>
      <c r="N959" s="9"/>
      <c r="O959" s="9"/>
      <c r="P959" s="9">
        <f t="shared" si="901"/>
        <v>12291.64</v>
      </c>
      <c r="Q959" s="9"/>
      <c r="R959" s="9"/>
      <c r="S959" s="9"/>
      <c r="T959" s="9"/>
      <c r="AC959" s="2">
        <f t="shared" si="879"/>
        <v>12291.64</v>
      </c>
    </row>
    <row r="960" spans="1:29" ht="25.5" x14ac:dyDescent="0.25">
      <c r="A960" s="10" t="s">
        <v>1090</v>
      </c>
      <c r="B960" s="10" t="s">
        <v>1091</v>
      </c>
      <c r="C960" s="11" t="s">
        <v>16</v>
      </c>
      <c r="D960" s="12">
        <v>5</v>
      </c>
      <c r="E960" s="16">
        <v>3322.82</v>
      </c>
      <c r="F960" s="16">
        <v>16614.099999999999</v>
      </c>
      <c r="G960" s="16">
        <f t="shared" si="898"/>
        <v>894.83</v>
      </c>
      <c r="H960" s="16"/>
      <c r="I960" s="16">
        <f t="shared" si="899"/>
        <v>4217.6500000000005</v>
      </c>
      <c r="J960" s="17">
        <f t="shared" si="900"/>
        <v>21088.25</v>
      </c>
      <c r="K960" s="9"/>
      <c r="L960" s="9"/>
      <c r="M960" s="9"/>
      <c r="N960" s="9"/>
      <c r="O960" s="9"/>
      <c r="P960" s="9">
        <f t="shared" si="901"/>
        <v>21088.25</v>
      </c>
      <c r="Q960" s="9"/>
      <c r="R960" s="9"/>
      <c r="S960" s="9"/>
      <c r="T960" s="9"/>
      <c r="AC960" s="2">
        <f t="shared" si="879"/>
        <v>21088.25</v>
      </c>
    </row>
    <row r="961" spans="1:29" x14ac:dyDescent="0.25">
      <c r="A961" s="8" t="s">
        <v>1110</v>
      </c>
      <c r="B961" s="91" t="s">
        <v>1111</v>
      </c>
      <c r="C961" s="92"/>
      <c r="D961" s="92"/>
      <c r="E961" s="92"/>
      <c r="F961" s="92"/>
      <c r="G961" s="92"/>
      <c r="H961" s="92"/>
      <c r="I961" s="92"/>
      <c r="J961" s="93"/>
      <c r="K961" s="9"/>
      <c r="L961" s="9"/>
      <c r="M961" s="9"/>
      <c r="N961" s="9"/>
      <c r="O961" s="9"/>
      <c r="P961" s="9"/>
      <c r="Q961" s="9"/>
      <c r="R961" s="9"/>
      <c r="S961" s="9"/>
      <c r="T961" s="9"/>
      <c r="AC961" s="2">
        <f t="shared" si="879"/>
        <v>0</v>
      </c>
    </row>
    <row r="962" spans="1:29" ht="25.5" x14ac:dyDescent="0.25">
      <c r="A962" s="10" t="s">
        <v>1112</v>
      </c>
      <c r="B962" s="10" t="s">
        <v>1113</v>
      </c>
      <c r="C962" s="11" t="s">
        <v>16</v>
      </c>
      <c r="D962" s="12">
        <v>2</v>
      </c>
      <c r="E962" s="16">
        <v>81.34</v>
      </c>
      <c r="F962" s="16">
        <v>162.68</v>
      </c>
      <c r="G962" s="16">
        <f t="shared" ref="G962:G963" si="902">TRUNC(E962*0.2693,2)</f>
        <v>21.9</v>
      </c>
      <c r="H962" s="16"/>
      <c r="I962" s="16">
        <f t="shared" ref="I962:I963" si="903">H962+G962+E962</f>
        <v>103.24000000000001</v>
      </c>
      <c r="J962" s="17">
        <f t="shared" ref="J962:J963" si="904">TRUNC(I962*D962,2)</f>
        <v>206.48</v>
      </c>
      <c r="K962" s="9"/>
      <c r="L962" s="9"/>
      <c r="M962" s="9"/>
      <c r="N962" s="9"/>
      <c r="O962" s="9"/>
      <c r="P962" s="9">
        <f t="shared" si="901"/>
        <v>206.48</v>
      </c>
      <c r="Q962" s="9"/>
      <c r="R962" s="9"/>
      <c r="S962" s="9"/>
      <c r="T962" s="9"/>
      <c r="AC962" s="2">
        <f t="shared" si="879"/>
        <v>206.48</v>
      </c>
    </row>
    <row r="963" spans="1:29" ht="25.5" x14ac:dyDescent="0.25">
      <c r="A963" s="10" t="s">
        <v>1114</v>
      </c>
      <c r="B963" s="10" t="s">
        <v>1115</v>
      </c>
      <c r="C963" s="11" t="s">
        <v>16</v>
      </c>
      <c r="D963" s="12">
        <v>12</v>
      </c>
      <c r="E963" s="16">
        <v>192.08</v>
      </c>
      <c r="F963" s="16">
        <v>2304.96</v>
      </c>
      <c r="G963" s="16">
        <f t="shared" si="902"/>
        <v>51.72</v>
      </c>
      <c r="H963" s="16"/>
      <c r="I963" s="16">
        <f t="shared" si="903"/>
        <v>243.8</v>
      </c>
      <c r="J963" s="17">
        <f t="shared" si="904"/>
        <v>2925.6</v>
      </c>
      <c r="K963" s="9"/>
      <c r="L963" s="9"/>
      <c r="M963" s="9"/>
      <c r="N963" s="9"/>
      <c r="O963" s="9"/>
      <c r="P963" s="9">
        <f t="shared" si="901"/>
        <v>2925.6</v>
      </c>
      <c r="Q963" s="9"/>
      <c r="R963" s="9"/>
      <c r="S963" s="9"/>
      <c r="T963" s="9"/>
      <c r="AC963" s="2">
        <f t="shared" si="879"/>
        <v>2925.6</v>
      </c>
    </row>
    <row r="964" spans="1:29" x14ac:dyDescent="0.25">
      <c r="A964" s="8" t="s">
        <v>1128</v>
      </c>
      <c r="B964" s="91" t="s">
        <v>1129</v>
      </c>
      <c r="C964" s="92"/>
      <c r="D964" s="92"/>
      <c r="E964" s="92"/>
      <c r="F964" s="92"/>
      <c r="G964" s="92"/>
      <c r="H964" s="92"/>
      <c r="I964" s="92"/>
      <c r="J964" s="93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9" x14ac:dyDescent="0.25">
      <c r="A965" s="8" t="s">
        <v>1130</v>
      </c>
      <c r="B965" s="91" t="s">
        <v>1131</v>
      </c>
      <c r="C965" s="92"/>
      <c r="D965" s="92"/>
      <c r="E965" s="92"/>
      <c r="F965" s="92"/>
      <c r="G965" s="92"/>
      <c r="H965" s="92"/>
      <c r="I965" s="92"/>
      <c r="J965" s="93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9" ht="51" x14ac:dyDescent="0.25">
      <c r="A966" s="10" t="s">
        <v>1598</v>
      </c>
      <c r="B966" s="10" t="s">
        <v>1599</v>
      </c>
      <c r="C966" s="11" t="s">
        <v>16</v>
      </c>
      <c r="D966" s="12">
        <v>12</v>
      </c>
      <c r="E966" s="16">
        <v>239.21</v>
      </c>
      <c r="F966" s="16">
        <v>2870.52</v>
      </c>
      <c r="G966" s="16">
        <f t="shared" ref="G966:G967" si="905">TRUNC(E966*0.2693,2)</f>
        <v>64.41</v>
      </c>
      <c r="H966" s="16"/>
      <c r="I966" s="16">
        <f t="shared" ref="I966:I967" si="906">H966+G966+E966</f>
        <v>303.62</v>
      </c>
      <c r="J966" s="17">
        <f t="shared" ref="J966:J967" si="907">TRUNC(I966*D966,2)</f>
        <v>3643.44</v>
      </c>
      <c r="K966" s="9"/>
      <c r="L966" s="9"/>
      <c r="M966" s="9"/>
      <c r="N966" s="9"/>
      <c r="O966" s="9"/>
      <c r="P966" s="9">
        <f t="shared" si="901"/>
        <v>3643.44</v>
      </c>
      <c r="Q966" s="9"/>
      <c r="R966" s="9"/>
      <c r="S966" s="9"/>
      <c r="T966" s="9"/>
      <c r="AC966" s="2">
        <f t="shared" ref="AC966:AC973" si="908">SUM(K966:AB966)</f>
        <v>3643.44</v>
      </c>
    </row>
    <row r="967" spans="1:29" ht="38.25" x14ac:dyDescent="0.25">
      <c r="A967" s="10" t="s">
        <v>1600</v>
      </c>
      <c r="B967" s="10" t="s">
        <v>1601</v>
      </c>
      <c r="C967" s="11" t="s">
        <v>16</v>
      </c>
      <c r="D967" s="12">
        <v>4</v>
      </c>
      <c r="E967" s="16">
        <v>206.31</v>
      </c>
      <c r="F967" s="16">
        <v>825.24</v>
      </c>
      <c r="G967" s="16">
        <f t="shared" si="905"/>
        <v>55.55</v>
      </c>
      <c r="H967" s="16"/>
      <c r="I967" s="16">
        <f t="shared" si="906"/>
        <v>261.86</v>
      </c>
      <c r="J967" s="17">
        <f t="shared" si="907"/>
        <v>1047.44</v>
      </c>
      <c r="K967" s="9"/>
      <c r="L967" s="9"/>
      <c r="M967" s="9"/>
      <c r="N967" s="9"/>
      <c r="O967" s="9"/>
      <c r="P967" s="9">
        <f t="shared" si="901"/>
        <v>1047.44</v>
      </c>
      <c r="Q967" s="9"/>
      <c r="R967" s="9"/>
      <c r="S967" s="9"/>
      <c r="T967" s="9"/>
      <c r="AC967" s="2">
        <f t="shared" si="908"/>
        <v>1047.44</v>
      </c>
    </row>
    <row r="968" spans="1:29" x14ac:dyDescent="0.25">
      <c r="A968" s="8" t="s">
        <v>1138</v>
      </c>
      <c r="B968" s="91" t="s">
        <v>1139</v>
      </c>
      <c r="C968" s="92"/>
      <c r="D968" s="92"/>
      <c r="E968" s="92"/>
      <c r="F968" s="92"/>
      <c r="G968" s="92"/>
      <c r="H968" s="92"/>
      <c r="I968" s="92"/>
      <c r="J968" s="93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9" ht="51" x14ac:dyDescent="0.25">
      <c r="A969" s="10" t="s">
        <v>1140</v>
      </c>
      <c r="B969" s="10" t="s">
        <v>1141</v>
      </c>
      <c r="C969" s="11" t="s">
        <v>16</v>
      </c>
      <c r="D969" s="12">
        <v>5</v>
      </c>
      <c r="E969" s="16">
        <v>13.96</v>
      </c>
      <c r="F969" s="16">
        <v>69.8</v>
      </c>
      <c r="G969" s="16">
        <f t="shared" ref="G969:G971" si="909">TRUNC(E969*0.2693,2)</f>
        <v>3.75</v>
      </c>
      <c r="H969" s="16"/>
      <c r="I969" s="16">
        <f t="shared" ref="I969:I971" si="910">H969+G969+E969</f>
        <v>17.71</v>
      </c>
      <c r="J969" s="17">
        <f t="shared" ref="J969:J971" si="911">TRUNC(I969*D969,2)</f>
        <v>88.55</v>
      </c>
      <c r="K969" s="9"/>
      <c r="L969" s="9"/>
      <c r="M969" s="9"/>
      <c r="N969" s="9"/>
      <c r="O969" s="9"/>
      <c r="P969" s="9">
        <f t="shared" si="901"/>
        <v>88.55</v>
      </c>
      <c r="Q969" s="9"/>
      <c r="R969" s="9"/>
      <c r="S969" s="9"/>
      <c r="T969" s="9"/>
      <c r="AC969" s="2">
        <f t="shared" si="908"/>
        <v>88.55</v>
      </c>
    </row>
    <row r="970" spans="1:29" ht="51" x14ac:dyDescent="0.25">
      <c r="A970" s="10" t="s">
        <v>1142</v>
      </c>
      <c r="B970" s="10" t="s">
        <v>1143</v>
      </c>
      <c r="C970" s="11" t="s">
        <v>16</v>
      </c>
      <c r="D970" s="12">
        <v>2</v>
      </c>
      <c r="E970" s="16">
        <v>18.739999999999998</v>
      </c>
      <c r="F970" s="16">
        <v>37.479999999999997</v>
      </c>
      <c r="G970" s="16">
        <f t="shared" si="909"/>
        <v>5.04</v>
      </c>
      <c r="H970" s="16"/>
      <c r="I970" s="16">
        <f t="shared" si="910"/>
        <v>23.779999999999998</v>
      </c>
      <c r="J970" s="17">
        <f t="shared" si="911"/>
        <v>47.56</v>
      </c>
      <c r="K970" s="9"/>
      <c r="L970" s="9"/>
      <c r="M970" s="9"/>
      <c r="N970" s="9"/>
      <c r="O970" s="9"/>
      <c r="P970" s="9">
        <f t="shared" si="901"/>
        <v>47.56</v>
      </c>
      <c r="Q970" s="9"/>
      <c r="R970" s="9"/>
      <c r="S970" s="9"/>
      <c r="T970" s="9"/>
      <c r="AC970" s="2">
        <f t="shared" si="908"/>
        <v>47.56</v>
      </c>
    </row>
    <row r="971" spans="1:29" ht="51" x14ac:dyDescent="0.25">
      <c r="A971" s="10" t="s">
        <v>1602</v>
      </c>
      <c r="B971" s="10" t="s">
        <v>1603</v>
      </c>
      <c r="C971" s="11" t="s">
        <v>16</v>
      </c>
      <c r="D971" s="12">
        <v>1</v>
      </c>
      <c r="E971" s="16">
        <v>30.19</v>
      </c>
      <c r="F971" s="16">
        <v>30.19</v>
      </c>
      <c r="G971" s="16">
        <f t="shared" si="909"/>
        <v>8.1300000000000008</v>
      </c>
      <c r="H971" s="16"/>
      <c r="I971" s="16">
        <f t="shared" si="910"/>
        <v>38.32</v>
      </c>
      <c r="J971" s="17">
        <f t="shared" si="911"/>
        <v>38.32</v>
      </c>
      <c r="K971" s="9"/>
      <c r="L971" s="9"/>
      <c r="M971" s="9"/>
      <c r="N971" s="9"/>
      <c r="O971" s="9"/>
      <c r="P971" s="9">
        <f t="shared" si="901"/>
        <v>38.32</v>
      </c>
      <c r="Q971" s="9"/>
      <c r="R971" s="9"/>
      <c r="S971" s="9"/>
      <c r="T971" s="9"/>
      <c r="AC971" s="2">
        <f t="shared" si="908"/>
        <v>38.32</v>
      </c>
    </row>
    <row r="972" spans="1:29" x14ac:dyDescent="0.25">
      <c r="A972" s="8" t="s">
        <v>1146</v>
      </c>
      <c r="B972" s="91" t="s">
        <v>1147</v>
      </c>
      <c r="C972" s="92"/>
      <c r="D972" s="92"/>
      <c r="E972" s="92"/>
      <c r="F972" s="92"/>
      <c r="G972" s="92"/>
      <c r="H972" s="92"/>
      <c r="I972" s="92"/>
      <c r="J972" s="93"/>
      <c r="K972" s="9"/>
      <c r="L972" s="9"/>
      <c r="M972" s="9"/>
      <c r="N972" s="9"/>
      <c r="O972" s="9"/>
      <c r="P972" s="9"/>
      <c r="Q972" s="9"/>
      <c r="R972" s="9"/>
      <c r="S972" s="9"/>
      <c r="T972" s="9"/>
      <c r="AC972" s="2">
        <f t="shared" si="908"/>
        <v>0</v>
      </c>
    </row>
    <row r="973" spans="1:29" ht="51" x14ac:dyDescent="0.25">
      <c r="A973" s="10" t="s">
        <v>1150</v>
      </c>
      <c r="B973" s="10" t="s">
        <v>1151</v>
      </c>
      <c r="C973" s="11" t="s">
        <v>16</v>
      </c>
      <c r="D973" s="12">
        <v>12</v>
      </c>
      <c r="E973" s="16">
        <v>17.78</v>
      </c>
      <c r="F973" s="16">
        <v>213.36</v>
      </c>
      <c r="G973" s="16">
        <f t="shared" ref="G973" si="912">TRUNC(E973*0.2693,2)</f>
        <v>4.78</v>
      </c>
      <c r="H973" s="16"/>
      <c r="I973" s="16">
        <f t="shared" ref="I973" si="913">H973+G973+E973</f>
        <v>22.560000000000002</v>
      </c>
      <c r="J973" s="17">
        <f t="shared" ref="J973" si="914">TRUNC(I973*D973,2)</f>
        <v>270.72000000000003</v>
      </c>
      <c r="K973" s="9"/>
      <c r="L973" s="9"/>
      <c r="M973" s="9"/>
      <c r="N973" s="9"/>
      <c r="O973" s="9"/>
      <c r="P973" s="9">
        <f>J973</f>
        <v>270.72000000000003</v>
      </c>
      <c r="Q973" s="9"/>
      <c r="R973" s="9"/>
      <c r="S973" s="9"/>
      <c r="T973" s="9"/>
      <c r="AC973" s="2">
        <f t="shared" si="908"/>
        <v>270.72000000000003</v>
      </c>
    </row>
    <row r="974" spans="1:29" x14ac:dyDescent="0.25">
      <c r="A974" s="8" t="s">
        <v>1604</v>
      </c>
      <c r="B974" s="91" t="s">
        <v>1605</v>
      </c>
      <c r="C974" s="92"/>
      <c r="D974" s="92"/>
      <c r="E974" s="92"/>
      <c r="F974" s="92"/>
      <c r="G974" s="92"/>
      <c r="H974" s="92"/>
      <c r="I974" s="92"/>
      <c r="J974" s="93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9" x14ac:dyDescent="0.25">
      <c r="A975" s="8" t="s">
        <v>1606</v>
      </c>
      <c r="B975" s="91" t="s">
        <v>1607</v>
      </c>
      <c r="C975" s="92"/>
      <c r="D975" s="92"/>
      <c r="E975" s="92"/>
      <c r="F975" s="92"/>
      <c r="G975" s="92"/>
      <c r="H975" s="92"/>
      <c r="I975" s="92"/>
      <c r="J975" s="93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9" ht="76.5" x14ac:dyDescent="0.25">
      <c r="A976" s="10" t="s">
        <v>1608</v>
      </c>
      <c r="B976" s="10" t="s">
        <v>1609</v>
      </c>
      <c r="C976" s="11" t="s">
        <v>16</v>
      </c>
      <c r="D976" s="12">
        <v>1</v>
      </c>
      <c r="E976" s="16">
        <v>193000</v>
      </c>
      <c r="F976" s="16">
        <v>193000</v>
      </c>
      <c r="G976" s="16"/>
      <c r="H976" s="16">
        <f>TRUNC(E976*0.2093,2)</f>
        <v>40394.9</v>
      </c>
      <c r="I976" s="16">
        <f t="shared" ref="I976:I977" si="915">H976+G976+E976</f>
        <v>233394.9</v>
      </c>
      <c r="J976" s="17">
        <f t="shared" ref="J976:J977" si="916">TRUNC(I976*D976,2)</f>
        <v>233394.9</v>
      </c>
      <c r="K976" s="9"/>
      <c r="L976" s="9"/>
      <c r="M976" s="9"/>
      <c r="N976" s="9"/>
      <c r="O976" s="9"/>
      <c r="P976" s="9">
        <f>J976</f>
        <v>233394.9</v>
      </c>
      <c r="Q976" s="9"/>
      <c r="R976" s="9"/>
      <c r="S976" s="9"/>
      <c r="T976" s="9"/>
      <c r="AC976" s="2">
        <f t="shared" ref="AC976:AC977" si="917">SUM(K976:AB976)</f>
        <v>233394.9</v>
      </c>
    </row>
    <row r="977" spans="1:29" ht="25.5" x14ac:dyDescent="0.25">
      <c r="A977" s="10" t="s">
        <v>1610</v>
      </c>
      <c r="B977" s="10" t="s">
        <v>1611</v>
      </c>
      <c r="C977" s="11" t="s">
        <v>16</v>
      </c>
      <c r="D977" s="12">
        <v>1</v>
      </c>
      <c r="E977" s="16">
        <v>1264.3599999999999</v>
      </c>
      <c r="F977" s="16">
        <v>1264.3599999999999</v>
      </c>
      <c r="G977" s="16">
        <f t="shared" ref="G977" si="918">TRUNC(E977*0.2693,2)</f>
        <v>340.49</v>
      </c>
      <c r="H977" s="16"/>
      <c r="I977" s="16">
        <f t="shared" si="915"/>
        <v>1604.85</v>
      </c>
      <c r="J977" s="17">
        <f t="shared" si="916"/>
        <v>1604.85</v>
      </c>
      <c r="K977" s="9"/>
      <c r="L977" s="9"/>
      <c r="M977" s="9"/>
      <c r="N977" s="9"/>
      <c r="O977" s="9"/>
      <c r="P977" s="9">
        <f>J977</f>
        <v>1604.85</v>
      </c>
      <c r="Q977" s="9"/>
      <c r="R977" s="9"/>
      <c r="S977" s="9"/>
      <c r="T977" s="9"/>
      <c r="AC977" s="2">
        <f t="shared" si="917"/>
        <v>1604.85</v>
      </c>
    </row>
    <row r="978" spans="1:29" x14ac:dyDescent="0.25">
      <c r="A978" s="84" t="s">
        <v>17</v>
      </c>
      <c r="B978" s="85"/>
      <c r="C978" s="85"/>
      <c r="D978" s="85"/>
      <c r="E978" s="85"/>
      <c r="F978" s="85"/>
      <c r="G978" s="85"/>
      <c r="H978" s="85"/>
      <c r="I978" s="86"/>
      <c r="J978" s="17">
        <f>SUM(J863:J977)</f>
        <v>828664.56000000017</v>
      </c>
      <c r="K978" s="33">
        <f>SUM(K863:K977)</f>
        <v>0</v>
      </c>
      <c r="L978" s="33">
        <f t="shared" ref="L978:AB978" si="919">SUM(L863:L977)</f>
        <v>0</v>
      </c>
      <c r="M978" s="33">
        <f t="shared" si="919"/>
        <v>483.99999999999994</v>
      </c>
      <c r="N978" s="33">
        <f t="shared" si="919"/>
        <v>36750.409999999996</v>
      </c>
      <c r="O978" s="33">
        <f t="shared" si="919"/>
        <v>478952.80999999994</v>
      </c>
      <c r="P978" s="33">
        <f t="shared" si="919"/>
        <v>312477.33999999997</v>
      </c>
      <c r="Q978" s="33">
        <f t="shared" si="919"/>
        <v>0</v>
      </c>
      <c r="R978" s="33">
        <f t="shared" si="919"/>
        <v>0</v>
      </c>
      <c r="S978" s="33">
        <f t="shared" si="919"/>
        <v>0</v>
      </c>
      <c r="T978" s="33">
        <f t="shared" si="919"/>
        <v>0</v>
      </c>
      <c r="U978" s="33">
        <f t="shared" si="919"/>
        <v>0</v>
      </c>
      <c r="V978" s="33">
        <f t="shared" si="919"/>
        <v>0</v>
      </c>
      <c r="W978" s="33">
        <f t="shared" si="919"/>
        <v>0</v>
      </c>
      <c r="X978" s="33">
        <f t="shared" si="919"/>
        <v>0</v>
      </c>
      <c r="Y978" s="33">
        <f t="shared" si="919"/>
        <v>0</v>
      </c>
      <c r="Z978" s="33">
        <f t="shared" si="919"/>
        <v>0</v>
      </c>
      <c r="AA978" s="33">
        <f t="shared" si="919"/>
        <v>0</v>
      </c>
      <c r="AB978" s="33">
        <f t="shared" si="919"/>
        <v>0</v>
      </c>
    </row>
    <row r="979" spans="1:29" x14ac:dyDescent="0.25">
      <c r="A979" s="8" t="s">
        <v>1345</v>
      </c>
      <c r="B979" s="91" t="s">
        <v>1346</v>
      </c>
      <c r="C979" s="92"/>
      <c r="D979" s="92"/>
      <c r="E979" s="92"/>
      <c r="F979" s="92"/>
      <c r="G979" s="92"/>
      <c r="H979" s="92"/>
      <c r="I979" s="92"/>
      <c r="J979" s="93"/>
      <c r="K979" s="38">
        <f>ROUND(K978/$J978,4)</f>
        <v>0</v>
      </c>
      <c r="L979" s="38">
        <f t="shared" ref="L979" si="920">ROUND(L978/$J978,4)</f>
        <v>0</v>
      </c>
      <c r="M979" s="38">
        <f t="shared" ref="M979" si="921">ROUND(M978/$J978,4)</f>
        <v>5.9999999999999995E-4</v>
      </c>
      <c r="N979" s="38">
        <f t="shared" ref="N979" si="922">ROUND(N978/$J978,4)</f>
        <v>4.4299999999999999E-2</v>
      </c>
      <c r="O979" s="38">
        <f t="shared" ref="O979" si="923">ROUND(O978/$J978,4)</f>
        <v>0.57799999999999996</v>
      </c>
      <c r="P979" s="38">
        <f t="shared" ref="P979" si="924">ROUND(P978/$J978,4)</f>
        <v>0.37709999999999999</v>
      </c>
      <c r="Q979" s="38">
        <f t="shared" ref="Q979" si="925">ROUND(Q978/$J978,4)</f>
        <v>0</v>
      </c>
      <c r="R979" s="38">
        <f t="shared" ref="R979" si="926">ROUND(R978/$J978,4)</f>
        <v>0</v>
      </c>
      <c r="S979" s="38">
        <f t="shared" ref="S979" si="927">ROUND(S978/$J978,4)</f>
        <v>0</v>
      </c>
      <c r="T979" s="38">
        <f>ROUND(T978/$J978,4)</f>
        <v>0</v>
      </c>
      <c r="U979" s="38">
        <f t="shared" ref="U979" si="928">ROUND(U978/$J978,4)</f>
        <v>0</v>
      </c>
      <c r="V979" s="38">
        <f t="shared" ref="V979" si="929">ROUND(V978/$J978,4)</f>
        <v>0</v>
      </c>
      <c r="W979" s="38">
        <f t="shared" ref="W979" si="930">ROUND(W978/$J978,4)</f>
        <v>0</v>
      </c>
      <c r="X979" s="38">
        <f t="shared" ref="X979" si="931">ROUND(X978/$J978,4)</f>
        <v>0</v>
      </c>
      <c r="Y979" s="38">
        <f t="shared" ref="Y979" si="932">ROUND(Y978/$J978,4)</f>
        <v>0</v>
      </c>
      <c r="Z979" s="38">
        <f t="shared" ref="Z979" si="933">ROUND(Z978/$J978,4)</f>
        <v>0</v>
      </c>
      <c r="AA979" s="38">
        <f t="shared" ref="AA979" si="934">ROUND(AA978/$J978,4)</f>
        <v>0</v>
      </c>
      <c r="AB979" s="38">
        <f>ROUND(AB978/$J978,4)</f>
        <v>0</v>
      </c>
    </row>
    <row r="980" spans="1:29" x14ac:dyDescent="0.25">
      <c r="A980" s="8" t="s">
        <v>1347</v>
      </c>
      <c r="B980" s="91" t="s">
        <v>1348</v>
      </c>
      <c r="C980" s="92"/>
      <c r="D980" s="92"/>
      <c r="E980" s="92"/>
      <c r="F980" s="92"/>
      <c r="G980" s="92"/>
      <c r="H980" s="92"/>
      <c r="I980" s="92"/>
      <c r="J980" s="93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9" x14ac:dyDescent="0.25">
      <c r="A981" s="8" t="s">
        <v>1358</v>
      </c>
      <c r="B981" s="91" t="s">
        <v>576</v>
      </c>
      <c r="C981" s="92"/>
      <c r="D981" s="92"/>
      <c r="E981" s="92"/>
      <c r="F981" s="92"/>
      <c r="G981" s="92"/>
      <c r="H981" s="92"/>
      <c r="I981" s="92"/>
      <c r="J981" s="93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9" x14ac:dyDescent="0.25">
      <c r="A982" s="8" t="s">
        <v>1363</v>
      </c>
      <c r="B982" s="91" t="s">
        <v>1364</v>
      </c>
      <c r="C982" s="92"/>
      <c r="D982" s="92"/>
      <c r="E982" s="92"/>
      <c r="F982" s="92"/>
      <c r="G982" s="92"/>
      <c r="H982" s="92"/>
      <c r="I982" s="92"/>
      <c r="J982" s="93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9" ht="25.5" x14ac:dyDescent="0.25">
      <c r="A983" s="10" t="s">
        <v>1612</v>
      </c>
      <c r="B983" s="10" t="s">
        <v>1613</v>
      </c>
      <c r="C983" s="11" t="s">
        <v>16</v>
      </c>
      <c r="D983" s="12">
        <v>6</v>
      </c>
      <c r="E983" s="16">
        <v>535.94000000000005</v>
      </c>
      <c r="F983" s="16">
        <v>3215.64</v>
      </c>
      <c r="G983" s="16">
        <f t="shared" ref="G983" si="935">TRUNC(E983*0.2693,2)</f>
        <v>144.32</v>
      </c>
      <c r="H983" s="16"/>
      <c r="I983" s="16">
        <f t="shared" ref="I983" si="936">H983+G983+E983</f>
        <v>680.26</v>
      </c>
      <c r="J983" s="17">
        <f t="shared" ref="J983" si="937">TRUNC(I983*D983,2)</f>
        <v>4081.56</v>
      </c>
      <c r="K983" s="9"/>
      <c r="L983" s="9"/>
      <c r="M983" s="9"/>
      <c r="N983" s="9"/>
      <c r="O983" s="9"/>
      <c r="P983" s="9"/>
      <c r="Q983" s="9"/>
      <c r="R983" s="9">
        <f>J983</f>
        <v>4081.56</v>
      </c>
      <c r="S983" s="9"/>
      <c r="T983" s="9"/>
    </row>
    <row r="984" spans="1:29" x14ac:dyDescent="0.25">
      <c r="A984" s="84" t="s">
        <v>17</v>
      </c>
      <c r="B984" s="85"/>
      <c r="C984" s="85"/>
      <c r="D984" s="85"/>
      <c r="E984" s="85"/>
      <c r="F984" s="85"/>
      <c r="G984" s="85"/>
      <c r="H984" s="85"/>
      <c r="I984" s="86"/>
      <c r="J984" s="17">
        <f>J983</f>
        <v>4081.56</v>
      </c>
      <c r="K984" s="33">
        <f>SUM(K983)</f>
        <v>0</v>
      </c>
      <c r="L984" s="33">
        <f t="shared" ref="L984:AB984" si="938">SUM(L983)</f>
        <v>0</v>
      </c>
      <c r="M984" s="33">
        <f t="shared" si="938"/>
        <v>0</v>
      </c>
      <c r="N984" s="33">
        <f t="shared" si="938"/>
        <v>0</v>
      </c>
      <c r="O984" s="33">
        <f t="shared" si="938"/>
        <v>0</v>
      </c>
      <c r="P984" s="33">
        <f t="shared" si="938"/>
        <v>0</v>
      </c>
      <c r="Q984" s="33">
        <f t="shared" si="938"/>
        <v>0</v>
      </c>
      <c r="R984" s="33">
        <f t="shared" si="938"/>
        <v>4081.56</v>
      </c>
      <c r="S984" s="33">
        <f t="shared" si="938"/>
        <v>0</v>
      </c>
      <c r="T984" s="33">
        <f t="shared" si="938"/>
        <v>0</v>
      </c>
      <c r="U984" s="33">
        <f t="shared" si="938"/>
        <v>0</v>
      </c>
      <c r="V984" s="33">
        <f t="shared" si="938"/>
        <v>0</v>
      </c>
      <c r="W984" s="33">
        <f t="shared" si="938"/>
        <v>0</v>
      </c>
      <c r="X984" s="33">
        <f t="shared" si="938"/>
        <v>0</v>
      </c>
      <c r="Y984" s="33">
        <f t="shared" si="938"/>
        <v>0</v>
      </c>
      <c r="Z984" s="33">
        <f t="shared" si="938"/>
        <v>0</v>
      </c>
      <c r="AA984" s="33">
        <f t="shared" si="938"/>
        <v>0</v>
      </c>
      <c r="AB984" s="33">
        <f t="shared" si="938"/>
        <v>0</v>
      </c>
    </row>
    <row r="985" spans="1:29" x14ac:dyDescent="0.25">
      <c r="A985" s="87" t="s">
        <v>199</v>
      </c>
      <c r="B985" s="88"/>
      <c r="C985" s="88"/>
      <c r="D985" s="88"/>
      <c r="E985" s="88"/>
      <c r="F985" s="88"/>
      <c r="G985" s="88"/>
      <c r="H985" s="88"/>
      <c r="I985" s="89"/>
      <c r="J985" s="18">
        <f>J984+J978+J858+J794+J757+J742</f>
        <v>1093868.0000000002</v>
      </c>
      <c r="K985" s="18">
        <f>K742+K757+K794+K858+K978+K984</f>
        <v>9660.4200000000019</v>
      </c>
      <c r="L985" s="18">
        <f t="shared" ref="L985:AB985" si="939">L742+L757+L794+L858+L978+L984</f>
        <v>20631.339999999997</v>
      </c>
      <c r="M985" s="18">
        <f t="shared" si="939"/>
        <v>49690.953999999998</v>
      </c>
      <c r="N985" s="18">
        <f t="shared" si="939"/>
        <v>81568</v>
      </c>
      <c r="O985" s="18">
        <f t="shared" si="939"/>
        <v>514957.52999999991</v>
      </c>
      <c r="P985" s="18">
        <f t="shared" si="939"/>
        <v>398158.26599999995</v>
      </c>
      <c r="Q985" s="18">
        <f t="shared" si="939"/>
        <v>15119.93</v>
      </c>
      <c r="R985" s="18">
        <f t="shared" si="939"/>
        <v>4081.56</v>
      </c>
      <c r="S985" s="18">
        <f t="shared" si="939"/>
        <v>0</v>
      </c>
      <c r="T985" s="18">
        <f t="shared" si="939"/>
        <v>0</v>
      </c>
      <c r="U985" s="18">
        <f t="shared" si="939"/>
        <v>0</v>
      </c>
      <c r="V985" s="18">
        <f t="shared" si="939"/>
        <v>0</v>
      </c>
      <c r="W985" s="18">
        <f t="shared" si="939"/>
        <v>0</v>
      </c>
      <c r="X985" s="18">
        <f t="shared" si="939"/>
        <v>0</v>
      </c>
      <c r="Y985" s="18">
        <f t="shared" si="939"/>
        <v>0</v>
      </c>
      <c r="Z985" s="18">
        <f t="shared" si="939"/>
        <v>0</v>
      </c>
      <c r="AA985" s="18">
        <f t="shared" si="939"/>
        <v>0</v>
      </c>
      <c r="AB985" s="18">
        <f t="shared" si="939"/>
        <v>0</v>
      </c>
    </row>
    <row r="986" spans="1:29" x14ac:dyDescent="0.25">
      <c r="K986" s="38">
        <f>ROUND(K985/$J985,4)</f>
        <v>8.8000000000000005E-3</v>
      </c>
      <c r="L986" s="38">
        <f t="shared" ref="L986" si="940">ROUND(L985/$J985,4)</f>
        <v>1.89E-2</v>
      </c>
      <c r="M986" s="38">
        <f t="shared" ref="M986" si="941">ROUND(M985/$J985,4)</f>
        <v>4.5400000000000003E-2</v>
      </c>
      <c r="N986" s="38">
        <f t="shared" ref="N986" si="942">ROUND(N985/$J985,4)</f>
        <v>7.46E-2</v>
      </c>
      <c r="O986" s="38">
        <f t="shared" ref="O986" si="943">ROUND(O985/$J985,4)</f>
        <v>0.4708</v>
      </c>
      <c r="P986" s="38">
        <f t="shared" ref="P986" si="944">ROUND(P985/$J985,4)</f>
        <v>0.36399999999999999</v>
      </c>
      <c r="Q986" s="38">
        <f t="shared" ref="Q986" si="945">ROUND(Q985/$J985,4)</f>
        <v>1.38E-2</v>
      </c>
      <c r="R986" s="38">
        <f t="shared" ref="R986" si="946">ROUND(R985/$J985,4)</f>
        <v>3.7000000000000002E-3</v>
      </c>
      <c r="S986" s="38">
        <f t="shared" ref="S986" si="947">ROUND(S985/$J985,4)</f>
        <v>0</v>
      </c>
      <c r="T986" s="38">
        <f t="shared" ref="T986" si="948">ROUND(T985/$J985,4)</f>
        <v>0</v>
      </c>
      <c r="U986" s="38">
        <f t="shared" ref="U986" si="949">ROUND(U985/$J985,4)</f>
        <v>0</v>
      </c>
      <c r="V986" s="38">
        <f t="shared" ref="V986" si="950">ROUND(V985/$J985,4)</f>
        <v>0</v>
      </c>
      <c r="W986" s="38">
        <f t="shared" ref="W986" si="951">ROUND(W985/$J985,4)</f>
        <v>0</v>
      </c>
      <c r="X986" s="38">
        <f t="shared" ref="X986" si="952">ROUND(X985/$J985,4)</f>
        <v>0</v>
      </c>
      <c r="Y986" s="38">
        <f t="shared" ref="Y986" si="953">ROUND(Y985/$J985,4)</f>
        <v>0</v>
      </c>
      <c r="Z986" s="38">
        <f t="shared" ref="Z986" si="954">ROUND(Z985/$J985,4)</f>
        <v>0</v>
      </c>
      <c r="AA986" s="38">
        <f t="shared" ref="AA986" si="955">ROUND(AA985/$J985,4)</f>
        <v>0</v>
      </c>
      <c r="AB986" s="38">
        <f>ROUND(AB985/$J985,4)</f>
        <v>0</v>
      </c>
    </row>
    <row r="987" spans="1:29" ht="15.75" x14ac:dyDescent="0.25">
      <c r="A987" s="90" t="s">
        <v>1615</v>
      </c>
      <c r="B987" s="90"/>
      <c r="C987" s="90"/>
      <c r="D987" s="90"/>
      <c r="E987" s="90"/>
      <c r="F987" s="90"/>
      <c r="G987" s="90"/>
      <c r="H987" s="90"/>
      <c r="I987" s="90"/>
      <c r="J987" s="90"/>
    </row>
    <row r="989" spans="1:29" x14ac:dyDescent="0.25">
      <c r="A989" s="14" t="s">
        <v>10</v>
      </c>
      <c r="B989" s="82" t="s">
        <v>11</v>
      </c>
      <c r="C989" s="83"/>
      <c r="D989" s="83"/>
      <c r="E989" s="83"/>
      <c r="F989" s="83"/>
      <c r="G989" s="83"/>
      <c r="H989" s="83"/>
      <c r="I989" s="83"/>
      <c r="J989" s="83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9" x14ac:dyDescent="0.25">
      <c r="A990" s="14" t="s">
        <v>12</v>
      </c>
      <c r="B990" s="82" t="s">
        <v>13</v>
      </c>
      <c r="C990" s="83"/>
      <c r="D990" s="83"/>
      <c r="E990" s="83"/>
      <c r="F990" s="83"/>
      <c r="G990" s="83"/>
      <c r="H990" s="83"/>
      <c r="I990" s="83"/>
      <c r="J990" s="83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9" ht="38.25" x14ac:dyDescent="0.25">
      <c r="A991" s="10" t="s">
        <v>14</v>
      </c>
      <c r="B991" s="10" t="s">
        <v>15</v>
      </c>
      <c r="C991" s="11" t="s">
        <v>16</v>
      </c>
      <c r="D991" s="12">
        <v>1</v>
      </c>
      <c r="E991" s="16">
        <v>3694.13</v>
      </c>
      <c r="F991" s="16">
        <f>TRUNC(E991*D991,2)</f>
        <v>3694.13</v>
      </c>
      <c r="G991" s="16">
        <f>TRUNC(E991*0.2693,2)</f>
        <v>994.82</v>
      </c>
      <c r="H991" s="16"/>
      <c r="I991" s="16">
        <f>H991+G991+E991</f>
        <v>4688.95</v>
      </c>
      <c r="J991" s="17">
        <f>TRUNC(I991*D991,2)</f>
        <v>4688.95</v>
      </c>
      <c r="K991" s="9">
        <f>0.15*J991</f>
        <v>703.34249999999997</v>
      </c>
      <c r="L991" s="9">
        <f>0.05*$J$991</f>
        <v>234.44749999999999</v>
      </c>
      <c r="M991" s="9">
        <f t="shared" ref="M991:AB991" si="956">0.05*$J$991</f>
        <v>234.44749999999999</v>
      </c>
      <c r="N991" s="9">
        <f t="shared" si="956"/>
        <v>234.44749999999999</v>
      </c>
      <c r="O991" s="9">
        <f t="shared" si="956"/>
        <v>234.44749999999999</v>
      </c>
      <c r="P991" s="9">
        <f t="shared" si="956"/>
        <v>234.44749999999999</v>
      </c>
      <c r="Q991" s="9">
        <f t="shared" si="956"/>
        <v>234.44749999999999</v>
      </c>
      <c r="R991" s="9">
        <f t="shared" si="956"/>
        <v>234.44749999999999</v>
      </c>
      <c r="S991" s="9">
        <f t="shared" si="956"/>
        <v>234.44749999999999</v>
      </c>
      <c r="T991" s="9">
        <f t="shared" si="956"/>
        <v>234.44749999999999</v>
      </c>
      <c r="U991" s="9">
        <f t="shared" si="956"/>
        <v>234.44749999999999</v>
      </c>
      <c r="V991" s="9">
        <f t="shared" si="956"/>
        <v>234.44749999999999</v>
      </c>
      <c r="W991" s="9">
        <f t="shared" si="956"/>
        <v>234.44749999999999</v>
      </c>
      <c r="X991" s="9">
        <f t="shared" si="956"/>
        <v>234.44749999999999</v>
      </c>
      <c r="Y991" s="9">
        <f t="shared" si="956"/>
        <v>234.44749999999999</v>
      </c>
      <c r="Z991" s="9">
        <f t="shared" si="956"/>
        <v>234.44749999999999</v>
      </c>
      <c r="AA991" s="9">
        <f t="shared" si="956"/>
        <v>234.44749999999999</v>
      </c>
      <c r="AB991" s="9">
        <f t="shared" si="956"/>
        <v>234.44749999999999</v>
      </c>
    </row>
    <row r="992" spans="1:29" x14ac:dyDescent="0.25">
      <c r="A992" s="84" t="s">
        <v>17</v>
      </c>
      <c r="B992" s="85"/>
      <c r="C992" s="85"/>
      <c r="D992" s="85"/>
      <c r="E992" s="85"/>
      <c r="F992" s="85"/>
      <c r="G992" s="85"/>
      <c r="H992" s="85"/>
      <c r="I992" s="86"/>
      <c r="J992" s="17">
        <f>SUM(J991)</f>
        <v>4688.95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14" t="s">
        <v>179</v>
      </c>
      <c r="B993" s="82" t="s">
        <v>180</v>
      </c>
      <c r="C993" s="83"/>
      <c r="D993" s="83"/>
      <c r="E993" s="83"/>
      <c r="F993" s="83"/>
      <c r="G993" s="83"/>
      <c r="H993" s="83"/>
      <c r="I993" s="83"/>
      <c r="J993" s="83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14" t="s">
        <v>181</v>
      </c>
      <c r="B994" s="82" t="s">
        <v>182</v>
      </c>
      <c r="C994" s="83"/>
      <c r="D994" s="83"/>
      <c r="E994" s="83"/>
      <c r="F994" s="83"/>
      <c r="G994" s="83"/>
      <c r="H994" s="83"/>
      <c r="I994" s="83"/>
      <c r="J994" s="83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25.5" x14ac:dyDescent="0.25">
      <c r="A995" s="10" t="s">
        <v>1618</v>
      </c>
      <c r="B995" s="10" t="s">
        <v>183</v>
      </c>
      <c r="C995" s="11" t="s">
        <v>186</v>
      </c>
      <c r="D995" s="12">
        <v>840</v>
      </c>
      <c r="E995" s="16">
        <v>89.4</v>
      </c>
      <c r="F995" s="16">
        <f t="shared" ref="F995:F1000" si="957">TRUNC(E995*D995,2)</f>
        <v>75096</v>
      </c>
      <c r="G995" s="16">
        <f t="shared" ref="G995:G1000" si="958">TRUNC(E995*0.2693,2)</f>
        <v>24.07</v>
      </c>
      <c r="H995" s="16"/>
      <c r="I995" s="16">
        <f t="shared" ref="I995:I1000" si="959">H995+G995+E995</f>
        <v>113.47</v>
      </c>
      <c r="J995" s="17">
        <f t="shared" ref="J995:J1000" si="960">TRUNC(I995*D995,2)</f>
        <v>95314.8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25.5" x14ac:dyDescent="0.25">
      <c r="A996" s="10" t="s">
        <v>1618</v>
      </c>
      <c r="B996" s="10" t="s">
        <v>1619</v>
      </c>
      <c r="C996" s="11" t="s">
        <v>186</v>
      </c>
      <c r="D996" s="12">
        <v>252</v>
      </c>
      <c r="E996" s="16">
        <v>89.4</v>
      </c>
      <c r="F996" s="16">
        <f t="shared" ref="F996" si="961">TRUNC(E996*D996,2)</f>
        <v>22528.799999999999</v>
      </c>
      <c r="G996" s="16">
        <f t="shared" ref="G996" si="962">TRUNC(E996*0.2693,2)</f>
        <v>24.07</v>
      </c>
      <c r="H996" s="16"/>
      <c r="I996" s="16">
        <f t="shared" ref="I996" si="963">H996+G996+E996</f>
        <v>113.47</v>
      </c>
      <c r="J996" s="17">
        <f t="shared" ref="J996" si="964">TRUNC(I996*D996,2)</f>
        <v>28594.44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25.5" x14ac:dyDescent="0.25">
      <c r="A997" s="10" t="s">
        <v>184</v>
      </c>
      <c r="B997" s="10" t="s">
        <v>185</v>
      </c>
      <c r="C997" s="11" t="s">
        <v>186</v>
      </c>
      <c r="D997" s="12">
        <v>8424</v>
      </c>
      <c r="E997" s="16">
        <v>18.93</v>
      </c>
      <c r="F997" s="16">
        <f t="shared" si="957"/>
        <v>159466.32</v>
      </c>
      <c r="G997" s="16">
        <f t="shared" si="958"/>
        <v>5.09</v>
      </c>
      <c r="H997" s="16"/>
      <c r="I997" s="16">
        <f t="shared" si="959"/>
        <v>24.02</v>
      </c>
      <c r="J997" s="17">
        <f t="shared" si="960"/>
        <v>202344.48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25.5" x14ac:dyDescent="0.25">
      <c r="A998" s="10" t="s">
        <v>1620</v>
      </c>
      <c r="B998" s="10" t="s">
        <v>187</v>
      </c>
      <c r="C998" s="11" t="s">
        <v>28</v>
      </c>
      <c r="D998" s="12">
        <v>15</v>
      </c>
      <c r="E998" s="16">
        <v>4131.6400000000003</v>
      </c>
      <c r="F998" s="16">
        <f t="shared" si="957"/>
        <v>61974.6</v>
      </c>
      <c r="G998" s="16">
        <f t="shared" si="958"/>
        <v>1112.6500000000001</v>
      </c>
      <c r="H998" s="16"/>
      <c r="I998" s="16">
        <f t="shared" si="959"/>
        <v>5244.2900000000009</v>
      </c>
      <c r="J998" s="17">
        <f t="shared" si="960"/>
        <v>78664.350000000006</v>
      </c>
      <c r="K998" s="27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25.5" x14ac:dyDescent="0.25">
      <c r="A999" s="10" t="s">
        <v>188</v>
      </c>
      <c r="B999" s="10" t="s">
        <v>189</v>
      </c>
      <c r="C999" s="11" t="s">
        <v>28</v>
      </c>
      <c r="D999" s="12">
        <v>18</v>
      </c>
      <c r="E999" s="16">
        <v>13416.28</v>
      </c>
      <c r="F999" s="16">
        <f t="shared" si="957"/>
        <v>241493.04</v>
      </c>
      <c r="G999" s="16">
        <f t="shared" si="958"/>
        <v>3613</v>
      </c>
      <c r="H999" s="16"/>
      <c r="I999" s="16">
        <f t="shared" si="959"/>
        <v>17029.28</v>
      </c>
      <c r="J999" s="17">
        <f t="shared" si="960"/>
        <v>306527.03999999998</v>
      </c>
      <c r="K999" s="27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25.5" x14ac:dyDescent="0.25">
      <c r="A1000" s="10" t="s">
        <v>190</v>
      </c>
      <c r="B1000" s="10" t="s">
        <v>191</v>
      </c>
      <c r="C1000" s="11" t="s">
        <v>28</v>
      </c>
      <c r="D1000" s="12">
        <v>18</v>
      </c>
      <c r="E1000" s="16">
        <v>4141.8900000000003</v>
      </c>
      <c r="F1000" s="16">
        <f t="shared" si="957"/>
        <v>74554.02</v>
      </c>
      <c r="G1000" s="16">
        <f t="shared" si="958"/>
        <v>1115.4100000000001</v>
      </c>
      <c r="H1000" s="16"/>
      <c r="I1000" s="16">
        <f t="shared" si="959"/>
        <v>5257.3</v>
      </c>
      <c r="J1000" s="17">
        <f t="shared" si="960"/>
        <v>94631.4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x14ac:dyDescent="0.25">
      <c r="A1001" s="84" t="s">
        <v>17</v>
      </c>
      <c r="B1001" s="85"/>
      <c r="C1001" s="85"/>
      <c r="D1001" s="85"/>
      <c r="E1001" s="85"/>
      <c r="F1001" s="85"/>
      <c r="G1001" s="85"/>
      <c r="H1001" s="85"/>
      <c r="I1001" s="86"/>
      <c r="J1001" s="17">
        <f>SUM(J995:J1000)</f>
        <v>806076.51000000013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3" spans="1:20" x14ac:dyDescent="0.25">
      <c r="A1003" s="87" t="s">
        <v>199</v>
      </c>
      <c r="B1003" s="88"/>
      <c r="C1003" s="88"/>
      <c r="D1003" s="88"/>
      <c r="E1003" s="88"/>
      <c r="F1003" s="88"/>
      <c r="G1003" s="88"/>
      <c r="H1003" s="88"/>
      <c r="I1003" s="89"/>
      <c r="J1003" s="18">
        <f>J1001+J992</f>
        <v>810765.46000000008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5" spans="1:20" x14ac:dyDescent="0.25">
      <c r="A1005" s="97" t="s">
        <v>1617</v>
      </c>
      <c r="B1005" s="98"/>
      <c r="C1005" s="98"/>
      <c r="D1005" s="98"/>
      <c r="E1005" s="98"/>
      <c r="F1005" s="98"/>
      <c r="G1005" s="98"/>
      <c r="H1005" s="98"/>
      <c r="I1005" s="99"/>
      <c r="J1005" s="24">
        <f>J1003+J985+J733+J98</f>
        <v>6407195.1399999987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7" spans="1:20" x14ac:dyDescent="0.25">
      <c r="A1007" s="94" t="s">
        <v>1626</v>
      </c>
      <c r="B1007" s="95"/>
      <c r="C1007" s="95"/>
      <c r="D1007" s="95"/>
      <c r="E1007" s="95"/>
      <c r="F1007" s="95"/>
      <c r="G1007" s="95"/>
      <c r="H1007" s="95"/>
      <c r="I1007" s="96"/>
      <c r="J1007" s="25">
        <f>J1001</f>
        <v>806076.51000000013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x14ac:dyDescent="0.25">
      <c r="A1008" s="94" t="s">
        <v>1627</v>
      </c>
      <c r="B1008" s="95"/>
      <c r="C1008" s="95"/>
      <c r="D1008" s="95"/>
      <c r="E1008" s="95"/>
      <c r="F1008" s="95"/>
      <c r="G1008" s="95"/>
      <c r="H1008" s="95"/>
      <c r="I1008" s="96"/>
      <c r="J1008" s="26">
        <f>J1007/J1005</f>
        <v>0.12580801620473203</v>
      </c>
    </row>
    <row r="1010" spans="1:10" x14ac:dyDescent="0.25">
      <c r="A1010" s="94" t="s">
        <v>1628</v>
      </c>
      <c r="B1010" s="95"/>
      <c r="C1010" s="95"/>
      <c r="D1010" s="95"/>
      <c r="E1010" s="95"/>
      <c r="F1010" s="95"/>
      <c r="G1010" s="95"/>
      <c r="H1010" s="95"/>
      <c r="I1010" s="96"/>
      <c r="J1010" s="25">
        <f>SUM(J18:J40)</f>
        <v>164258.32</v>
      </c>
    </row>
    <row r="1011" spans="1:10" x14ac:dyDescent="0.25">
      <c r="A1011" s="94" t="s">
        <v>1627</v>
      </c>
      <c r="B1011" s="95"/>
      <c r="C1011" s="95"/>
      <c r="D1011" s="95"/>
      <c r="E1011" s="95"/>
      <c r="F1011" s="95"/>
      <c r="G1011" s="95"/>
      <c r="H1011" s="95"/>
      <c r="I1011" s="96"/>
      <c r="J1011" s="26">
        <f>J1010/J1005</f>
        <v>2.5636540859281531E-2</v>
      </c>
    </row>
  </sheetData>
  <mergeCells count="336">
    <mergeCell ref="A1010:I1010"/>
    <mergeCell ref="A1011:I1011"/>
    <mergeCell ref="A1008:I1008"/>
    <mergeCell ref="A1003:I1003"/>
    <mergeCell ref="A1001:I1001"/>
    <mergeCell ref="A1005:I1005"/>
    <mergeCell ref="A1007:I1007"/>
    <mergeCell ref="B993:J993"/>
    <mergeCell ref="B994:J994"/>
    <mergeCell ref="A984:I984"/>
    <mergeCell ref="A985:I985"/>
    <mergeCell ref="B989:J989"/>
    <mergeCell ref="B990:J990"/>
    <mergeCell ref="A992:I992"/>
    <mergeCell ref="A735:J735"/>
    <mergeCell ref="A987:J987"/>
    <mergeCell ref="A978:I978"/>
    <mergeCell ref="B979:J979"/>
    <mergeCell ref="B980:J980"/>
    <mergeCell ref="B981:J981"/>
    <mergeCell ref="B982:J982"/>
    <mergeCell ref="B965:J965"/>
    <mergeCell ref="B968:J968"/>
    <mergeCell ref="B972:J972"/>
    <mergeCell ref="B974:J974"/>
    <mergeCell ref="B975:J975"/>
    <mergeCell ref="B936:J936"/>
    <mergeCell ref="B947:J947"/>
    <mergeCell ref="B953:J953"/>
    <mergeCell ref="B961:J961"/>
    <mergeCell ref="B964:J964"/>
    <mergeCell ref="B921:J921"/>
    <mergeCell ref="B922:J922"/>
    <mergeCell ref="B924:J924"/>
    <mergeCell ref="B926:J926"/>
    <mergeCell ref="B928:J928"/>
    <mergeCell ref="B896:J896"/>
    <mergeCell ref="B899:J899"/>
    <mergeCell ref="B901:J901"/>
    <mergeCell ref="B903:J903"/>
    <mergeCell ref="B907:J907"/>
    <mergeCell ref="B879:J879"/>
    <mergeCell ref="B882:J882"/>
    <mergeCell ref="B885:J885"/>
    <mergeCell ref="B888:J888"/>
    <mergeCell ref="B894:J894"/>
    <mergeCell ref="B862:J862"/>
    <mergeCell ref="B866:J866"/>
    <mergeCell ref="B871:J871"/>
    <mergeCell ref="B874:J874"/>
    <mergeCell ref="B876:J876"/>
    <mergeCell ref="B856:J856"/>
    <mergeCell ref="A858:I858"/>
    <mergeCell ref="B859:J859"/>
    <mergeCell ref="B860:J860"/>
    <mergeCell ref="B861:J861"/>
    <mergeCell ref="B846:J846"/>
    <mergeCell ref="B849:J849"/>
    <mergeCell ref="B850:J850"/>
    <mergeCell ref="B853:J853"/>
    <mergeCell ref="B854:J854"/>
    <mergeCell ref="B834:J834"/>
    <mergeCell ref="B837:J837"/>
    <mergeCell ref="B840:J840"/>
    <mergeCell ref="B841:J841"/>
    <mergeCell ref="B844:J844"/>
    <mergeCell ref="B822:J822"/>
    <mergeCell ref="B824:J824"/>
    <mergeCell ref="B825:J825"/>
    <mergeCell ref="B826:J826"/>
    <mergeCell ref="B833:J833"/>
    <mergeCell ref="B810:J810"/>
    <mergeCell ref="B814:J814"/>
    <mergeCell ref="B816:J816"/>
    <mergeCell ref="B818:J818"/>
    <mergeCell ref="B820:J820"/>
    <mergeCell ref="B802:J802"/>
    <mergeCell ref="B805:J805"/>
    <mergeCell ref="B806:J806"/>
    <mergeCell ref="B807:J807"/>
    <mergeCell ref="B809:J809"/>
    <mergeCell ref="B795:J795"/>
    <mergeCell ref="B796:J796"/>
    <mergeCell ref="B797:J797"/>
    <mergeCell ref="B798:J798"/>
    <mergeCell ref="B800:J800"/>
    <mergeCell ref="B768:J768"/>
    <mergeCell ref="B775:J775"/>
    <mergeCell ref="B782:J782"/>
    <mergeCell ref="B792:J792"/>
    <mergeCell ref="A794:I794"/>
    <mergeCell ref="B760:J760"/>
    <mergeCell ref="B762:J762"/>
    <mergeCell ref="B763:J763"/>
    <mergeCell ref="B765:J765"/>
    <mergeCell ref="B767:J767"/>
    <mergeCell ref="B746:J746"/>
    <mergeCell ref="B748:J748"/>
    <mergeCell ref="A757:I757"/>
    <mergeCell ref="B758:J758"/>
    <mergeCell ref="B759:J759"/>
    <mergeCell ref="B739:J739"/>
    <mergeCell ref="A742:I742"/>
    <mergeCell ref="B743:J743"/>
    <mergeCell ref="B744:J744"/>
    <mergeCell ref="B745:J745"/>
    <mergeCell ref="A732:I732"/>
    <mergeCell ref="A733:I733"/>
    <mergeCell ref="A100:J100"/>
    <mergeCell ref="A11:J11"/>
    <mergeCell ref="B738:J738"/>
    <mergeCell ref="B721:J721"/>
    <mergeCell ref="B722:J722"/>
    <mergeCell ref="B727:J727"/>
    <mergeCell ref="B728:J728"/>
    <mergeCell ref="B730:J730"/>
    <mergeCell ref="B691:J691"/>
    <mergeCell ref="B700:J700"/>
    <mergeCell ref="B705:J705"/>
    <mergeCell ref="A719:I719"/>
    <mergeCell ref="B720:J720"/>
    <mergeCell ref="B677:J677"/>
    <mergeCell ref="B678:J678"/>
    <mergeCell ref="B680:J680"/>
    <mergeCell ref="B681:J681"/>
    <mergeCell ref="B690:J690"/>
    <mergeCell ref="B668:J668"/>
    <mergeCell ref="B669:J669"/>
    <mergeCell ref="B671:J671"/>
    <mergeCell ref="B673:J673"/>
    <mergeCell ref="A676:I676"/>
    <mergeCell ref="B645:J645"/>
    <mergeCell ref="B648:J648"/>
    <mergeCell ref="B650:J650"/>
    <mergeCell ref="B659:J659"/>
    <mergeCell ref="B667:J667"/>
    <mergeCell ref="B631:J631"/>
    <mergeCell ref="B635:J635"/>
    <mergeCell ref="B637:J637"/>
    <mergeCell ref="B640:J640"/>
    <mergeCell ref="B643:J643"/>
    <mergeCell ref="B619:J619"/>
    <mergeCell ref="B621:J621"/>
    <mergeCell ref="B625:J625"/>
    <mergeCell ref="B627:J627"/>
    <mergeCell ref="B628:J628"/>
    <mergeCell ref="B607:J607"/>
    <mergeCell ref="B609:J609"/>
    <mergeCell ref="B611:J611"/>
    <mergeCell ref="B613:J613"/>
    <mergeCell ref="B615:J615"/>
    <mergeCell ref="B581:J581"/>
    <mergeCell ref="B582:J582"/>
    <mergeCell ref="B586:J586"/>
    <mergeCell ref="B590:J590"/>
    <mergeCell ref="B594:J594"/>
    <mergeCell ref="B549:J549"/>
    <mergeCell ref="B565:J565"/>
    <mergeCell ref="B572:J572"/>
    <mergeCell ref="B575:J575"/>
    <mergeCell ref="B579:J579"/>
    <mergeCell ref="B501:J501"/>
    <mergeCell ref="B504:J504"/>
    <mergeCell ref="B511:J511"/>
    <mergeCell ref="B522:J522"/>
    <mergeCell ref="B534:J534"/>
    <mergeCell ref="B491:J491"/>
    <mergeCell ref="A497:I497"/>
    <mergeCell ref="B498:J498"/>
    <mergeCell ref="B499:J499"/>
    <mergeCell ref="B500:J500"/>
    <mergeCell ref="B483:J483"/>
    <mergeCell ref="B484:J484"/>
    <mergeCell ref="B486:J486"/>
    <mergeCell ref="B488:J488"/>
    <mergeCell ref="B489:J489"/>
    <mergeCell ref="B465:J465"/>
    <mergeCell ref="B469:J469"/>
    <mergeCell ref="B475:J475"/>
    <mergeCell ref="B478:J478"/>
    <mergeCell ref="B482:J482"/>
    <mergeCell ref="B441:J441"/>
    <mergeCell ref="B444:J444"/>
    <mergeCell ref="B446:J446"/>
    <mergeCell ref="B455:J455"/>
    <mergeCell ref="B460:J460"/>
    <mergeCell ref="B428:J428"/>
    <mergeCell ref="B431:J431"/>
    <mergeCell ref="B433:J433"/>
    <mergeCell ref="B434:J434"/>
    <mergeCell ref="B435:J435"/>
    <mergeCell ref="B412:J412"/>
    <mergeCell ref="B423:J423"/>
    <mergeCell ref="B424:J424"/>
    <mergeCell ref="B425:J425"/>
    <mergeCell ref="B427:J427"/>
    <mergeCell ref="B368:J368"/>
    <mergeCell ref="B378:J378"/>
    <mergeCell ref="B382:J382"/>
    <mergeCell ref="B393:J393"/>
    <mergeCell ref="B400:J400"/>
    <mergeCell ref="A357:I357"/>
    <mergeCell ref="B358:J358"/>
    <mergeCell ref="B359:J359"/>
    <mergeCell ref="B360:J360"/>
    <mergeCell ref="B361:J361"/>
    <mergeCell ref="B340:J340"/>
    <mergeCell ref="B345:J345"/>
    <mergeCell ref="B346:J346"/>
    <mergeCell ref="B354:J354"/>
    <mergeCell ref="B355:J355"/>
    <mergeCell ref="B302:J302"/>
    <mergeCell ref="B306:J306"/>
    <mergeCell ref="B308:J308"/>
    <mergeCell ref="B318:J318"/>
    <mergeCell ref="B330:J330"/>
    <mergeCell ref="B290:J290"/>
    <mergeCell ref="B293:J293"/>
    <mergeCell ref="B295:J295"/>
    <mergeCell ref="B296:J296"/>
    <mergeCell ref="B298:J298"/>
    <mergeCell ref="B280:J280"/>
    <mergeCell ref="B281:J281"/>
    <mergeCell ref="B284:J284"/>
    <mergeCell ref="B286:J286"/>
    <mergeCell ref="B288:J288"/>
    <mergeCell ref="B268:J268"/>
    <mergeCell ref="B271:J271"/>
    <mergeCell ref="B274:J274"/>
    <mergeCell ref="B275:J275"/>
    <mergeCell ref="B277:J277"/>
    <mergeCell ref="B254:J254"/>
    <mergeCell ref="B260:J260"/>
    <mergeCell ref="B262:J262"/>
    <mergeCell ref="B264:J264"/>
    <mergeCell ref="B266:J266"/>
    <mergeCell ref="B245:J245"/>
    <mergeCell ref="B248:J248"/>
    <mergeCell ref="B249:J249"/>
    <mergeCell ref="B251:J251"/>
    <mergeCell ref="B253:J253"/>
    <mergeCell ref="B229:J229"/>
    <mergeCell ref="B235:J235"/>
    <mergeCell ref="B237:J237"/>
    <mergeCell ref="B238:J238"/>
    <mergeCell ref="B241:J241"/>
    <mergeCell ref="B219:J219"/>
    <mergeCell ref="B220:J220"/>
    <mergeCell ref="B223:J223"/>
    <mergeCell ref="B225:J225"/>
    <mergeCell ref="B227:J227"/>
    <mergeCell ref="B205:J205"/>
    <mergeCell ref="B206:J206"/>
    <mergeCell ref="B208:J208"/>
    <mergeCell ref="B210:J210"/>
    <mergeCell ref="B213:J213"/>
    <mergeCell ref="B177:J177"/>
    <mergeCell ref="B191:J191"/>
    <mergeCell ref="B199:J199"/>
    <mergeCell ref="B200:J200"/>
    <mergeCell ref="B202:J202"/>
    <mergeCell ref="B160:J160"/>
    <mergeCell ref="B164:J164"/>
    <mergeCell ref="B165:J165"/>
    <mergeCell ref="B168:J168"/>
    <mergeCell ref="B170:J170"/>
    <mergeCell ref="B150:J150"/>
    <mergeCell ref="B151:J151"/>
    <mergeCell ref="B153:J153"/>
    <mergeCell ref="B156:J156"/>
    <mergeCell ref="B158:J158"/>
    <mergeCell ref="B143:J143"/>
    <mergeCell ref="B144:J144"/>
    <mergeCell ref="B146:J146"/>
    <mergeCell ref="A148:I148"/>
    <mergeCell ref="B149:J149"/>
    <mergeCell ref="B116:J116"/>
    <mergeCell ref="B118:J118"/>
    <mergeCell ref="B124:J124"/>
    <mergeCell ref="B133:J133"/>
    <mergeCell ref="B138:J138"/>
    <mergeCell ref="B111:J111"/>
    <mergeCell ref="B113:J113"/>
    <mergeCell ref="B114:J114"/>
    <mergeCell ref="B8:D8"/>
    <mergeCell ref="B103:J103"/>
    <mergeCell ref="B104:J104"/>
    <mergeCell ref="A107:I107"/>
    <mergeCell ref="B108:J108"/>
    <mergeCell ref="A98:I98"/>
    <mergeCell ref="B57:J57"/>
    <mergeCell ref="B50:J50"/>
    <mergeCell ref="B55:J55"/>
    <mergeCell ref="B44:J44"/>
    <mergeCell ref="B75:J75"/>
    <mergeCell ref="B77:J77"/>
    <mergeCell ref="B61:J61"/>
    <mergeCell ref="B64:J64"/>
    <mergeCell ref="B67:J67"/>
    <mergeCell ref="B52:J52"/>
    <mergeCell ref="A73:I73"/>
    <mergeCell ref="A93:I93"/>
    <mergeCell ref="A97:I97"/>
    <mergeCell ref="B37:J37"/>
    <mergeCell ref="B39:J39"/>
    <mergeCell ref="B109:J109"/>
    <mergeCell ref="B110:J110"/>
    <mergeCell ref="B59:J59"/>
    <mergeCell ref="B60:J60"/>
    <mergeCell ref="B68:J68"/>
    <mergeCell ref="B70:J70"/>
    <mergeCell ref="B74:J74"/>
    <mergeCell ref="B79:J79"/>
    <mergeCell ref="B94:J94"/>
    <mergeCell ref="A2:D2"/>
    <mergeCell ref="E2:J2"/>
    <mergeCell ref="A3:J3"/>
    <mergeCell ref="A4:J4"/>
    <mergeCell ref="B7:D7"/>
    <mergeCell ref="B9:D9"/>
    <mergeCell ref="B14:J14"/>
    <mergeCell ref="B17:J17"/>
    <mergeCell ref="B47:J47"/>
    <mergeCell ref="B24:J24"/>
    <mergeCell ref="B27:J27"/>
    <mergeCell ref="B15:J15"/>
    <mergeCell ref="B16:J16"/>
    <mergeCell ref="B20:J20"/>
    <mergeCell ref="B22:J22"/>
    <mergeCell ref="B26:J26"/>
    <mergeCell ref="B30:J30"/>
    <mergeCell ref="B43:J43"/>
    <mergeCell ref="B45:J45"/>
    <mergeCell ref="B34:J34"/>
    <mergeCell ref="B36:J36"/>
    <mergeCell ref="B41:J4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X63"/>
  <sheetViews>
    <sheetView tabSelected="1" topLeftCell="A44" zoomScale="55" zoomScaleNormal="55" zoomScaleSheetLayoutView="25" zoomScalePageLayoutView="25" workbookViewId="0">
      <selection activeCell="H52" sqref="H52"/>
    </sheetView>
  </sheetViews>
  <sheetFormatPr defaultColWidth="19.85546875" defaultRowHeight="28.5" customHeight="1" x14ac:dyDescent="0.3"/>
  <cols>
    <col min="1" max="1" width="19.85546875" style="59"/>
    <col min="2" max="2" width="38.28515625" style="59" customWidth="1"/>
    <col min="3" max="3" width="19.85546875" style="59"/>
    <col min="4" max="4" width="24.28515625" style="59" customWidth="1"/>
    <col min="5" max="22" width="19.85546875" style="59"/>
    <col min="23" max="23" width="23" style="59" bestFit="1" customWidth="1"/>
    <col min="24" max="24" width="22.28515625" style="59" bestFit="1" customWidth="1"/>
    <col min="25" max="16384" width="19.85546875" style="59"/>
  </cols>
  <sheetData>
    <row r="1" spans="1:22" s="47" customFormat="1" ht="28.5" customHeight="1" x14ac:dyDescent="0.25">
      <c r="A1" s="115"/>
      <c r="B1" s="115"/>
      <c r="C1" s="115"/>
      <c r="D1" s="115"/>
      <c r="E1" s="115"/>
      <c r="F1" s="115"/>
      <c r="G1" s="115"/>
      <c r="H1" s="43"/>
      <c r="I1" s="43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</row>
    <row r="2" spans="1:22" s="47" customFormat="1" ht="28.5" customHeight="1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47" customFormat="1" ht="28.5" customHeight="1" x14ac:dyDescent="0.25">
      <c r="A3" s="117" t="s">
        <v>1632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s="47" customFormat="1" ht="28.5" customHeight="1" x14ac:dyDescent="0.25">
      <c r="A4" s="117" t="s">
        <v>1673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s="47" customFormat="1" ht="28.5" customHeight="1" x14ac:dyDescent="0.25">
      <c r="A5" s="115"/>
      <c r="B5" s="115"/>
      <c r="C5" s="115"/>
      <c r="D5" s="115"/>
      <c r="E5" s="115"/>
      <c r="F5" s="115"/>
      <c r="G5" s="115"/>
      <c r="H5" s="43"/>
      <c r="I5" s="43"/>
      <c r="J5" s="4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47" customFormat="1" ht="28.5" customHeight="1" x14ac:dyDescent="0.25">
      <c r="E6" s="49"/>
      <c r="F6" s="49"/>
      <c r="G6" s="49"/>
      <c r="H6" s="49"/>
      <c r="I6" s="49"/>
      <c r="J6" s="50"/>
    </row>
    <row r="7" spans="1:22" s="47" customFormat="1" ht="28.5" customHeight="1" x14ac:dyDescent="0.25">
      <c r="E7" s="49"/>
      <c r="F7" s="49"/>
      <c r="G7" s="49"/>
      <c r="H7" s="49"/>
      <c r="I7" s="49"/>
      <c r="J7" s="49"/>
    </row>
    <row r="8" spans="1:22" s="47" customFormat="1" ht="28.5" customHeight="1" x14ac:dyDescent="0.3">
      <c r="A8" s="51" t="s">
        <v>1665</v>
      </c>
      <c r="B8" s="52" t="s">
        <v>1666</v>
      </c>
      <c r="C8" s="52"/>
      <c r="D8" s="52"/>
      <c r="E8" s="52"/>
      <c r="F8" s="52"/>
      <c r="G8" s="52"/>
      <c r="H8" s="52"/>
      <c r="I8" s="52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</row>
    <row r="9" spans="1:22" s="47" customFormat="1" ht="28.5" customHeight="1" x14ac:dyDescent="0.3">
      <c r="A9" s="51" t="s">
        <v>1633</v>
      </c>
      <c r="B9" s="116" t="s">
        <v>5</v>
      </c>
      <c r="C9" s="116"/>
      <c r="D9" s="116"/>
      <c r="E9" s="53"/>
      <c r="F9" s="53"/>
      <c r="G9" s="53"/>
      <c r="H9" s="53"/>
      <c r="I9" s="53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</row>
    <row r="10" spans="1:22" s="47" customFormat="1" ht="28.5" customHeight="1" x14ac:dyDescent="0.3">
      <c r="A10" s="51" t="s">
        <v>1634</v>
      </c>
      <c r="B10" s="116" t="s">
        <v>1667</v>
      </c>
      <c r="C10" s="116"/>
      <c r="D10" s="116"/>
      <c r="E10" s="53"/>
      <c r="F10" s="53"/>
      <c r="G10" s="53"/>
      <c r="H10" s="53"/>
      <c r="I10" s="53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</row>
    <row r="11" spans="1:22" s="47" customFormat="1" ht="28.5" customHeight="1" x14ac:dyDescent="0.3">
      <c r="A11" s="51" t="s">
        <v>1668</v>
      </c>
      <c r="B11" s="52" t="s">
        <v>1669</v>
      </c>
      <c r="C11" s="52"/>
      <c r="D11" s="52"/>
      <c r="E11" s="52"/>
      <c r="F11" s="52"/>
      <c r="G11" s="52"/>
      <c r="H11" s="52"/>
      <c r="I11" s="52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47" customFormat="1" ht="28.5" customHeight="1" x14ac:dyDescent="0.3">
      <c r="A12" s="51" t="s">
        <v>1670</v>
      </c>
      <c r="B12" s="57">
        <v>0.26929999999999998</v>
      </c>
      <c r="C12" s="58"/>
      <c r="D12" s="58"/>
      <c r="E12" s="53"/>
      <c r="F12" s="53"/>
      <c r="G12" s="53"/>
      <c r="H12" s="53"/>
      <c r="I12" s="53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</row>
    <row r="13" spans="1:22" s="47" customFormat="1" ht="28.5" customHeight="1" thickBot="1" x14ac:dyDescent="0.35">
      <c r="A13" s="51" t="s">
        <v>1671</v>
      </c>
      <c r="B13" s="57">
        <v>0.20930000000000001</v>
      </c>
      <c r="C13" s="58" t="s">
        <v>1672</v>
      </c>
      <c r="D13" s="58"/>
      <c r="E13" s="53"/>
      <c r="F13" s="53"/>
      <c r="G13" s="53"/>
      <c r="H13" s="53"/>
      <c r="I13" s="53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</row>
    <row r="14" spans="1:22" s="47" customFormat="1" ht="28.5" customHeight="1" x14ac:dyDescent="0.25">
      <c r="A14" s="101" t="s">
        <v>1635</v>
      </c>
      <c r="B14" s="103" t="s">
        <v>1636</v>
      </c>
      <c r="C14" s="105" t="s">
        <v>1637</v>
      </c>
      <c r="D14" s="107" t="s">
        <v>1638</v>
      </c>
      <c r="E14" s="100" t="s">
        <v>1639</v>
      </c>
      <c r="F14" s="100" t="s">
        <v>1640</v>
      </c>
      <c r="G14" s="100" t="s">
        <v>1641</v>
      </c>
      <c r="H14" s="100" t="s">
        <v>1642</v>
      </c>
      <c r="I14" s="100" t="s">
        <v>1643</v>
      </c>
      <c r="J14" s="100" t="s">
        <v>1644</v>
      </c>
      <c r="K14" s="100" t="s">
        <v>1645</v>
      </c>
      <c r="L14" s="100" t="s">
        <v>1646</v>
      </c>
      <c r="M14" s="100" t="s">
        <v>1647</v>
      </c>
      <c r="N14" s="100" t="s">
        <v>1648</v>
      </c>
      <c r="O14" s="100" t="s">
        <v>1649</v>
      </c>
      <c r="P14" s="100" t="s">
        <v>1650</v>
      </c>
      <c r="Q14" s="100" t="s">
        <v>1651</v>
      </c>
      <c r="R14" s="100" t="s">
        <v>1652</v>
      </c>
      <c r="S14" s="100" t="s">
        <v>1657</v>
      </c>
      <c r="T14" s="100" t="s">
        <v>1658</v>
      </c>
      <c r="U14" s="100" t="s">
        <v>1659</v>
      </c>
      <c r="V14" s="100" t="s">
        <v>1660</v>
      </c>
    </row>
    <row r="15" spans="1:22" ht="70.5" customHeight="1" thickBot="1" x14ac:dyDescent="0.35">
      <c r="A15" s="102"/>
      <c r="B15" s="104"/>
      <c r="C15" s="106"/>
      <c r="D15" s="108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28.5" customHeight="1" thickBot="1" x14ac:dyDescent="0.35">
      <c r="A16" s="60" t="s">
        <v>1616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4" ht="28.5" customHeight="1" x14ac:dyDescent="0.3">
      <c r="A17" s="109" t="s">
        <v>18</v>
      </c>
      <c r="B17" s="111" t="s">
        <v>19</v>
      </c>
      <c r="C17" s="118">
        <f>D17/$D$54</f>
        <v>3.0455315041292539E-2</v>
      </c>
      <c r="D17" s="125">
        <v>160009.18</v>
      </c>
      <c r="E17" s="62">
        <f>E18*$D17</f>
        <v>116630.69130199999</v>
      </c>
      <c r="F17" s="62">
        <f t="shared" ref="F17:V17" si="0">F18*$D17</f>
        <v>10512.603125999998</v>
      </c>
      <c r="G17" s="62">
        <f t="shared" si="0"/>
        <v>1632.0936360000001</v>
      </c>
      <c r="H17" s="62">
        <f t="shared" si="0"/>
        <v>1632.0936360000001</v>
      </c>
      <c r="I17" s="62">
        <f t="shared" si="0"/>
        <v>1632.0936360000001</v>
      </c>
      <c r="J17" s="62">
        <f t="shared" si="0"/>
        <v>1632.0936360000001</v>
      </c>
      <c r="K17" s="62">
        <f t="shared" si="0"/>
        <v>1632.0936360000001</v>
      </c>
      <c r="L17" s="62">
        <f t="shared" si="0"/>
        <v>1632.0936360000001</v>
      </c>
      <c r="M17" s="62">
        <f t="shared" si="0"/>
        <v>1632.0936360000001</v>
      </c>
      <c r="N17" s="62">
        <f t="shared" si="0"/>
        <v>1632.0936360000001</v>
      </c>
      <c r="O17" s="62">
        <f t="shared" si="0"/>
        <v>1632.0936360000001</v>
      </c>
      <c r="P17" s="62">
        <f t="shared" si="0"/>
        <v>7024.403002</v>
      </c>
      <c r="Q17" s="62">
        <f t="shared" si="0"/>
        <v>1632.0936360000001</v>
      </c>
      <c r="R17" s="62">
        <f t="shared" si="0"/>
        <v>1632.0936360000001</v>
      </c>
      <c r="S17" s="62">
        <f t="shared" si="0"/>
        <v>1632.0936360000001</v>
      </c>
      <c r="T17" s="62">
        <f t="shared" si="0"/>
        <v>1632.0936360000001</v>
      </c>
      <c r="U17" s="62">
        <f t="shared" si="0"/>
        <v>1632.0936360000001</v>
      </c>
      <c r="V17" s="62">
        <f t="shared" si="0"/>
        <v>2992.1716660000002</v>
      </c>
      <c r="W17" s="131">
        <f>SUM(E17:V17)</f>
        <v>160009.18000000008</v>
      </c>
      <c r="X17" s="59" t="b">
        <f>W17=D17</f>
        <v>1</v>
      </c>
    </row>
    <row r="18" spans="1:24" ht="28.5" customHeight="1" x14ac:dyDescent="0.3">
      <c r="A18" s="110"/>
      <c r="B18" s="111"/>
      <c r="C18" s="119"/>
      <c r="D18" s="126"/>
      <c r="E18" s="63">
        <v>0.72889999999999999</v>
      </c>
      <c r="F18" s="63">
        <v>6.5699999999999995E-2</v>
      </c>
      <c r="G18" s="63">
        <v>1.0200000000000001E-2</v>
      </c>
      <c r="H18" s="63">
        <v>1.0200000000000001E-2</v>
      </c>
      <c r="I18" s="63">
        <v>1.0200000000000001E-2</v>
      </c>
      <c r="J18" s="63">
        <v>1.0200000000000001E-2</v>
      </c>
      <c r="K18" s="63">
        <v>1.0200000000000001E-2</v>
      </c>
      <c r="L18" s="63">
        <v>1.0200000000000001E-2</v>
      </c>
      <c r="M18" s="63">
        <v>1.0200000000000001E-2</v>
      </c>
      <c r="N18" s="63">
        <v>1.0200000000000001E-2</v>
      </c>
      <c r="O18" s="63">
        <v>1.0200000000000001E-2</v>
      </c>
      <c r="P18" s="63">
        <v>4.3900000000000002E-2</v>
      </c>
      <c r="Q18" s="63">
        <v>1.0200000000000001E-2</v>
      </c>
      <c r="R18" s="63">
        <v>1.0200000000000001E-2</v>
      </c>
      <c r="S18" s="63">
        <v>1.0200000000000001E-2</v>
      </c>
      <c r="T18" s="63">
        <v>1.0200000000000001E-2</v>
      </c>
      <c r="U18" s="63">
        <v>1.0200000000000001E-2</v>
      </c>
      <c r="V18" s="63">
        <v>1.8700000000000001E-2</v>
      </c>
    </row>
    <row r="19" spans="1:24" ht="28.5" customHeight="1" x14ac:dyDescent="0.3">
      <c r="A19" s="109" t="s">
        <v>141</v>
      </c>
      <c r="B19" s="111" t="s">
        <v>142</v>
      </c>
      <c r="C19" s="119">
        <f>D19/$D$54</f>
        <v>3.1845657450949479E-3</v>
      </c>
      <c r="D19" s="126">
        <v>16731.39</v>
      </c>
      <c r="E19" s="62">
        <f>ROUND(E20*$D19,2)</f>
        <v>0</v>
      </c>
      <c r="F19" s="62">
        <f t="shared" ref="F19" si="1">ROUND(F20*$D19,2)</f>
        <v>0</v>
      </c>
      <c r="G19" s="62">
        <f t="shared" ref="G19" si="2">ROUND(G20*$D19,2)</f>
        <v>0</v>
      </c>
      <c r="H19" s="62">
        <f t="shared" ref="H19" si="3">ROUND(H20*$D19,2)</f>
        <v>0</v>
      </c>
      <c r="I19" s="62">
        <f t="shared" ref="I19" si="4">ROUND(I20*$D19,2)</f>
        <v>0</v>
      </c>
      <c r="J19" s="62">
        <f t="shared" ref="J19" si="5">ROUND(J20*$D19,2)</f>
        <v>0</v>
      </c>
      <c r="K19" s="62">
        <f t="shared" ref="K19:V19" si="6">ROUND(K20*$D19,2)</f>
        <v>0</v>
      </c>
      <c r="L19" s="62">
        <f t="shared" si="6"/>
        <v>0</v>
      </c>
      <c r="M19" s="62">
        <f t="shared" si="6"/>
        <v>0</v>
      </c>
      <c r="N19" s="62">
        <f t="shared" si="6"/>
        <v>0</v>
      </c>
      <c r="O19" s="62">
        <f t="shared" si="6"/>
        <v>0</v>
      </c>
      <c r="P19" s="62">
        <f t="shared" si="6"/>
        <v>0</v>
      </c>
      <c r="Q19" s="62">
        <f t="shared" si="6"/>
        <v>0</v>
      </c>
      <c r="R19" s="62">
        <f t="shared" si="6"/>
        <v>0</v>
      </c>
      <c r="S19" s="62">
        <f t="shared" si="6"/>
        <v>0</v>
      </c>
      <c r="T19" s="62">
        <f t="shared" si="6"/>
        <v>0</v>
      </c>
      <c r="U19" s="62">
        <f t="shared" si="6"/>
        <v>0</v>
      </c>
      <c r="V19" s="62">
        <f t="shared" si="6"/>
        <v>16731.39</v>
      </c>
      <c r="W19" s="131">
        <f>SUM(E19:V19)</f>
        <v>16731.39</v>
      </c>
      <c r="X19" s="59" t="b">
        <f>W19=D19</f>
        <v>1</v>
      </c>
    </row>
    <row r="20" spans="1:24" ht="28.5" customHeight="1" x14ac:dyDescent="0.3">
      <c r="A20" s="110"/>
      <c r="B20" s="111"/>
      <c r="C20" s="119"/>
      <c r="D20" s="126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1</v>
      </c>
    </row>
    <row r="21" spans="1:24" ht="28.5" customHeight="1" x14ac:dyDescent="0.3">
      <c r="A21" s="109" t="s">
        <v>179</v>
      </c>
      <c r="B21" s="111" t="s">
        <v>180</v>
      </c>
      <c r="C21" s="119">
        <f>D21/$D$54</f>
        <v>2.0076133881352648E-4</v>
      </c>
      <c r="D21" s="127">
        <v>1054.78</v>
      </c>
      <c r="E21" s="62">
        <f>ROUND(E22*$D21,2)</f>
        <v>0</v>
      </c>
      <c r="F21" s="62">
        <f t="shared" ref="F21" si="7">ROUND(F22*$D21,2)</f>
        <v>0</v>
      </c>
      <c r="G21" s="62">
        <f t="shared" ref="G21" si="8">ROUND(G22*$D21,2)</f>
        <v>0</v>
      </c>
      <c r="H21" s="62">
        <f t="shared" ref="H21" si="9">ROUND(H22*$D21,2)</f>
        <v>0</v>
      </c>
      <c r="I21" s="62">
        <f t="shared" ref="I21" si="10">ROUND(I22*$D21,2)</f>
        <v>0</v>
      </c>
      <c r="J21" s="62">
        <f t="shared" ref="J21" si="11">ROUND(J22*$D21,2)</f>
        <v>0</v>
      </c>
      <c r="K21" s="62">
        <f t="shared" ref="K21:V21" si="12">ROUND(K22*$D21,2)</f>
        <v>0</v>
      </c>
      <c r="L21" s="62">
        <f t="shared" si="12"/>
        <v>0</v>
      </c>
      <c r="M21" s="62">
        <f t="shared" si="12"/>
        <v>0</v>
      </c>
      <c r="N21" s="62">
        <f t="shared" si="12"/>
        <v>0</v>
      </c>
      <c r="O21" s="62">
        <f t="shared" si="12"/>
        <v>0</v>
      </c>
      <c r="P21" s="62">
        <f t="shared" si="12"/>
        <v>0</v>
      </c>
      <c r="Q21" s="62">
        <f t="shared" si="12"/>
        <v>0</v>
      </c>
      <c r="R21" s="62">
        <f t="shared" si="12"/>
        <v>0</v>
      </c>
      <c r="S21" s="62">
        <f t="shared" si="12"/>
        <v>0</v>
      </c>
      <c r="T21" s="62">
        <f t="shared" ref="T21" si="13">T22*$D21</f>
        <v>351.55817399999995</v>
      </c>
      <c r="U21" s="62">
        <f t="shared" ref="U21" si="14">U22*$D21</f>
        <v>351.55817399999995</v>
      </c>
      <c r="V21" s="62">
        <f t="shared" ref="V21" si="15">V22*$D21</f>
        <v>351.66365199999996</v>
      </c>
      <c r="W21" s="131">
        <f>SUM(E21:V21)</f>
        <v>1054.7799999999997</v>
      </c>
      <c r="X21" s="59" t="b">
        <f>W21=D21</f>
        <v>1</v>
      </c>
    </row>
    <row r="22" spans="1:24" ht="28.5" customHeight="1" thickBot="1" x14ac:dyDescent="0.35">
      <c r="A22" s="110"/>
      <c r="B22" s="111"/>
      <c r="C22" s="120"/>
      <c r="D22" s="128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0.33329999999999999</v>
      </c>
      <c r="U22" s="63">
        <v>0.33329999999999999</v>
      </c>
      <c r="V22" s="63">
        <v>0.33339999999999997</v>
      </c>
    </row>
    <row r="23" spans="1:24" ht="28.5" customHeight="1" thickBot="1" x14ac:dyDescent="0.35">
      <c r="A23" s="60" t="s">
        <v>1661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4" ht="28.5" customHeight="1" x14ac:dyDescent="0.3">
      <c r="A24" s="109" t="s">
        <v>10</v>
      </c>
      <c r="B24" s="111" t="s">
        <v>11</v>
      </c>
      <c r="C24" s="118">
        <f>D24/$D$54</f>
        <v>3.6813605061357087E-4</v>
      </c>
      <c r="D24" s="129">
        <v>1934.15</v>
      </c>
      <c r="E24" s="62">
        <f>ROUND(E25*$D24,2)</f>
        <v>0</v>
      </c>
      <c r="F24" s="62">
        <f t="shared" ref="F24" si="16">ROUND(F25*$D24,2)</f>
        <v>0</v>
      </c>
      <c r="G24" s="62">
        <f t="shared" ref="G24" si="17">ROUND(G25*$D24,2)</f>
        <v>0</v>
      </c>
      <c r="H24" s="62">
        <f t="shared" ref="H24" si="18">H25*$D24</f>
        <v>138.09831000000003</v>
      </c>
      <c r="I24" s="62">
        <f t="shared" ref="I24" si="19">ROUND(I25*$D24,2)</f>
        <v>0</v>
      </c>
      <c r="J24" s="62">
        <f t="shared" ref="J24" si="20">ROUND(J25*$D24,2)</f>
        <v>0</v>
      </c>
      <c r="K24" s="62">
        <f t="shared" ref="K24:V24" si="21">ROUND(K25*$D24,2)</f>
        <v>0</v>
      </c>
      <c r="L24" s="62">
        <f t="shared" si="21"/>
        <v>0</v>
      </c>
      <c r="M24" s="62">
        <f t="shared" ref="M24" si="22">M25*$D24</f>
        <v>967.07500000000005</v>
      </c>
      <c r="N24" s="62">
        <f t="shared" ref="N24" si="23">N25*$D24</f>
        <v>828.97668999999996</v>
      </c>
      <c r="O24" s="62">
        <f t="shared" si="21"/>
        <v>0</v>
      </c>
      <c r="P24" s="62">
        <f t="shared" si="21"/>
        <v>0</v>
      </c>
      <c r="Q24" s="62">
        <f t="shared" si="21"/>
        <v>0</v>
      </c>
      <c r="R24" s="62">
        <f t="shared" si="21"/>
        <v>0</v>
      </c>
      <c r="S24" s="62">
        <f t="shared" si="21"/>
        <v>0</v>
      </c>
      <c r="T24" s="62">
        <f t="shared" si="21"/>
        <v>0</v>
      </c>
      <c r="U24" s="62">
        <f t="shared" si="21"/>
        <v>0</v>
      </c>
      <c r="V24" s="62">
        <f t="shared" si="21"/>
        <v>0</v>
      </c>
      <c r="W24" s="131">
        <f>SUM(E24:V24)</f>
        <v>1934.15</v>
      </c>
      <c r="X24" s="59" t="b">
        <f>W24=D24</f>
        <v>1</v>
      </c>
    </row>
    <row r="25" spans="1:24" ht="28.5" customHeight="1" x14ac:dyDescent="0.3">
      <c r="A25" s="110"/>
      <c r="B25" s="111"/>
      <c r="C25" s="119"/>
      <c r="D25" s="127"/>
      <c r="E25" s="65">
        <v>0</v>
      </c>
      <c r="F25" s="65">
        <v>0</v>
      </c>
      <c r="G25" s="65">
        <v>0</v>
      </c>
      <c r="H25" s="65">
        <v>7.1400000000000005E-2</v>
      </c>
      <c r="I25" s="65">
        <v>0</v>
      </c>
      <c r="J25" s="65">
        <v>0</v>
      </c>
      <c r="K25" s="65">
        <v>0</v>
      </c>
      <c r="L25" s="65">
        <v>0</v>
      </c>
      <c r="M25" s="65">
        <v>0.5</v>
      </c>
      <c r="N25" s="65">
        <v>0.42859999999999998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</row>
    <row r="26" spans="1:24" ht="28.5" customHeight="1" x14ac:dyDescent="0.3">
      <c r="A26" s="109" t="s">
        <v>210</v>
      </c>
      <c r="B26" s="111" t="s">
        <v>211</v>
      </c>
      <c r="C26" s="119">
        <f>D26/$D$54</f>
        <v>0.10448990063668914</v>
      </c>
      <c r="D26" s="126">
        <v>548979.49</v>
      </c>
      <c r="E26" s="62">
        <f>ROUND(E27*$D26,2)</f>
        <v>0</v>
      </c>
      <c r="F26" s="62">
        <f t="shared" ref="F26" si="24">F27*$D26</f>
        <v>26241.219622000001</v>
      </c>
      <c r="G26" s="62">
        <f t="shared" ref="G26" si="25">G27*$D26</f>
        <v>36781.625830000004</v>
      </c>
      <c r="H26" s="62">
        <f t="shared" ref="H26" si="26">H27*$D26</f>
        <v>17402.649832999999</v>
      </c>
      <c r="I26" s="62">
        <f t="shared" ref="I26" si="27">I27*$D26</f>
        <v>143338.54483900001</v>
      </c>
      <c r="J26" s="62">
        <f t="shared" ref="J26" si="28">J27*$D26</f>
        <v>194448.53535799999</v>
      </c>
      <c r="K26" s="62">
        <f t="shared" ref="K26" si="29">K27*$D26</f>
        <v>113968.14212400001</v>
      </c>
      <c r="L26" s="62">
        <f t="shared" ref="L26" si="30">L27*$D26</f>
        <v>16798.772394</v>
      </c>
      <c r="M26" s="62">
        <f t="shared" ref="K26:V26" si="31">ROUND(M27*$D26,2)</f>
        <v>0</v>
      </c>
      <c r="N26" s="62">
        <f t="shared" si="31"/>
        <v>0</v>
      </c>
      <c r="O26" s="62">
        <f t="shared" si="31"/>
        <v>0</v>
      </c>
      <c r="P26" s="62">
        <f t="shared" si="31"/>
        <v>0</v>
      </c>
      <c r="Q26" s="62">
        <f t="shared" si="31"/>
        <v>0</v>
      </c>
      <c r="R26" s="62">
        <f t="shared" si="31"/>
        <v>0</v>
      </c>
      <c r="S26" s="62">
        <f t="shared" si="31"/>
        <v>0</v>
      </c>
      <c r="T26" s="62">
        <f t="shared" si="31"/>
        <v>0</v>
      </c>
      <c r="U26" s="62">
        <f t="shared" si="31"/>
        <v>0</v>
      </c>
      <c r="V26" s="62">
        <f t="shared" si="31"/>
        <v>0</v>
      </c>
      <c r="W26" s="131">
        <f>SUM(E26:V26)</f>
        <v>548979.49</v>
      </c>
      <c r="X26" s="59" t="b">
        <f>W26=D26</f>
        <v>1</v>
      </c>
    </row>
    <row r="27" spans="1:24" ht="28.5" customHeight="1" x14ac:dyDescent="0.3">
      <c r="A27" s="110"/>
      <c r="B27" s="111"/>
      <c r="C27" s="119"/>
      <c r="D27" s="126"/>
      <c r="E27" s="65">
        <v>0</v>
      </c>
      <c r="F27" s="65">
        <v>4.7800000000000002E-2</v>
      </c>
      <c r="G27" s="65">
        <v>6.7000000000000004E-2</v>
      </c>
      <c r="H27" s="65">
        <v>3.1699999999999999E-2</v>
      </c>
      <c r="I27" s="65">
        <v>0.2611</v>
      </c>
      <c r="J27" s="65">
        <v>0.35420000000000001</v>
      </c>
      <c r="K27" s="65">
        <v>0.20760000000000001</v>
      </c>
      <c r="L27" s="65">
        <v>3.0599999999999999E-2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</row>
    <row r="28" spans="1:24" ht="28.5" customHeight="1" x14ac:dyDescent="0.3">
      <c r="A28" s="109" t="s">
        <v>290</v>
      </c>
      <c r="B28" s="111" t="s">
        <v>291</v>
      </c>
      <c r="C28" s="119">
        <f>D28/$D$54</f>
        <v>0.35372392631431149</v>
      </c>
      <c r="D28" s="126">
        <v>1858430.14</v>
      </c>
      <c r="E28" s="62">
        <f>ROUND(E29*$D28,2)</f>
        <v>0</v>
      </c>
      <c r="F28" s="62">
        <f t="shared" ref="F28" si="32">ROUND(F29*$D28,2)</f>
        <v>0</v>
      </c>
      <c r="G28" s="62">
        <f t="shared" ref="G28" si="33">ROUND(G29*$D28,2)</f>
        <v>0</v>
      </c>
      <c r="H28" s="62">
        <f t="shared" ref="H28" si="34">ROUND(H29*$D28,2)</f>
        <v>0</v>
      </c>
      <c r="I28" s="62">
        <f t="shared" ref="I28" si="35">ROUND(I29*$D28,2)</f>
        <v>0</v>
      </c>
      <c r="J28" s="62">
        <f t="shared" ref="H28:J30" si="36">J29*$D28</f>
        <v>41528.036837824802</v>
      </c>
      <c r="K28" s="62">
        <f t="shared" ref="K28" si="37">K29*$D28</f>
        <v>108927.36935711684</v>
      </c>
      <c r="L28" s="62">
        <f t="shared" ref="L28" si="38">L29*$D28</f>
        <v>80334.980360025671</v>
      </c>
      <c r="M28" s="62">
        <f t="shared" ref="M28" si="39">M29*$D28</f>
        <v>145612.88811088057</v>
      </c>
      <c r="N28" s="62">
        <f t="shared" ref="N28" si="40">N29*$D28</f>
        <v>355959.20225345291</v>
      </c>
      <c r="O28" s="62">
        <f t="shared" ref="O28" si="41">O29*$D28</f>
        <v>257257.11630300578</v>
      </c>
      <c r="P28" s="62">
        <f t="shared" ref="P28" si="42">P29*$D28</f>
        <v>198660.56870356403</v>
      </c>
      <c r="Q28" s="62">
        <f t="shared" ref="Q28" si="43">Q29*$D28</f>
        <v>176303.98377310584</v>
      </c>
      <c r="R28" s="62">
        <f t="shared" ref="R28" si="44">R29*$D28</f>
        <v>93904.741672954056</v>
      </c>
      <c r="S28" s="62">
        <f t="shared" ref="S28" si="45">S29*$D28</f>
        <v>78151.431562556187</v>
      </c>
      <c r="T28" s="62">
        <f t="shared" ref="T28" si="46">T29*$D28</f>
        <v>120736.97991413424</v>
      </c>
      <c r="U28" s="62">
        <f t="shared" ref="U28" si="47">U29*$D28</f>
        <v>122558.91357902803</v>
      </c>
      <c r="V28" s="62">
        <f t="shared" ref="V28" si="48">V29*$D28</f>
        <v>78493.92757235223</v>
      </c>
      <c r="W28" s="131">
        <f>SUM(E28:V28)</f>
        <v>1858430.1400000011</v>
      </c>
      <c r="X28" s="59" t="b">
        <f>W28=D28</f>
        <v>1</v>
      </c>
    </row>
    <row r="29" spans="1:24" ht="28.5" customHeight="1" x14ac:dyDescent="0.3">
      <c r="A29" s="110"/>
      <c r="B29" s="111"/>
      <c r="C29" s="119"/>
      <c r="D29" s="126"/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2.2345761588770188E-2</v>
      </c>
      <c r="K29" s="65">
        <v>5.8612571445444191E-2</v>
      </c>
      <c r="L29" s="65">
        <v>4.3227333990625914E-2</v>
      </c>
      <c r="M29" s="65">
        <v>7.835262944609829E-2</v>
      </c>
      <c r="N29" s="65">
        <v>0.19153757496284091</v>
      </c>
      <c r="O29" s="65">
        <v>0.13842711155287538</v>
      </c>
      <c r="P29" s="65">
        <v>0.10689697956769256</v>
      </c>
      <c r="Q29" s="65">
        <v>9.4867156950600176E-2</v>
      </c>
      <c r="R29" s="65">
        <v>5.0529067330426565E-2</v>
      </c>
      <c r="S29" s="65">
        <v>4.2052391360030458E-2</v>
      </c>
      <c r="T29" s="65">
        <v>6.4967187797618398E-2</v>
      </c>
      <c r="U29" s="65">
        <v>6.5947549461842045E-2</v>
      </c>
      <c r="V29" s="65">
        <v>4.2236684545135621E-2</v>
      </c>
    </row>
    <row r="30" spans="1:24" ht="28.5" customHeight="1" x14ac:dyDescent="0.3">
      <c r="A30" s="109" t="s">
        <v>698</v>
      </c>
      <c r="B30" s="111" t="s">
        <v>699</v>
      </c>
      <c r="C30" s="119">
        <f>D30/$D$54</f>
        <v>1.608412224046114E-2</v>
      </c>
      <c r="D30" s="126">
        <v>84504.37</v>
      </c>
      <c r="E30" s="62">
        <f>ROUND(E31*$D30,2)</f>
        <v>0</v>
      </c>
      <c r="F30" s="62">
        <f t="shared" ref="F30" si="49">ROUND(F31*$D30,2)</f>
        <v>0</v>
      </c>
      <c r="G30" s="62">
        <f t="shared" ref="G30" si="50">ROUND(G31*$D30,2)</f>
        <v>0</v>
      </c>
      <c r="H30" s="62">
        <f t="shared" si="36"/>
        <v>2670.7702911647943</v>
      </c>
      <c r="I30" s="62">
        <f t="shared" ref="I30" si="51">ROUND(I31*$D30,2)</f>
        <v>0</v>
      </c>
      <c r="J30" s="62">
        <f t="shared" ref="J30" si="52">ROUND(J31*$D30,2)</f>
        <v>0</v>
      </c>
      <c r="K30" s="62">
        <f t="shared" ref="K30" si="53">K31*$D30</f>
        <v>5341.5405823295887</v>
      </c>
      <c r="L30" s="62">
        <f t="shared" ref="L30" si="54">L31*$D30</f>
        <v>5341.5405823295887</v>
      </c>
      <c r="M30" s="62">
        <f t="shared" ref="M30" si="55">M31*$D30</f>
        <v>12933.019954312049</v>
      </c>
      <c r="N30" s="62">
        <f t="shared" ref="N30" si="56">N31*$D30</f>
        <v>15603.790245476843</v>
      </c>
      <c r="O30" s="62">
        <f t="shared" ref="O30" si="57">O31*$D30</f>
        <v>21574.527669482268</v>
      </c>
      <c r="P30" s="62">
        <f t="shared" ref="P30" si="58">P31*$D30</f>
        <v>6154.8479771659695</v>
      </c>
      <c r="Q30" s="62">
        <f t="shared" ref="K30:V30" si="59">ROUND(Q31*$D30,2)</f>
        <v>0</v>
      </c>
      <c r="R30" s="62">
        <f t="shared" si="59"/>
        <v>0</v>
      </c>
      <c r="S30" s="62">
        <f t="shared" si="59"/>
        <v>0</v>
      </c>
      <c r="T30" s="62">
        <f t="shared" ref="T30" si="60">T31*$D30</f>
        <v>12055.774681014083</v>
      </c>
      <c r="U30" s="62">
        <f t="shared" ref="U30" si="61">U31*$D30</f>
        <v>1414.2790083624054</v>
      </c>
      <c r="V30" s="62">
        <f t="shared" ref="V30" si="62">V31*$D30</f>
        <v>1414.2790083624054</v>
      </c>
      <c r="W30" s="131">
        <f>SUM(E30:V30)</f>
        <v>84504.369999999981</v>
      </c>
      <c r="X30" s="59" t="b">
        <f>W30=D30</f>
        <v>1</v>
      </c>
    </row>
    <row r="31" spans="1:24" ht="28.5" customHeight="1" x14ac:dyDescent="0.3">
      <c r="A31" s="110"/>
      <c r="B31" s="111"/>
      <c r="C31" s="119"/>
      <c r="D31" s="126"/>
      <c r="E31" s="65">
        <v>0</v>
      </c>
      <c r="F31" s="65">
        <v>0</v>
      </c>
      <c r="G31" s="65">
        <v>0</v>
      </c>
      <c r="H31" s="65">
        <v>3.1605114518513E-2</v>
      </c>
      <c r="I31" s="65">
        <v>0</v>
      </c>
      <c r="J31" s="65">
        <v>0</v>
      </c>
      <c r="K31" s="65">
        <v>6.3210229037026E-2</v>
      </c>
      <c r="L31" s="65">
        <v>6.3210229037026E-2</v>
      </c>
      <c r="M31" s="65">
        <v>0.15304557568220495</v>
      </c>
      <c r="N31" s="65">
        <v>0.18465069020071795</v>
      </c>
      <c r="O31" s="65">
        <v>0.25530665064401131</v>
      </c>
      <c r="P31" s="65">
        <v>7.2834670883481764E-2</v>
      </c>
      <c r="Q31" s="65">
        <v>0</v>
      </c>
      <c r="R31" s="65">
        <v>0</v>
      </c>
      <c r="S31" s="65">
        <v>0</v>
      </c>
      <c r="T31" s="65">
        <v>0.14266451168163355</v>
      </c>
      <c r="U31" s="65">
        <v>1.6736164157692739E-2</v>
      </c>
      <c r="V31" s="65">
        <v>1.6736164157692739E-2</v>
      </c>
    </row>
    <row r="32" spans="1:24" ht="28.5" customHeight="1" x14ac:dyDescent="0.3">
      <c r="A32" s="109" t="s">
        <v>966</v>
      </c>
      <c r="B32" s="113" t="s">
        <v>967</v>
      </c>
      <c r="C32" s="119">
        <f>D32/$D$54</f>
        <v>0.11110447836634792</v>
      </c>
      <c r="D32" s="126">
        <v>583731.81999999995</v>
      </c>
      <c r="E32" s="62">
        <f>ROUND(E33*$D32,2)</f>
        <v>0</v>
      </c>
      <c r="F32" s="62">
        <f t="shared" ref="F32" si="63">ROUND(F33*$D32,2)</f>
        <v>0</v>
      </c>
      <c r="G32" s="62">
        <f t="shared" ref="G32" si="64">ROUND(G33*$D32,2)</f>
        <v>0</v>
      </c>
      <c r="H32" s="62">
        <f t="shared" ref="H32" si="65">ROUND(H33*$D32,2)</f>
        <v>0</v>
      </c>
      <c r="I32" s="62">
        <f t="shared" ref="I32" si="66">ROUND(I33*$D32,2)</f>
        <v>0</v>
      </c>
      <c r="J32" s="62">
        <f t="shared" ref="J32" si="67">ROUND(J33*$D32,2)</f>
        <v>0</v>
      </c>
      <c r="K32" s="62">
        <f t="shared" ref="K32:S32" si="68">ROUND(K33*$D32,2)</f>
        <v>0</v>
      </c>
      <c r="L32" s="62">
        <f t="shared" ref="L32" si="69">L33*$D32</f>
        <v>21871.692403316632</v>
      </c>
      <c r="M32" s="62">
        <f t="shared" ref="M32" si="70">M33*$D32</f>
        <v>14666.564361794301</v>
      </c>
      <c r="N32" s="62">
        <f t="shared" ref="N32" si="71">N33*$D32</f>
        <v>63162.49805778233</v>
      </c>
      <c r="O32" s="62">
        <f t="shared" ref="O32:O34" si="72">O33*$D32</f>
        <v>65615.077209949857</v>
      </c>
      <c r="P32" s="62">
        <f t="shared" ref="P32" si="73">P33*$D32</f>
        <v>109929.22847741134</v>
      </c>
      <c r="Q32" s="62">
        <f t="shared" ref="Q32" si="74">Q33*$D32</f>
        <v>121150.45790948364</v>
      </c>
      <c r="R32" s="62">
        <f t="shared" ref="R32" si="75">R33*$D32</f>
        <v>143592.91677362841</v>
      </c>
      <c r="S32" s="62">
        <f t="shared" ref="S32" si="76">S33*$D32</f>
        <v>43743.384806633265</v>
      </c>
      <c r="T32" s="62"/>
      <c r="U32" s="62">
        <f>ROUND(U33*$D32,2)</f>
        <v>0</v>
      </c>
      <c r="V32" s="62">
        <f>ROUND(V33*$D32,2)</f>
        <v>0</v>
      </c>
      <c r="W32" s="131">
        <f>SUM(E32:V32)</f>
        <v>583731.81999999972</v>
      </c>
      <c r="X32" s="59" t="b">
        <f>W32=D32</f>
        <v>1</v>
      </c>
    </row>
    <row r="33" spans="1:24" ht="28.5" customHeight="1" x14ac:dyDescent="0.3">
      <c r="A33" s="110"/>
      <c r="B33" s="114"/>
      <c r="C33" s="119"/>
      <c r="D33" s="126"/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3.7468734192555468E-2</v>
      </c>
      <c r="M33" s="65">
        <v>2.5125518019206667E-2</v>
      </c>
      <c r="N33" s="65">
        <v>0.10820465133763367</v>
      </c>
      <c r="O33" s="65">
        <v>0.11240620257766633</v>
      </c>
      <c r="P33" s="65">
        <v>0.18832145980565415</v>
      </c>
      <c r="Q33" s="65">
        <v>0.20754472132337012</v>
      </c>
      <c r="R33" s="65">
        <v>0.24599124435880235</v>
      </c>
      <c r="S33" s="65">
        <v>7.4937468385110936E-2</v>
      </c>
      <c r="T33" s="65">
        <v>0</v>
      </c>
      <c r="U33" s="65">
        <v>0</v>
      </c>
      <c r="V33" s="65">
        <v>0</v>
      </c>
    </row>
    <row r="34" spans="1:24" ht="28.5" customHeight="1" x14ac:dyDescent="0.3">
      <c r="A34" s="109" t="s">
        <v>1280</v>
      </c>
      <c r="B34" s="111" t="s">
        <v>1281</v>
      </c>
      <c r="C34" s="119">
        <f>D34/$D$54</f>
        <v>8.1037090388022079E-2</v>
      </c>
      <c r="D34" s="126">
        <v>425760.77</v>
      </c>
      <c r="E34" s="62">
        <f>ROUND(E35*$D34,2)</f>
        <v>0</v>
      </c>
      <c r="F34" s="62">
        <f t="shared" ref="F34" si="77">ROUND(F35*$D34,2)</f>
        <v>0</v>
      </c>
      <c r="G34" s="62">
        <f t="shared" ref="G34" si="78">ROUND(G35*$D34,2)</f>
        <v>0</v>
      </c>
      <c r="H34" s="62">
        <f t="shared" ref="H34" si="79">ROUND(H35*$D34,2)</f>
        <v>0</v>
      </c>
      <c r="I34" s="62">
        <f t="shared" ref="I34" si="80">ROUND(I35*$D34,2)</f>
        <v>0</v>
      </c>
      <c r="J34" s="62">
        <f t="shared" ref="J34" si="81">ROUND(J35*$D34,2)</f>
        <v>0</v>
      </c>
      <c r="K34" s="62">
        <f t="shared" ref="K34:P34" si="82">ROUND(K35*$D34,2)</f>
        <v>0</v>
      </c>
      <c r="L34" s="62">
        <f t="shared" si="82"/>
        <v>0</v>
      </c>
      <c r="M34" s="62">
        <f t="shared" si="82"/>
        <v>0</v>
      </c>
      <c r="N34" s="62">
        <f t="shared" si="82"/>
        <v>0</v>
      </c>
      <c r="O34" s="62">
        <f t="shared" si="72"/>
        <v>11690.635501041133</v>
      </c>
      <c r="P34" s="62">
        <f t="shared" ref="P34" si="83">P35*$D34</f>
        <v>23381.271002082267</v>
      </c>
      <c r="Q34" s="62">
        <f t="shared" ref="Q34" si="84">Q35*$D34</f>
        <v>175838.95199364208</v>
      </c>
      <c r="R34" s="62">
        <f t="shared" ref="R34" si="85">R35*$D34</f>
        <v>35071.906503123406</v>
      </c>
      <c r="S34" s="62">
        <f t="shared" ref="S34" si="86">S35*$D34</f>
        <v>11690.635501041133</v>
      </c>
      <c r="T34" s="62">
        <f t="shared" ref="T34" si="87">T35*$D34</f>
        <v>74242.672505390859</v>
      </c>
      <c r="U34" s="62">
        <f t="shared" ref="U34" si="88">U35*$D34</f>
        <v>46922.34849683955</v>
      </c>
      <c r="V34" s="62">
        <f t="shared" ref="V34" si="89">V35*$D34</f>
        <v>46922.34849683955</v>
      </c>
      <c r="W34" s="131">
        <f>SUM(E34:V34)</f>
        <v>425760.7699999999</v>
      </c>
      <c r="X34" s="59" t="b">
        <f>W34=D34</f>
        <v>1</v>
      </c>
    </row>
    <row r="35" spans="1:24" ht="28.5" customHeight="1" x14ac:dyDescent="0.3">
      <c r="A35" s="110"/>
      <c r="B35" s="111"/>
      <c r="C35" s="119"/>
      <c r="D35" s="126"/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2.7458226132579415E-2</v>
      </c>
      <c r="P35" s="65">
        <v>5.491645226515883E-2</v>
      </c>
      <c r="Q35" s="65">
        <v>0.41299942217232011</v>
      </c>
      <c r="R35" s="65">
        <v>8.2374678397738252E-2</v>
      </c>
      <c r="S35" s="65">
        <v>2.7458226132579415E-2</v>
      </c>
      <c r="T35" s="65">
        <v>0.17437649904990274</v>
      </c>
      <c r="U35" s="65">
        <v>0.11020824792486059</v>
      </c>
      <c r="V35" s="65">
        <v>0.11020824792486059</v>
      </c>
    </row>
    <row r="36" spans="1:24" ht="28.5" customHeight="1" x14ac:dyDescent="0.3">
      <c r="A36" s="109" t="s">
        <v>1345</v>
      </c>
      <c r="B36" s="113" t="s">
        <v>1346</v>
      </c>
      <c r="C36" s="119">
        <f>D36/$D$54</f>
        <v>2.0870134526979707E-3</v>
      </c>
      <c r="D36" s="126">
        <v>10964.96</v>
      </c>
      <c r="E36" s="62">
        <f>ROUND(E37*$D36,2)</f>
        <v>0</v>
      </c>
      <c r="F36" s="62">
        <f t="shared" ref="F36" si="90">ROUND(F37*$D36,2)</f>
        <v>0</v>
      </c>
      <c r="G36" s="62">
        <f t="shared" ref="G36" si="91">ROUND(G37*$D36,2)</f>
        <v>0</v>
      </c>
      <c r="H36" s="62">
        <f t="shared" ref="H36" si="92">ROUND(H37*$D36,2)</f>
        <v>0</v>
      </c>
      <c r="I36" s="62">
        <f t="shared" ref="I36" si="93">ROUND(I37*$D36,2)</f>
        <v>0</v>
      </c>
      <c r="J36" s="62">
        <f t="shared" ref="J36" si="94">ROUND(J37*$D36,2)</f>
        <v>0</v>
      </c>
      <c r="K36" s="62">
        <f>ROUND(K37*$D36,2)</f>
        <v>0</v>
      </c>
      <c r="L36" s="62">
        <f>ROUND(L37*$D36,2)</f>
        <v>0</v>
      </c>
      <c r="M36" s="62">
        <f>ROUND(M37*$D36,2)</f>
        <v>0</v>
      </c>
      <c r="N36" s="62">
        <f t="shared" ref="N36" si="95">N37*$D36</f>
        <v>3107.4696639999997</v>
      </c>
      <c r="O36" s="62">
        <f t="shared" ref="O36" si="96">O37*$D36</f>
        <v>2485.7564320000001</v>
      </c>
      <c r="P36" s="62">
        <f t="shared" ref="O36:V36" si="97">ROUND(P37*$D36,2)</f>
        <v>0</v>
      </c>
      <c r="Q36" s="62">
        <f t="shared" ref="Q36" si="98">Q37*$D36</f>
        <v>2375.0103359999998</v>
      </c>
      <c r="R36" s="62">
        <f t="shared" ref="R36" si="99">R37*$D36</f>
        <v>1900.227568</v>
      </c>
      <c r="S36" s="62">
        <f t="shared" ref="S36:U36" si="100">S37*$D36</f>
        <v>474.78276799999992</v>
      </c>
      <c r="T36" s="62">
        <f t="shared" si="97"/>
        <v>0</v>
      </c>
      <c r="U36" s="62">
        <f t="shared" si="100"/>
        <v>621.71323199999995</v>
      </c>
      <c r="V36" s="62">
        <f t="shared" si="97"/>
        <v>0</v>
      </c>
      <c r="W36" s="131">
        <f>SUM(E36:V36)</f>
        <v>10964.96</v>
      </c>
      <c r="X36" s="59" t="b">
        <f>W36=D36</f>
        <v>1</v>
      </c>
    </row>
    <row r="37" spans="1:24" ht="28.5" customHeight="1" thickBot="1" x14ac:dyDescent="0.35">
      <c r="A37" s="110"/>
      <c r="B37" s="114"/>
      <c r="C37" s="120"/>
      <c r="D37" s="130"/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0.28339999999999999</v>
      </c>
      <c r="O37" s="65">
        <v>0.22670000000000001</v>
      </c>
      <c r="P37" s="65">
        <v>0</v>
      </c>
      <c r="Q37" s="65">
        <v>0.21659999999999999</v>
      </c>
      <c r="R37" s="65">
        <v>0.17330000000000001</v>
      </c>
      <c r="S37" s="65">
        <v>4.3299999999999998E-2</v>
      </c>
      <c r="T37" s="65">
        <v>0</v>
      </c>
      <c r="U37" s="65">
        <v>5.67E-2</v>
      </c>
      <c r="V37" s="65">
        <v>0</v>
      </c>
    </row>
    <row r="38" spans="1:24" ht="28.5" customHeight="1" thickBot="1" x14ac:dyDescent="0.35">
      <c r="A38" s="60" t="s">
        <v>1614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4" ht="28.5" customHeight="1" x14ac:dyDescent="0.3">
      <c r="A39" s="109" t="s">
        <v>10</v>
      </c>
      <c r="B39" s="111" t="s">
        <v>11</v>
      </c>
      <c r="C39" s="118">
        <f>D39/$D$54</f>
        <v>1.0518091302616932E-4</v>
      </c>
      <c r="D39" s="125">
        <v>552.61</v>
      </c>
      <c r="E39" s="62">
        <f>ROUND(E40*$D39,2)</f>
        <v>0</v>
      </c>
      <c r="F39" s="62">
        <f t="shared" ref="E39:F41" si="101">F40*$D39</f>
        <v>138.1525</v>
      </c>
      <c r="G39" s="62">
        <f t="shared" ref="G39" si="102">G40*$D39</f>
        <v>138.1525</v>
      </c>
      <c r="H39" s="62">
        <f t="shared" ref="H39" si="103">H40*$D39</f>
        <v>276.30500000000001</v>
      </c>
      <c r="I39" s="62">
        <f t="shared" ref="I39" si="104">ROUND(I40*$D39,2)</f>
        <v>0</v>
      </c>
      <c r="J39" s="62">
        <f t="shared" ref="J39" si="105">ROUND(J40*$D39,2)</f>
        <v>0</v>
      </c>
      <c r="K39" s="62">
        <f t="shared" ref="K39:V39" si="106">ROUND(K40*$D39,2)</f>
        <v>0</v>
      </c>
      <c r="L39" s="62">
        <f t="shared" si="106"/>
        <v>0</v>
      </c>
      <c r="M39" s="62">
        <f t="shared" si="106"/>
        <v>0</v>
      </c>
      <c r="N39" s="62">
        <f t="shared" si="106"/>
        <v>0</v>
      </c>
      <c r="O39" s="62">
        <f t="shared" si="106"/>
        <v>0</v>
      </c>
      <c r="P39" s="62">
        <f t="shared" si="106"/>
        <v>0</v>
      </c>
      <c r="Q39" s="62">
        <f t="shared" si="106"/>
        <v>0</v>
      </c>
      <c r="R39" s="62">
        <f t="shared" si="106"/>
        <v>0</v>
      </c>
      <c r="S39" s="62">
        <f t="shared" si="106"/>
        <v>0</v>
      </c>
      <c r="T39" s="62">
        <f t="shared" si="106"/>
        <v>0</v>
      </c>
      <c r="U39" s="62">
        <f t="shared" si="106"/>
        <v>0</v>
      </c>
      <c r="V39" s="62">
        <f t="shared" si="106"/>
        <v>0</v>
      </c>
      <c r="W39" s="131">
        <f>SUM(E39:V39)</f>
        <v>552.61</v>
      </c>
      <c r="X39" s="59" t="b">
        <f>W39=D39</f>
        <v>1</v>
      </c>
    </row>
    <row r="40" spans="1:24" ht="28.5" customHeight="1" x14ac:dyDescent="0.3">
      <c r="A40" s="110"/>
      <c r="B40" s="111"/>
      <c r="C40" s="119"/>
      <c r="D40" s="126"/>
      <c r="E40" s="65">
        <v>0</v>
      </c>
      <c r="F40" s="65">
        <v>0.25</v>
      </c>
      <c r="G40" s="65">
        <v>0.25</v>
      </c>
      <c r="H40" s="65">
        <v>0.5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</row>
    <row r="41" spans="1:24" ht="28.5" customHeight="1" x14ac:dyDescent="0.3">
      <c r="A41" s="109" t="s">
        <v>18</v>
      </c>
      <c r="B41" s="111" t="s">
        <v>19</v>
      </c>
      <c r="C41" s="119">
        <f>D41/$D$54</f>
        <v>1.7654884909010674E-4</v>
      </c>
      <c r="D41" s="126">
        <v>927.57</v>
      </c>
      <c r="E41" s="62">
        <f t="shared" si="101"/>
        <v>927.57</v>
      </c>
      <c r="F41" s="62">
        <f t="shared" ref="F41" si="107">ROUND(F42*$D41,2)</f>
        <v>0</v>
      </c>
      <c r="G41" s="62">
        <f t="shared" ref="G41" si="108">ROUND(G42*$D41,2)</f>
        <v>0</v>
      </c>
      <c r="H41" s="62">
        <f t="shared" ref="H41" si="109">ROUND(H42*$D41,2)</f>
        <v>0</v>
      </c>
      <c r="I41" s="62">
        <f t="shared" ref="I41" si="110">ROUND(I42*$D41,2)</f>
        <v>0</v>
      </c>
      <c r="J41" s="62">
        <f t="shared" ref="J41" si="111">ROUND(J42*$D41,2)</f>
        <v>0</v>
      </c>
      <c r="K41" s="62">
        <f t="shared" ref="K41:V41" si="112">ROUND(K42*$D41,2)</f>
        <v>0</v>
      </c>
      <c r="L41" s="62">
        <f t="shared" si="112"/>
        <v>0</v>
      </c>
      <c r="M41" s="62">
        <f t="shared" si="112"/>
        <v>0</v>
      </c>
      <c r="N41" s="62">
        <f t="shared" si="112"/>
        <v>0</v>
      </c>
      <c r="O41" s="62">
        <f t="shared" si="112"/>
        <v>0</v>
      </c>
      <c r="P41" s="62">
        <f t="shared" si="112"/>
        <v>0</v>
      </c>
      <c r="Q41" s="62">
        <f t="shared" si="112"/>
        <v>0</v>
      </c>
      <c r="R41" s="62">
        <f t="shared" si="112"/>
        <v>0</v>
      </c>
      <c r="S41" s="62">
        <f t="shared" si="112"/>
        <v>0</v>
      </c>
      <c r="T41" s="62">
        <f t="shared" si="112"/>
        <v>0</v>
      </c>
      <c r="U41" s="62">
        <f t="shared" si="112"/>
        <v>0</v>
      </c>
      <c r="V41" s="62">
        <f t="shared" si="112"/>
        <v>0</v>
      </c>
      <c r="W41" s="131">
        <f>SUM(E41:V41)</f>
        <v>927.57</v>
      </c>
      <c r="X41" s="59" t="b">
        <f>W41=D41</f>
        <v>1</v>
      </c>
    </row>
    <row r="42" spans="1:24" ht="28.5" customHeight="1" x14ac:dyDescent="0.3">
      <c r="A42" s="110"/>
      <c r="B42" s="111"/>
      <c r="C42" s="119"/>
      <c r="D42" s="126"/>
      <c r="E42" s="65">
        <v>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4" ht="28.5" customHeight="1" x14ac:dyDescent="0.3">
      <c r="A43" s="109" t="s">
        <v>210</v>
      </c>
      <c r="B43" s="111" t="s">
        <v>211</v>
      </c>
      <c r="C43" s="119">
        <f>D43/$D$54</f>
        <v>1.2266308813897661E-2</v>
      </c>
      <c r="D43" s="126">
        <v>64445.96</v>
      </c>
      <c r="E43" s="62">
        <f t="shared" ref="E43" si="113">E44*$D43</f>
        <v>6992.3866600000001</v>
      </c>
      <c r="F43" s="62">
        <f t="shared" ref="F43" si="114">F44*$D43</f>
        <v>16781.727984000001</v>
      </c>
      <c r="G43" s="62">
        <f t="shared" ref="G43" si="115">G44*$D43</f>
        <v>11484.270071999999</v>
      </c>
      <c r="H43" s="62">
        <f t="shared" ref="H43" si="116">H44*$D43</f>
        <v>29187.575284000002</v>
      </c>
      <c r="I43" s="62">
        <f t="shared" ref="I43" si="117">ROUND(I44*$D43,2)</f>
        <v>0</v>
      </c>
      <c r="J43" s="62">
        <f t="shared" ref="J43" si="118">ROUND(J44*$D43,2)</f>
        <v>0</v>
      </c>
      <c r="K43" s="62">
        <f t="shared" ref="K43:V43" si="119">ROUND(K44*$D43,2)</f>
        <v>0</v>
      </c>
      <c r="L43" s="62">
        <f t="shared" si="119"/>
        <v>0</v>
      </c>
      <c r="M43" s="62">
        <f t="shared" si="119"/>
        <v>0</v>
      </c>
      <c r="N43" s="62">
        <f t="shared" si="119"/>
        <v>0</v>
      </c>
      <c r="O43" s="62">
        <f t="shared" si="119"/>
        <v>0</v>
      </c>
      <c r="P43" s="62">
        <f t="shared" si="119"/>
        <v>0</v>
      </c>
      <c r="Q43" s="62">
        <f t="shared" si="119"/>
        <v>0</v>
      </c>
      <c r="R43" s="62">
        <f t="shared" si="119"/>
        <v>0</v>
      </c>
      <c r="S43" s="62">
        <f t="shared" si="119"/>
        <v>0</v>
      </c>
      <c r="T43" s="62">
        <f t="shared" si="119"/>
        <v>0</v>
      </c>
      <c r="U43" s="62">
        <f t="shared" si="119"/>
        <v>0</v>
      </c>
      <c r="V43" s="62">
        <f t="shared" si="119"/>
        <v>0</v>
      </c>
      <c r="W43" s="131">
        <f>SUM(E43:V43)</f>
        <v>64445.960000000006</v>
      </c>
      <c r="X43" s="59" t="b">
        <f>W43=D43</f>
        <v>1</v>
      </c>
    </row>
    <row r="44" spans="1:24" ht="28.5" customHeight="1" x14ac:dyDescent="0.3">
      <c r="A44" s="110"/>
      <c r="B44" s="111"/>
      <c r="C44" s="119"/>
      <c r="D44" s="126"/>
      <c r="E44" s="65">
        <v>0.1085</v>
      </c>
      <c r="F44" s="65">
        <v>0.26040000000000002</v>
      </c>
      <c r="G44" s="65">
        <v>0.1782</v>
      </c>
      <c r="H44" s="65">
        <v>0.45290000000000002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4" ht="28.5" customHeight="1" x14ac:dyDescent="0.3">
      <c r="A45" s="109" t="s">
        <v>290</v>
      </c>
      <c r="B45" s="111" t="s">
        <v>291</v>
      </c>
      <c r="C45" s="119">
        <f>D45/$D$54</f>
        <v>2.8206408518992736E-2</v>
      </c>
      <c r="D45" s="126">
        <v>148193.65</v>
      </c>
      <c r="E45" s="62">
        <f>ROUND(E46*$D45,2)</f>
        <v>0</v>
      </c>
      <c r="F45" s="62">
        <f t="shared" ref="F45" si="120">ROUND(F46*$D45,2)</f>
        <v>0</v>
      </c>
      <c r="G45" s="62">
        <f t="shared" ref="G45" si="121">G46*$D45</f>
        <v>28719.929369999998</v>
      </c>
      <c r="H45" s="62">
        <f t="shared" ref="H45" si="122">H46*$D45</f>
        <v>7291.1275799999994</v>
      </c>
      <c r="I45" s="62">
        <f t="shared" ref="I45" si="123">I46*$D45</f>
        <v>29520.175079999997</v>
      </c>
      <c r="J45" s="62">
        <f t="shared" ref="J45" si="124">J46*$D45</f>
        <v>70258.609465000001</v>
      </c>
      <c r="K45" s="62">
        <f t="shared" ref="K45" si="125">K46*$D45</f>
        <v>12403.808504999999</v>
      </c>
      <c r="L45" s="62">
        <f t="shared" ref="K45:V45" si="126">ROUND(L46*$D45,2)</f>
        <v>0</v>
      </c>
      <c r="M45" s="62">
        <f t="shared" si="126"/>
        <v>0</v>
      </c>
      <c r="N45" s="62">
        <f t="shared" si="126"/>
        <v>0</v>
      </c>
      <c r="O45" s="62">
        <f t="shared" si="126"/>
        <v>0</v>
      </c>
      <c r="P45" s="62">
        <f t="shared" si="126"/>
        <v>0</v>
      </c>
      <c r="Q45" s="62">
        <f t="shared" si="126"/>
        <v>0</v>
      </c>
      <c r="R45" s="62">
        <f t="shared" si="126"/>
        <v>0</v>
      </c>
      <c r="S45" s="62">
        <f t="shared" si="126"/>
        <v>0</v>
      </c>
      <c r="T45" s="62">
        <f t="shared" si="126"/>
        <v>0</v>
      </c>
      <c r="U45" s="62">
        <f t="shared" si="126"/>
        <v>0</v>
      </c>
      <c r="V45" s="62">
        <f t="shared" si="126"/>
        <v>0</v>
      </c>
      <c r="W45" s="131">
        <f>SUM(E45:V45)</f>
        <v>148193.65</v>
      </c>
      <c r="X45" s="59" t="b">
        <f>W45=D45</f>
        <v>1</v>
      </c>
    </row>
    <row r="46" spans="1:24" ht="28.5" customHeight="1" x14ac:dyDescent="0.3">
      <c r="A46" s="110"/>
      <c r="B46" s="111"/>
      <c r="C46" s="119"/>
      <c r="D46" s="126"/>
      <c r="E46" s="65">
        <v>0</v>
      </c>
      <c r="F46" s="65">
        <v>0</v>
      </c>
      <c r="G46" s="65">
        <v>0.1938</v>
      </c>
      <c r="H46" s="65">
        <v>4.9200000000000001E-2</v>
      </c>
      <c r="I46" s="65">
        <v>0.19919999999999999</v>
      </c>
      <c r="J46" s="65">
        <v>0.47410000000000002</v>
      </c>
      <c r="K46" s="65">
        <v>8.3699999999999997E-2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</row>
    <row r="47" spans="1:24" ht="28.5" customHeight="1" x14ac:dyDescent="0.3">
      <c r="A47" s="109" t="s">
        <v>966</v>
      </c>
      <c r="B47" s="111" t="s">
        <v>967</v>
      </c>
      <c r="C47" s="119">
        <f>D47/$D$54</f>
        <v>0.12933338257421464</v>
      </c>
      <c r="D47" s="126">
        <v>679504.66</v>
      </c>
      <c r="E47" s="62">
        <f>ROUND(E48*$D47,2)</f>
        <v>0</v>
      </c>
      <c r="F47" s="62">
        <f t="shared" ref="F47" si="127">ROUND(F48*$D47,2)</f>
        <v>0</v>
      </c>
      <c r="G47" s="62">
        <f t="shared" ref="G47" si="128">G48*$D47</f>
        <v>407.70279599999998</v>
      </c>
      <c r="H47" s="62">
        <f t="shared" ref="H47" si="129">H48*$D47</f>
        <v>30102.056438</v>
      </c>
      <c r="I47" s="62">
        <f t="shared" ref="I47" si="130">I48*$D47</f>
        <v>392753.69348000002</v>
      </c>
      <c r="J47" s="62">
        <f t="shared" ref="J47:L49" si="131">J48*$D47</f>
        <v>256241.20728600002</v>
      </c>
      <c r="K47" s="62">
        <f t="shared" ref="K47:V47" si="132">ROUND(K48*$D47,2)</f>
        <v>0</v>
      </c>
      <c r="L47" s="62">
        <f t="shared" si="132"/>
        <v>0</v>
      </c>
      <c r="M47" s="62">
        <f t="shared" si="132"/>
        <v>0</v>
      </c>
      <c r="N47" s="62">
        <f t="shared" si="132"/>
        <v>0</v>
      </c>
      <c r="O47" s="62">
        <f t="shared" si="132"/>
        <v>0</v>
      </c>
      <c r="P47" s="62">
        <f t="shared" si="132"/>
        <v>0</v>
      </c>
      <c r="Q47" s="62">
        <f t="shared" si="132"/>
        <v>0</v>
      </c>
      <c r="R47" s="62">
        <f t="shared" si="132"/>
        <v>0</v>
      </c>
      <c r="S47" s="62">
        <f t="shared" si="132"/>
        <v>0</v>
      </c>
      <c r="T47" s="62">
        <f t="shared" si="132"/>
        <v>0</v>
      </c>
      <c r="U47" s="62">
        <f t="shared" si="132"/>
        <v>0</v>
      </c>
      <c r="V47" s="62">
        <f t="shared" si="132"/>
        <v>0</v>
      </c>
      <c r="W47" s="131">
        <f>SUM(E47:V47)</f>
        <v>679504.66</v>
      </c>
      <c r="X47" s="59" t="b">
        <f>W47=D47</f>
        <v>1</v>
      </c>
    </row>
    <row r="48" spans="1:24" ht="28.5" customHeight="1" x14ac:dyDescent="0.3">
      <c r="A48" s="110"/>
      <c r="B48" s="111"/>
      <c r="C48" s="119"/>
      <c r="D48" s="126"/>
      <c r="E48" s="65">
        <v>0</v>
      </c>
      <c r="F48" s="65">
        <v>0</v>
      </c>
      <c r="G48" s="65">
        <v>5.9999999999999995E-4</v>
      </c>
      <c r="H48" s="65">
        <v>4.4299999999999999E-2</v>
      </c>
      <c r="I48" s="65">
        <v>0.57799999999999996</v>
      </c>
      <c r="J48" s="65">
        <v>0.37709999999999999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</row>
    <row r="49" spans="1:24" ht="28.5" customHeight="1" x14ac:dyDescent="0.3">
      <c r="A49" s="109" t="s">
        <v>1345</v>
      </c>
      <c r="B49" s="113" t="s">
        <v>1346</v>
      </c>
      <c r="C49" s="119">
        <f>D49/$D$54</f>
        <v>6.3702582721973059E-4</v>
      </c>
      <c r="D49" s="126">
        <v>3346.87</v>
      </c>
      <c r="E49" s="62"/>
      <c r="F49" s="62"/>
      <c r="G49" s="62"/>
      <c r="H49" s="62"/>
      <c r="I49" s="62"/>
      <c r="J49" s="62"/>
      <c r="K49" s="62"/>
      <c r="L49" s="62">
        <f t="shared" si="131"/>
        <v>3346.87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131">
        <f>SUM(E49:V49)</f>
        <v>3346.87</v>
      </c>
      <c r="X49" s="59" t="b">
        <f>W49=D49</f>
        <v>1</v>
      </c>
    </row>
    <row r="50" spans="1:24" ht="28.5" customHeight="1" thickBot="1" x14ac:dyDescent="0.35">
      <c r="A50" s="110"/>
      <c r="B50" s="114"/>
      <c r="C50" s="120"/>
      <c r="D50" s="130"/>
      <c r="E50" s="65"/>
      <c r="F50" s="65"/>
      <c r="G50" s="65"/>
      <c r="H50" s="65"/>
      <c r="I50" s="65"/>
      <c r="J50" s="65"/>
      <c r="K50" s="65"/>
      <c r="L50" s="65">
        <v>1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4" ht="28.5" customHeight="1" thickBot="1" x14ac:dyDescent="0.35">
      <c r="A51" s="60" t="s">
        <v>1615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4" ht="28.5" customHeight="1" thickBot="1" x14ac:dyDescent="0.35">
      <c r="A52" s="109" t="s">
        <v>1664</v>
      </c>
      <c r="B52" s="113" t="s">
        <v>1663</v>
      </c>
      <c r="C52" s="112">
        <f>D52/$D$54</f>
        <v>0.12653983492921483</v>
      </c>
      <c r="D52" s="121">
        <v>664827.64</v>
      </c>
      <c r="E52" s="62">
        <f t="shared" ref="E52" si="133">E53*$D52</f>
        <v>18016.829043999998</v>
      </c>
      <c r="F52" s="62">
        <f t="shared" ref="F52" si="134">F53*$D52</f>
        <v>7778.4833880000006</v>
      </c>
      <c r="G52" s="62">
        <f t="shared" ref="G52" si="135">G53*$D52</f>
        <v>11501.518172</v>
      </c>
      <c r="H52" s="62">
        <f t="shared" ref="H52" si="136">H53*$D52</f>
        <v>12831.173452000001</v>
      </c>
      <c r="I52" s="62">
        <f t="shared" ref="I52" si="137">I53*$D52</f>
        <v>82172.696303999997</v>
      </c>
      <c r="J52" s="62">
        <f t="shared" ref="J52" si="138">J53*$D52</f>
        <v>81707.316955999995</v>
      </c>
      <c r="K52" s="62">
        <f t="shared" ref="K52" si="139">K53*$D52</f>
        <v>35102.899391999999</v>
      </c>
      <c r="L52" s="62">
        <f t="shared" ref="L52" si="140">L53*$D52</f>
        <v>18748.139448000002</v>
      </c>
      <c r="M52" s="62">
        <f t="shared" ref="M52" si="141">M53*$D52</f>
        <v>25462.898612000001</v>
      </c>
      <c r="N52" s="62">
        <f t="shared" ref="N52" si="142">N53*$D52</f>
        <v>63756.970675999997</v>
      </c>
      <c r="O52" s="62">
        <f t="shared" ref="O52" si="143">O53*$D52</f>
        <v>52188.96974</v>
      </c>
      <c r="P52" s="62">
        <f t="shared" ref="P52" si="144">P53*$D52</f>
        <v>49995.038528000005</v>
      </c>
      <c r="Q52" s="62">
        <f t="shared" ref="Q52" si="145">Q53*$D52</f>
        <v>69142.074559999994</v>
      </c>
      <c r="R52" s="62">
        <f t="shared" ref="R52" si="146">R53*$D52</f>
        <v>40022.623928000001</v>
      </c>
      <c r="S52" s="62">
        <f t="shared" ref="S52" si="147">S53*$D52</f>
        <v>19678.898144000003</v>
      </c>
      <c r="T52" s="62">
        <f t="shared" ref="T52" si="148">T53*$D52</f>
        <v>30316.140384000002</v>
      </c>
      <c r="U52" s="62">
        <f t="shared" ref="U52" si="149">U53*$D52</f>
        <v>25130.484791999999</v>
      </c>
      <c r="V52" s="62">
        <f t="shared" ref="V52" si="150">V53*$D52</f>
        <v>21274.484479999999</v>
      </c>
      <c r="W52" s="131">
        <f>SUM(E52:V52)</f>
        <v>664827.64</v>
      </c>
      <c r="X52" s="59" t="b">
        <f>W52=D52</f>
        <v>1</v>
      </c>
    </row>
    <row r="53" spans="1:24" ht="28.5" customHeight="1" thickBot="1" x14ac:dyDescent="0.35">
      <c r="A53" s="110"/>
      <c r="B53" s="114"/>
      <c r="C53" s="112"/>
      <c r="D53" s="122"/>
      <c r="E53" s="65">
        <v>2.7099999999999999E-2</v>
      </c>
      <c r="F53" s="65">
        <v>1.17E-2</v>
      </c>
      <c r="G53" s="65">
        <v>1.7299999999999999E-2</v>
      </c>
      <c r="H53" s="65">
        <v>1.9300000000000001E-2</v>
      </c>
      <c r="I53" s="65">
        <v>0.1236</v>
      </c>
      <c r="J53" s="65">
        <v>0.1229</v>
      </c>
      <c r="K53" s="65">
        <v>5.28E-2</v>
      </c>
      <c r="L53" s="65">
        <v>2.8199999999999999E-2</v>
      </c>
      <c r="M53" s="65">
        <v>3.8300000000000001E-2</v>
      </c>
      <c r="N53" s="65">
        <v>9.5899999999999999E-2</v>
      </c>
      <c r="O53" s="65">
        <v>7.85E-2</v>
      </c>
      <c r="P53" s="65">
        <v>7.5200000000000003E-2</v>
      </c>
      <c r="Q53" s="65">
        <v>0.104</v>
      </c>
      <c r="R53" s="65">
        <v>6.0199999999999997E-2</v>
      </c>
      <c r="S53" s="65">
        <v>2.9600000000000001E-2</v>
      </c>
      <c r="T53" s="65">
        <v>4.5600000000000002E-2</v>
      </c>
      <c r="U53" s="65">
        <v>3.78E-2</v>
      </c>
      <c r="V53" s="65">
        <v>3.2000000000000001E-2</v>
      </c>
    </row>
    <row r="54" spans="1:24" ht="28.5" customHeight="1" x14ac:dyDescent="0.3">
      <c r="A54" s="66" t="s">
        <v>1653</v>
      </c>
      <c r="B54" s="67" t="s">
        <v>1654</v>
      </c>
      <c r="C54" s="118">
        <f>C52+C49+C47+C45+C43+C41+C39+C36+C34+C32+C30+C28+C26+C21+C24+C19+C17</f>
        <v>1.0000000000000004</v>
      </c>
      <c r="D54" s="123">
        <f>SUM(D17:D53)</f>
        <v>5253900.0099999988</v>
      </c>
      <c r="E54" s="68">
        <f>E52+E49+E43+E41+E39+E36+E34+E32+E30+E28+E26+E24+E21+E19+E17+E47+E45</f>
        <v>142567.477006</v>
      </c>
      <c r="F54" s="68">
        <f t="shared" ref="F54:V54" si="151">F52+F49+F43+F41+F39+F36+F34+F32+F30+F28+F26+F24+F21+F19+F17+F47+F45</f>
        <v>61452.186620000008</v>
      </c>
      <c r="G54" s="68">
        <f t="shared" si="151"/>
        <v>90665.292375999998</v>
      </c>
      <c r="H54" s="68">
        <f>H52+H49+H43+H41+H39+H36+H34+H32+H30+H28+H26+H24+H21+H19+H17+H47+H45</f>
        <v>101531.84982416479</v>
      </c>
      <c r="I54" s="68">
        <f t="shared" si="151"/>
        <v>649417.203339</v>
      </c>
      <c r="J54" s="68">
        <f t="shared" si="151"/>
        <v>645815.79953882471</v>
      </c>
      <c r="K54" s="68">
        <f t="shared" si="151"/>
        <v>277375.85359644645</v>
      </c>
      <c r="L54" s="68">
        <f t="shared" si="151"/>
        <v>148074.08882367189</v>
      </c>
      <c r="M54" s="68">
        <f t="shared" si="151"/>
        <v>201274.53967498694</v>
      </c>
      <c r="N54" s="68">
        <f t="shared" si="151"/>
        <v>504051.0012227121</v>
      </c>
      <c r="O54" s="68">
        <f t="shared" si="151"/>
        <v>412444.17649147904</v>
      </c>
      <c r="P54" s="68">
        <f t="shared" si="151"/>
        <v>395145.35769022361</v>
      </c>
      <c r="Q54" s="68">
        <f t="shared" si="151"/>
        <v>546442.57220823143</v>
      </c>
      <c r="R54" s="68">
        <f t="shared" si="151"/>
        <v>316124.51008170587</v>
      </c>
      <c r="S54" s="68">
        <f t="shared" si="151"/>
        <v>155371.2264182306</v>
      </c>
      <c r="T54" s="68">
        <f t="shared" si="151"/>
        <v>239335.21929453919</v>
      </c>
      <c r="U54" s="68">
        <f t="shared" si="151"/>
        <v>198631.39091823</v>
      </c>
      <c r="V54" s="68">
        <f t="shared" si="151"/>
        <v>168180.26487555416</v>
      </c>
      <c r="W54" s="131">
        <f>SUM(E54:V54)</f>
        <v>5253900.01</v>
      </c>
      <c r="X54" s="59" t="b">
        <f>W54=D54</f>
        <v>1</v>
      </c>
    </row>
    <row r="55" spans="1:24" ht="28.5" customHeight="1" thickBot="1" x14ac:dyDescent="0.35">
      <c r="A55" s="69" t="s">
        <v>1655</v>
      </c>
      <c r="B55" s="70" t="s">
        <v>1656</v>
      </c>
      <c r="C55" s="120"/>
      <c r="D55" s="124">
        <v>1</v>
      </c>
      <c r="E55" s="71">
        <f>ROUND(E54/$D$54,4)</f>
        <v>2.7099999999999999E-2</v>
      </c>
      <c r="F55" s="71">
        <f t="shared" ref="F55:V55" si="152">ROUND(F54/$D$54,4)</f>
        <v>1.17E-2</v>
      </c>
      <c r="G55" s="71">
        <f t="shared" si="152"/>
        <v>1.7299999999999999E-2</v>
      </c>
      <c r="H55" s="71">
        <f t="shared" si="152"/>
        <v>1.9300000000000001E-2</v>
      </c>
      <c r="I55" s="71">
        <f t="shared" si="152"/>
        <v>0.1236</v>
      </c>
      <c r="J55" s="71">
        <f t="shared" si="152"/>
        <v>0.1229</v>
      </c>
      <c r="K55" s="71">
        <f t="shared" si="152"/>
        <v>5.28E-2</v>
      </c>
      <c r="L55" s="71">
        <f t="shared" si="152"/>
        <v>2.8199999999999999E-2</v>
      </c>
      <c r="M55" s="71">
        <f t="shared" si="152"/>
        <v>3.8300000000000001E-2</v>
      </c>
      <c r="N55" s="71">
        <f t="shared" si="152"/>
        <v>9.5899999999999999E-2</v>
      </c>
      <c r="O55" s="71">
        <f t="shared" si="152"/>
        <v>7.85E-2</v>
      </c>
      <c r="P55" s="71">
        <f t="shared" si="152"/>
        <v>7.5200000000000003E-2</v>
      </c>
      <c r="Q55" s="71">
        <f t="shared" si="152"/>
        <v>0.104</v>
      </c>
      <c r="R55" s="71">
        <f t="shared" si="152"/>
        <v>6.0199999999999997E-2</v>
      </c>
      <c r="S55" s="71">
        <f t="shared" si="152"/>
        <v>2.9600000000000001E-2</v>
      </c>
      <c r="T55" s="71">
        <f t="shared" si="152"/>
        <v>4.5600000000000002E-2</v>
      </c>
      <c r="U55" s="71">
        <f t="shared" si="152"/>
        <v>3.78E-2</v>
      </c>
      <c r="V55" s="71">
        <f t="shared" si="152"/>
        <v>3.2000000000000001E-2</v>
      </c>
    </row>
    <row r="57" spans="1:24" ht="28.5" customHeight="1" x14ac:dyDescent="0.3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4" ht="28.5" customHeight="1" x14ac:dyDescent="0.3">
      <c r="C58" s="72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4" ht="28.5" customHeight="1" x14ac:dyDescent="0.3">
      <c r="C59" s="72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4" ht="28.5" customHeight="1" x14ac:dyDescent="0.3">
      <c r="C60" s="72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4" ht="28.5" customHeight="1" x14ac:dyDescent="0.3">
      <c r="C61" s="72"/>
      <c r="D61" s="72"/>
    </row>
    <row r="62" spans="1:24" ht="28.5" customHeight="1" x14ac:dyDescent="0.3">
      <c r="C62" s="72"/>
      <c r="D62" s="72"/>
    </row>
    <row r="63" spans="1:24" ht="28.5" customHeight="1" x14ac:dyDescent="0.3">
      <c r="C63" s="72"/>
      <c r="D63" s="72"/>
    </row>
  </sheetData>
  <mergeCells count="98">
    <mergeCell ref="A4:V4"/>
    <mergeCell ref="A3:V3"/>
    <mergeCell ref="A2:V2"/>
    <mergeCell ref="C45:C46"/>
    <mergeCell ref="D45:D46"/>
    <mergeCell ref="L14:L15"/>
    <mergeCell ref="M14:M15"/>
    <mergeCell ref="D43:D44"/>
    <mergeCell ref="A39:A40"/>
    <mergeCell ref="B39:B40"/>
    <mergeCell ref="C39:C40"/>
    <mergeCell ref="D39:D40"/>
    <mergeCell ref="A41:A42"/>
    <mergeCell ref="B41:B42"/>
    <mergeCell ref="C41:C42"/>
    <mergeCell ref="D41:D42"/>
    <mergeCell ref="C54:C55"/>
    <mergeCell ref="A1:G1"/>
    <mergeCell ref="A5:G5"/>
    <mergeCell ref="B9:D9"/>
    <mergeCell ref="B10:D10"/>
    <mergeCell ref="A52:A53"/>
    <mergeCell ref="B52:B53"/>
    <mergeCell ref="C52:C53"/>
    <mergeCell ref="D52:D53"/>
    <mergeCell ref="A47:A48"/>
    <mergeCell ref="B47:B48"/>
    <mergeCell ref="C47:C48"/>
    <mergeCell ref="D47:D48"/>
    <mergeCell ref="A43:A44"/>
    <mergeCell ref="B43:B44"/>
    <mergeCell ref="C43:C44"/>
    <mergeCell ref="A49:A50"/>
    <mergeCell ref="B49:B50"/>
    <mergeCell ref="C49:C50"/>
    <mergeCell ref="D49:D50"/>
    <mergeCell ref="A45:A46"/>
    <mergeCell ref="B45:B46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C19:C20"/>
    <mergeCell ref="D19:D20"/>
    <mergeCell ref="T14:T15"/>
    <mergeCell ref="U14:U15"/>
    <mergeCell ref="V14:V15"/>
    <mergeCell ref="N14:N15"/>
    <mergeCell ref="O14:O15"/>
    <mergeCell ref="S14:S15"/>
    <mergeCell ref="J14:J15"/>
    <mergeCell ref="K14:K15"/>
    <mergeCell ref="P14:P15"/>
    <mergeCell ref="Q14:Q15"/>
    <mergeCell ref="R14:R15"/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</mergeCells>
  <phoneticPr fontId="29" type="noConversion"/>
  <conditionalFormatting sqref="E19:K20 E27:K27 E31:K31 E33:K33 E35:K35 E37:K37 E40:K40 E44:K44 E50:K50 E53:K53 E22:K23 P53:V53 P50:V50 P44:V44 P40:V40 P37:V37 P35:V35 P33:V33 P31:V31 P27:V27 P20:V20 P19:U19 E38:V38 P22:V23">
    <cfRule type="cellIs" dxfId="17681" priority="18715" operator="greaterThan">
      <formula>1</formula>
    </cfRule>
  </conditionalFormatting>
  <conditionalFormatting sqref="E17:K18 H18:O18 P17:V18">
    <cfRule type="cellIs" dxfId="17680" priority="18714" operator="greaterThan">
      <formula>1</formula>
    </cfRule>
  </conditionalFormatting>
  <conditionalFormatting sqref="E25:K25 P25:V25">
    <cfRule type="cellIs" dxfId="17679" priority="18713" operator="greaterThan">
      <formula>1</formula>
    </cfRule>
  </conditionalFormatting>
  <conditionalFormatting sqref="E29:K29 P29:V29">
    <cfRule type="cellIs" dxfId="17678" priority="18712" operator="greaterThan">
      <formula>1</formula>
    </cfRule>
  </conditionalFormatting>
  <conditionalFormatting sqref="E42:K42 P42:V42">
    <cfRule type="cellIs" dxfId="17677" priority="18711" operator="greaterThan">
      <formula>1</formula>
    </cfRule>
  </conditionalFormatting>
  <conditionalFormatting sqref="E18:V18">
    <cfRule type="cellIs" dxfId="17676" priority="18710" operator="greaterThan">
      <formula>1</formula>
    </cfRule>
  </conditionalFormatting>
  <conditionalFormatting sqref="E22:K22 P22:V22">
    <cfRule type="cellIs" dxfId="17675" priority="18709" operator="greaterThan">
      <formula>1</formula>
    </cfRule>
  </conditionalFormatting>
  <conditionalFormatting sqref="E22:K22 P22:V22">
    <cfRule type="cellIs" dxfId="17674" priority="18708" operator="greaterThan">
      <formula>1</formula>
    </cfRule>
  </conditionalFormatting>
  <conditionalFormatting sqref="E25:K25 P25:V25">
    <cfRule type="cellIs" dxfId="17673" priority="18707" operator="greaterThan">
      <formula>1</formula>
    </cfRule>
  </conditionalFormatting>
  <conditionalFormatting sqref="E25:K25 P25:V25">
    <cfRule type="cellIs" dxfId="17672" priority="18706" operator="greaterThan">
      <formula>1</formula>
    </cfRule>
  </conditionalFormatting>
  <conditionalFormatting sqref="E25:K25 P25:V25">
    <cfRule type="cellIs" dxfId="17671" priority="18705" operator="greaterThan">
      <formula>1</formula>
    </cfRule>
  </conditionalFormatting>
  <conditionalFormatting sqref="P25">
    <cfRule type="cellIs" dxfId="17670" priority="18704" operator="greaterThan">
      <formula>1</formula>
    </cfRule>
  </conditionalFormatting>
  <conditionalFormatting sqref="P25">
    <cfRule type="cellIs" dxfId="17669" priority="18703" operator="greaterThan">
      <formula>1</formula>
    </cfRule>
  </conditionalFormatting>
  <conditionalFormatting sqref="P25">
    <cfRule type="cellIs" dxfId="17668" priority="18702" operator="greaterThan">
      <formula>1</formula>
    </cfRule>
  </conditionalFormatting>
  <conditionalFormatting sqref="F27">
    <cfRule type="cellIs" dxfId="17667" priority="18701" operator="greaterThan">
      <formula>1</formula>
    </cfRule>
  </conditionalFormatting>
  <conditionalFormatting sqref="F27">
    <cfRule type="cellIs" dxfId="17666" priority="18700" operator="greaterThan">
      <formula>1</formula>
    </cfRule>
  </conditionalFormatting>
  <conditionalFormatting sqref="F27">
    <cfRule type="cellIs" dxfId="17665" priority="18699" operator="greaterThan">
      <formula>1</formula>
    </cfRule>
  </conditionalFormatting>
  <conditionalFormatting sqref="F27">
    <cfRule type="cellIs" dxfId="17664" priority="18698" operator="greaterThan">
      <formula>1</formula>
    </cfRule>
  </conditionalFormatting>
  <conditionalFormatting sqref="F29:K29 P29">
    <cfRule type="cellIs" dxfId="17663" priority="18697" operator="greaterThan">
      <formula>1</formula>
    </cfRule>
  </conditionalFormatting>
  <conditionalFormatting sqref="F29:K29 P29">
    <cfRule type="cellIs" dxfId="17662" priority="18696" operator="greaterThan">
      <formula>1</formula>
    </cfRule>
  </conditionalFormatting>
  <conditionalFormatting sqref="F29:K29 P29">
    <cfRule type="cellIs" dxfId="17661" priority="18695" operator="greaterThan">
      <formula>1</formula>
    </cfRule>
  </conditionalFormatting>
  <conditionalFormatting sqref="F29:K29 P29">
    <cfRule type="cellIs" dxfId="17660" priority="18694" operator="greaterThan">
      <formula>1</formula>
    </cfRule>
  </conditionalFormatting>
  <conditionalFormatting sqref="S29">
    <cfRule type="cellIs" dxfId="17659" priority="18693" operator="greaterThan">
      <formula>1</formula>
    </cfRule>
  </conditionalFormatting>
  <conditionalFormatting sqref="S29">
    <cfRule type="cellIs" dxfId="17658" priority="18692" operator="greaterThan">
      <formula>1</formula>
    </cfRule>
  </conditionalFormatting>
  <conditionalFormatting sqref="S29">
    <cfRule type="cellIs" dxfId="17657" priority="18691" operator="greaterThan">
      <formula>1</formula>
    </cfRule>
  </conditionalFormatting>
  <conditionalFormatting sqref="S29">
    <cfRule type="cellIs" dxfId="17656" priority="18690" operator="greaterThan">
      <formula>1</formula>
    </cfRule>
  </conditionalFormatting>
  <conditionalFormatting sqref="J31:K31 P31:V31">
    <cfRule type="cellIs" dxfId="17655" priority="18689" operator="greaterThan">
      <formula>1</formula>
    </cfRule>
  </conditionalFormatting>
  <conditionalFormatting sqref="J31:K31 P31:V31">
    <cfRule type="cellIs" dxfId="17654" priority="18688" operator="greaterThan">
      <formula>1</formula>
    </cfRule>
  </conditionalFormatting>
  <conditionalFormatting sqref="J31:K31 P31:V31">
    <cfRule type="cellIs" dxfId="17653" priority="18687" operator="greaterThan">
      <formula>1</formula>
    </cfRule>
  </conditionalFormatting>
  <conditionalFormatting sqref="J31:K31 P31:V31">
    <cfRule type="cellIs" dxfId="17652" priority="18686" operator="greaterThan">
      <formula>1</formula>
    </cfRule>
  </conditionalFormatting>
  <conditionalFormatting sqref="H33">
    <cfRule type="cellIs" dxfId="17651" priority="18685" operator="greaterThan">
      <formula>1</formula>
    </cfRule>
  </conditionalFormatting>
  <conditionalFormatting sqref="H33">
    <cfRule type="cellIs" dxfId="17650" priority="18684" operator="greaterThan">
      <formula>1</formula>
    </cfRule>
  </conditionalFormatting>
  <conditionalFormatting sqref="H33">
    <cfRule type="cellIs" dxfId="17649" priority="18683" operator="greaterThan">
      <formula>1</formula>
    </cfRule>
  </conditionalFormatting>
  <conditionalFormatting sqref="H33">
    <cfRule type="cellIs" dxfId="17648" priority="18682" operator="greaterThan">
      <formula>1</formula>
    </cfRule>
  </conditionalFormatting>
  <conditionalFormatting sqref="K33 P33:S33">
    <cfRule type="cellIs" dxfId="17647" priority="18681" operator="greaterThan">
      <formula>1</formula>
    </cfRule>
  </conditionalFormatting>
  <conditionalFormatting sqref="K33 P33:S33">
    <cfRule type="cellIs" dxfId="17646" priority="18680" operator="greaterThan">
      <formula>1</formula>
    </cfRule>
  </conditionalFormatting>
  <conditionalFormatting sqref="K33 P33:S33">
    <cfRule type="cellIs" dxfId="17645" priority="18679" operator="greaterThan">
      <formula>1</formula>
    </cfRule>
  </conditionalFormatting>
  <conditionalFormatting sqref="K33 P33:S33">
    <cfRule type="cellIs" dxfId="17644" priority="18678" operator="greaterThan">
      <formula>1</formula>
    </cfRule>
  </conditionalFormatting>
  <conditionalFormatting sqref="P35:V35">
    <cfRule type="cellIs" dxfId="17643" priority="18677" operator="greaterThan">
      <formula>1</formula>
    </cfRule>
  </conditionalFormatting>
  <conditionalFormatting sqref="P35:V35">
    <cfRule type="cellIs" dxfId="17642" priority="18676" operator="greaterThan">
      <formula>1</formula>
    </cfRule>
  </conditionalFormatting>
  <conditionalFormatting sqref="P35:V35">
    <cfRule type="cellIs" dxfId="17641" priority="18675" operator="greaterThan">
      <formula>1</formula>
    </cfRule>
  </conditionalFormatting>
  <conditionalFormatting sqref="P35:V35">
    <cfRule type="cellIs" dxfId="17640" priority="18674" operator="greaterThan">
      <formula>1</formula>
    </cfRule>
  </conditionalFormatting>
  <conditionalFormatting sqref="Q37:V37">
    <cfRule type="cellIs" dxfId="17639" priority="18673" operator="greaterThan">
      <formula>1</formula>
    </cfRule>
  </conditionalFormatting>
  <conditionalFormatting sqref="Q37:V37">
    <cfRule type="cellIs" dxfId="17638" priority="18672" operator="greaterThan">
      <formula>1</formula>
    </cfRule>
  </conditionalFormatting>
  <conditionalFormatting sqref="Q37:V37">
    <cfRule type="cellIs" dxfId="17637" priority="18671" operator="greaterThan">
      <formula>1</formula>
    </cfRule>
  </conditionalFormatting>
  <conditionalFormatting sqref="Q37:V37">
    <cfRule type="cellIs" dxfId="17636" priority="18670" operator="greaterThan">
      <formula>1</formula>
    </cfRule>
  </conditionalFormatting>
  <conditionalFormatting sqref="F40:J40">
    <cfRule type="cellIs" dxfId="17635" priority="18661" operator="greaterThan">
      <formula>1</formula>
    </cfRule>
  </conditionalFormatting>
  <conditionalFormatting sqref="F40:J40">
    <cfRule type="cellIs" dxfId="17634" priority="18660" operator="greaterThan">
      <formula>1</formula>
    </cfRule>
  </conditionalFormatting>
  <conditionalFormatting sqref="F40:J40">
    <cfRule type="cellIs" dxfId="17633" priority="18659" operator="greaterThan">
      <formula>1</formula>
    </cfRule>
  </conditionalFormatting>
  <conditionalFormatting sqref="F40:J40">
    <cfRule type="cellIs" dxfId="17632" priority="18658" operator="greaterThan">
      <formula>1</formula>
    </cfRule>
  </conditionalFormatting>
  <conditionalFormatting sqref="F42">
    <cfRule type="cellIs" dxfId="17631" priority="18657" operator="greaterThan">
      <formula>1</formula>
    </cfRule>
  </conditionalFormatting>
  <conditionalFormatting sqref="F42">
    <cfRule type="cellIs" dxfId="17630" priority="18656" operator="greaterThan">
      <formula>1</formula>
    </cfRule>
  </conditionalFormatting>
  <conditionalFormatting sqref="F42">
    <cfRule type="cellIs" dxfId="17629" priority="18655" operator="greaterThan">
      <formula>1</formula>
    </cfRule>
  </conditionalFormatting>
  <conditionalFormatting sqref="F42">
    <cfRule type="cellIs" dxfId="17628" priority="18654" operator="greaterThan">
      <formula>1</formula>
    </cfRule>
  </conditionalFormatting>
  <conditionalFormatting sqref="F44:J44">
    <cfRule type="cellIs" dxfId="17627" priority="18653" operator="greaterThan">
      <formula>1</formula>
    </cfRule>
  </conditionalFormatting>
  <conditionalFormatting sqref="F44:J44">
    <cfRule type="cellIs" dxfId="17626" priority="18652" operator="greaterThan">
      <formula>1</formula>
    </cfRule>
  </conditionalFormatting>
  <conditionalFormatting sqref="F44:J44">
    <cfRule type="cellIs" dxfId="17625" priority="18651" operator="greaterThan">
      <formula>1</formula>
    </cfRule>
  </conditionalFormatting>
  <conditionalFormatting sqref="F44:J44">
    <cfRule type="cellIs" dxfId="17624" priority="18650" operator="greaterThan">
      <formula>1</formula>
    </cfRule>
  </conditionalFormatting>
  <conditionalFormatting sqref="K50 P50:Q50">
    <cfRule type="cellIs" dxfId="17623" priority="18649" operator="greaterThan">
      <formula>1</formula>
    </cfRule>
  </conditionalFormatting>
  <conditionalFormatting sqref="K50 P50:Q50">
    <cfRule type="cellIs" dxfId="17622" priority="18648" operator="greaterThan">
      <formula>1</formula>
    </cfRule>
  </conditionalFormatting>
  <conditionalFormatting sqref="K50 P50:Q50">
    <cfRule type="cellIs" dxfId="17621" priority="18647" operator="greaterThan">
      <formula>1</formula>
    </cfRule>
  </conditionalFormatting>
  <conditionalFormatting sqref="K50 P50:Q50">
    <cfRule type="cellIs" dxfId="17620" priority="18646" operator="greaterThan">
      <formula>1</formula>
    </cfRule>
  </conditionalFormatting>
  <conditionalFormatting sqref="P53:Q53">
    <cfRule type="cellIs" dxfId="17619" priority="18645" operator="greaterThan">
      <formula>1</formula>
    </cfRule>
  </conditionalFormatting>
  <conditionalFormatting sqref="P53:Q53">
    <cfRule type="cellIs" dxfId="17618" priority="18644" operator="greaterThan">
      <formula>1</formula>
    </cfRule>
  </conditionalFormatting>
  <conditionalFormatting sqref="P53:Q53">
    <cfRule type="cellIs" dxfId="17617" priority="18643" operator="greaterThan">
      <formula>1</formula>
    </cfRule>
  </conditionalFormatting>
  <conditionalFormatting sqref="P53:Q53">
    <cfRule type="cellIs" dxfId="17616" priority="18642" operator="greaterThan">
      <formula>1</formula>
    </cfRule>
  </conditionalFormatting>
  <conditionalFormatting sqref="E17:K17 P17:V17">
    <cfRule type="cellIs" dxfId="17615" priority="18641" operator="greaterThan">
      <formula>1</formula>
    </cfRule>
  </conditionalFormatting>
  <conditionalFormatting sqref="T43">
    <cfRule type="cellIs" dxfId="17608" priority="18530" operator="greaterThan">
      <formula>1</formula>
    </cfRule>
  </conditionalFormatting>
  <conditionalFormatting sqref="U43">
    <cfRule type="cellIs" dxfId="17607" priority="18529" operator="greaterThan">
      <formula>1</formula>
    </cfRule>
  </conditionalFormatting>
  <conditionalFormatting sqref="V43">
    <cfRule type="cellIs" dxfId="17606" priority="18528" operator="greaterThan">
      <formula>1</formula>
    </cfRule>
  </conditionalFormatting>
  <conditionalFormatting sqref="E49:J49 R49:V49">
    <cfRule type="cellIs" dxfId="17605" priority="18527" operator="greaterThan">
      <formula>1</formula>
    </cfRule>
  </conditionalFormatting>
  <conditionalFormatting sqref="E49:J49 R49:V49">
    <cfRule type="cellIs" dxfId="17604" priority="18526" operator="greaterThan">
      <formula>1</formula>
    </cfRule>
  </conditionalFormatting>
  <conditionalFormatting sqref="G49">
    <cfRule type="cellIs" dxfId="17603" priority="18525" operator="greaterThan">
      <formula>1</formula>
    </cfRule>
  </conditionalFormatting>
  <conditionalFormatting sqref="H49">
    <cfRule type="cellIs" dxfId="17602" priority="18524" operator="greaterThan">
      <formula>1</formula>
    </cfRule>
  </conditionalFormatting>
  <conditionalFormatting sqref="I49">
    <cfRule type="cellIs" dxfId="17601" priority="18523" operator="greaterThan">
      <formula>1</formula>
    </cfRule>
  </conditionalFormatting>
  <conditionalFormatting sqref="J49">
    <cfRule type="cellIs" dxfId="17600" priority="18522" operator="greaterThan">
      <formula>1</formula>
    </cfRule>
  </conditionalFormatting>
  <conditionalFormatting sqref="P43">
    <cfRule type="cellIs" dxfId="17599" priority="18534" operator="greaterThan">
      <formula>1</formula>
    </cfRule>
  </conditionalFormatting>
  <conditionalFormatting sqref="Q43">
    <cfRule type="cellIs" dxfId="17598" priority="18533" operator="greaterThan">
      <formula>1</formula>
    </cfRule>
  </conditionalFormatting>
  <conditionalFormatting sqref="R43">
    <cfRule type="cellIs" dxfId="17597" priority="18532" operator="greaterThan">
      <formula>1</formula>
    </cfRule>
  </conditionalFormatting>
  <conditionalFormatting sqref="S43">
    <cfRule type="cellIs" dxfId="17596" priority="18531" operator="greaterThan">
      <formula>1</formula>
    </cfRule>
  </conditionalFormatting>
  <conditionalFormatting sqref="K43">
    <cfRule type="cellIs" dxfId="17593" priority="18535" operator="greaterThan">
      <formula>1</formula>
    </cfRule>
  </conditionalFormatting>
  <conditionalFormatting sqref="Q41">
    <cfRule type="cellIs" dxfId="17592" priority="18543" operator="greaterThan">
      <formula>1</formula>
    </cfRule>
  </conditionalFormatting>
  <conditionalFormatting sqref="R41">
    <cfRule type="cellIs" dxfId="17591" priority="18542" operator="greaterThan">
      <formula>1</formula>
    </cfRule>
  </conditionalFormatting>
  <conditionalFormatting sqref="S41">
    <cfRule type="cellIs" dxfId="17590" priority="18541" operator="greaterThan">
      <formula>1</formula>
    </cfRule>
  </conditionalFormatting>
  <conditionalFormatting sqref="T41">
    <cfRule type="cellIs" dxfId="17589" priority="18540" operator="greaterThan">
      <formula>1</formula>
    </cfRule>
  </conditionalFormatting>
  <conditionalFormatting sqref="U41">
    <cfRule type="cellIs" dxfId="17588" priority="18539" operator="greaterThan">
      <formula>1</formula>
    </cfRule>
  </conditionalFormatting>
  <conditionalFormatting sqref="V41">
    <cfRule type="cellIs" dxfId="17587" priority="18538" operator="greaterThan">
      <formula>1</formula>
    </cfRule>
  </conditionalFormatting>
  <conditionalFormatting sqref="E43 K43 P43:V43">
    <cfRule type="cellIs" dxfId="17586" priority="18537" operator="greaterThan">
      <formula>1</formula>
    </cfRule>
  </conditionalFormatting>
  <conditionalFormatting sqref="E43 K43 P43:V43">
    <cfRule type="cellIs" dxfId="17585" priority="18536" operator="greaterThan">
      <formula>1</formula>
    </cfRule>
  </conditionalFormatting>
  <conditionalFormatting sqref="T49">
    <cfRule type="cellIs" dxfId="17582" priority="18519" operator="greaterThan">
      <formula>1</formula>
    </cfRule>
  </conditionalFormatting>
  <conditionalFormatting sqref="U49">
    <cfRule type="cellIs" dxfId="17581" priority="18518" operator="greaterThan">
      <formula>1</formula>
    </cfRule>
  </conditionalFormatting>
  <conditionalFormatting sqref="V49">
    <cfRule type="cellIs" dxfId="17580" priority="18517" operator="greaterThan">
      <formula>1</formula>
    </cfRule>
  </conditionalFormatting>
  <conditionalFormatting sqref="R49">
    <cfRule type="cellIs" dxfId="17577" priority="18521" operator="greaterThan">
      <formula>1</formula>
    </cfRule>
  </conditionalFormatting>
  <conditionalFormatting sqref="S49">
    <cfRule type="cellIs" dxfId="17576" priority="18520" operator="greaterThan">
      <formula>1</formula>
    </cfRule>
  </conditionalFormatting>
  <conditionalFormatting sqref="J43">
    <cfRule type="cellIs" dxfId="17575" priority="18384" operator="greaterThan">
      <formula>1</formula>
    </cfRule>
  </conditionalFormatting>
  <conditionalFormatting sqref="J43">
    <cfRule type="cellIs" dxfId="17574" priority="18383" operator="greaterThan">
      <formula>1</formula>
    </cfRule>
  </conditionalFormatting>
  <conditionalFormatting sqref="K49">
    <cfRule type="cellIs" dxfId="17573" priority="18382" operator="greaterThan">
      <formula>1</formula>
    </cfRule>
  </conditionalFormatting>
  <conditionalFormatting sqref="K49">
    <cfRule type="cellIs" dxfId="17572" priority="18381" operator="greaterThan">
      <formula>1</formula>
    </cfRule>
  </conditionalFormatting>
  <conditionalFormatting sqref="P49">
    <cfRule type="cellIs" dxfId="17571" priority="18380" operator="greaterThan">
      <formula>1</formula>
    </cfRule>
  </conditionalFormatting>
  <conditionalFormatting sqref="P49">
    <cfRule type="cellIs" dxfId="17570" priority="18379" operator="greaterThan">
      <formula>1</formula>
    </cfRule>
  </conditionalFormatting>
  <conditionalFormatting sqref="F39">
    <cfRule type="cellIs" dxfId="17569" priority="18404" operator="greaterThan">
      <formula>1</formula>
    </cfRule>
  </conditionalFormatting>
  <conditionalFormatting sqref="F39">
    <cfRule type="cellIs" dxfId="17568" priority="18403" operator="greaterThan">
      <formula>1</formula>
    </cfRule>
  </conditionalFormatting>
  <conditionalFormatting sqref="S34">
    <cfRule type="cellIs" dxfId="17567" priority="18430" operator="greaterThan">
      <formula>1</formula>
    </cfRule>
  </conditionalFormatting>
  <conditionalFormatting sqref="S34">
    <cfRule type="cellIs" dxfId="17566" priority="18429" operator="greaterThan">
      <formula>1</formula>
    </cfRule>
  </conditionalFormatting>
  <conditionalFormatting sqref="R34">
    <cfRule type="cellIs" dxfId="17565" priority="18428" operator="greaterThan">
      <formula>1</formula>
    </cfRule>
  </conditionalFormatting>
  <conditionalFormatting sqref="R34">
    <cfRule type="cellIs" dxfId="17564" priority="18427" operator="greaterThan">
      <formula>1</formula>
    </cfRule>
  </conditionalFormatting>
  <conditionalFormatting sqref="Q34">
    <cfRule type="cellIs" dxfId="17563" priority="18426" operator="greaterThan">
      <formula>1</formula>
    </cfRule>
  </conditionalFormatting>
  <conditionalFormatting sqref="S28">
    <cfRule type="cellIs" dxfId="17562" priority="18467" operator="greaterThan">
      <formula>1</formula>
    </cfRule>
  </conditionalFormatting>
  <conditionalFormatting sqref="V30">
    <cfRule type="cellIs" dxfId="17561" priority="18466" operator="greaterThan">
      <formula>1</formula>
    </cfRule>
  </conditionalFormatting>
  <conditionalFormatting sqref="V30">
    <cfRule type="cellIs" dxfId="17560" priority="18465" operator="greaterThan">
      <formula>1</formula>
    </cfRule>
  </conditionalFormatting>
  <conditionalFormatting sqref="U30">
    <cfRule type="cellIs" dxfId="17559" priority="18464" operator="greaterThan">
      <formula>1</formula>
    </cfRule>
  </conditionalFormatting>
  <conditionalFormatting sqref="U30">
    <cfRule type="cellIs" dxfId="17558" priority="18463" operator="greaterThan">
      <formula>1</formula>
    </cfRule>
  </conditionalFormatting>
  <conditionalFormatting sqref="T30">
    <cfRule type="cellIs" dxfId="17557" priority="18462" operator="greaterThan">
      <formula>1</formula>
    </cfRule>
  </conditionalFormatting>
  <conditionalFormatting sqref="T30">
    <cfRule type="cellIs" dxfId="17556" priority="18461" operator="greaterThan">
      <formula>1</formula>
    </cfRule>
  </conditionalFormatting>
  <conditionalFormatting sqref="S30">
    <cfRule type="cellIs" dxfId="17555" priority="18460" operator="greaterThan">
      <formula>1</formula>
    </cfRule>
  </conditionalFormatting>
  <conditionalFormatting sqref="G17">
    <cfRule type="cellIs" dxfId="17554" priority="18640" operator="greaterThan">
      <formula>1</formula>
    </cfRule>
  </conditionalFormatting>
  <conditionalFormatting sqref="H17">
    <cfRule type="cellIs" dxfId="17553" priority="18639" operator="greaterThan">
      <formula>1</formula>
    </cfRule>
  </conditionalFormatting>
  <conditionalFormatting sqref="I17">
    <cfRule type="cellIs" dxfId="17552" priority="18638" operator="greaterThan">
      <formula>1</formula>
    </cfRule>
  </conditionalFormatting>
  <conditionalFormatting sqref="J17">
    <cfRule type="cellIs" dxfId="17551" priority="18637" operator="greaterThan">
      <formula>1</formula>
    </cfRule>
  </conditionalFormatting>
  <conditionalFormatting sqref="K17">
    <cfRule type="cellIs" dxfId="17550" priority="18636" operator="greaterThan">
      <formula>1</formula>
    </cfRule>
  </conditionalFormatting>
  <conditionalFormatting sqref="P17">
    <cfRule type="cellIs" dxfId="17549" priority="18635" operator="greaterThan">
      <formula>1</formula>
    </cfRule>
  </conditionalFormatting>
  <conditionalFormatting sqref="Q17">
    <cfRule type="cellIs" dxfId="17548" priority="18634" operator="greaterThan">
      <formula>1</formula>
    </cfRule>
  </conditionalFormatting>
  <conditionalFormatting sqref="R17">
    <cfRule type="cellIs" dxfId="17547" priority="18633" operator="greaterThan">
      <formula>1</formula>
    </cfRule>
  </conditionalFormatting>
  <conditionalFormatting sqref="S17">
    <cfRule type="cellIs" dxfId="17546" priority="18632" operator="greaterThan">
      <formula>1</formula>
    </cfRule>
  </conditionalFormatting>
  <conditionalFormatting sqref="T17">
    <cfRule type="cellIs" dxfId="17545" priority="18631" operator="greaterThan">
      <formula>1</formula>
    </cfRule>
  </conditionalFormatting>
  <conditionalFormatting sqref="U17">
    <cfRule type="cellIs" dxfId="17544" priority="18630" operator="greaterThan">
      <formula>1</formula>
    </cfRule>
  </conditionalFormatting>
  <conditionalFormatting sqref="V17">
    <cfRule type="cellIs" dxfId="17543" priority="18629" operator="greaterThan">
      <formula>1</formula>
    </cfRule>
  </conditionalFormatting>
  <conditionalFormatting sqref="G24:K24 P24:V24">
    <cfRule type="cellIs" dxfId="17542" priority="18628" operator="greaterThan">
      <formula>1</formula>
    </cfRule>
  </conditionalFormatting>
  <conditionalFormatting sqref="G24:K24 P24:V24">
    <cfRule type="cellIs" dxfId="17541" priority="18627" operator="greaterThan">
      <formula>1</formula>
    </cfRule>
  </conditionalFormatting>
  <conditionalFormatting sqref="G24">
    <cfRule type="cellIs" dxfId="17540" priority="18626" operator="greaterThan">
      <formula>1</formula>
    </cfRule>
  </conditionalFormatting>
  <conditionalFormatting sqref="H24">
    <cfRule type="cellIs" dxfId="17539" priority="18625" operator="greaterThan">
      <formula>1</formula>
    </cfRule>
  </conditionalFormatting>
  <conditionalFormatting sqref="I24">
    <cfRule type="cellIs" dxfId="17538" priority="18624" operator="greaterThan">
      <formula>1</formula>
    </cfRule>
  </conditionalFormatting>
  <conditionalFormatting sqref="J24">
    <cfRule type="cellIs" dxfId="17537" priority="18623" operator="greaterThan">
      <formula>1</formula>
    </cfRule>
  </conditionalFormatting>
  <conditionalFormatting sqref="K24">
    <cfRule type="cellIs" dxfId="17536" priority="18622" operator="greaterThan">
      <formula>1</formula>
    </cfRule>
  </conditionalFormatting>
  <conditionalFormatting sqref="P24">
    <cfRule type="cellIs" dxfId="17535" priority="18621" operator="greaterThan">
      <formula>1</formula>
    </cfRule>
  </conditionalFormatting>
  <conditionalFormatting sqref="Q24">
    <cfRule type="cellIs" dxfId="17534" priority="18620" operator="greaterThan">
      <formula>1</formula>
    </cfRule>
  </conditionalFormatting>
  <conditionalFormatting sqref="R24">
    <cfRule type="cellIs" dxfId="17533" priority="18619" operator="greaterThan">
      <formula>1</formula>
    </cfRule>
  </conditionalFormatting>
  <conditionalFormatting sqref="S24">
    <cfRule type="cellIs" dxfId="17532" priority="18618" operator="greaterThan">
      <formula>1</formula>
    </cfRule>
  </conditionalFormatting>
  <conditionalFormatting sqref="T24">
    <cfRule type="cellIs" dxfId="17531" priority="18617" operator="greaterThan">
      <formula>1</formula>
    </cfRule>
  </conditionalFormatting>
  <conditionalFormatting sqref="U24">
    <cfRule type="cellIs" dxfId="17530" priority="18616" operator="greaterThan">
      <formula>1</formula>
    </cfRule>
  </conditionalFormatting>
  <conditionalFormatting sqref="V24">
    <cfRule type="cellIs" dxfId="17529" priority="18615" operator="greaterThan">
      <formula>1</formula>
    </cfRule>
  </conditionalFormatting>
  <conditionalFormatting sqref="E26 Q26:R26 T26:V26">
    <cfRule type="cellIs" dxfId="17528" priority="18614" operator="greaterThan">
      <formula>1</formula>
    </cfRule>
  </conditionalFormatting>
  <conditionalFormatting sqref="E26 Q26:R26 T26:V26">
    <cfRule type="cellIs" dxfId="17527" priority="18613" operator="greaterThan">
      <formula>1</formula>
    </cfRule>
  </conditionalFormatting>
  <conditionalFormatting sqref="Q26">
    <cfRule type="cellIs" dxfId="17526" priority="18612" operator="greaterThan">
      <formula>1</formula>
    </cfRule>
  </conditionalFormatting>
  <conditionalFormatting sqref="R26">
    <cfRule type="cellIs" dxfId="17525" priority="18611" operator="greaterThan">
      <formula>1</formula>
    </cfRule>
  </conditionalFormatting>
  <conditionalFormatting sqref="T26">
    <cfRule type="cellIs" dxfId="17524" priority="18610" operator="greaterThan">
      <formula>1</formula>
    </cfRule>
  </conditionalFormatting>
  <conditionalFormatting sqref="U26">
    <cfRule type="cellIs" dxfId="17523" priority="18609" operator="greaterThan">
      <formula>1</formula>
    </cfRule>
  </conditionalFormatting>
  <conditionalFormatting sqref="V26">
    <cfRule type="cellIs" dxfId="17522" priority="18608" operator="greaterThan">
      <formula>1</formula>
    </cfRule>
  </conditionalFormatting>
  <conditionalFormatting sqref="E28 T28:V28 Q28:R28">
    <cfRule type="cellIs" dxfId="17521" priority="18607" operator="greaterThan">
      <formula>1</formula>
    </cfRule>
  </conditionalFormatting>
  <conditionalFormatting sqref="E28 T28:V28 Q28:R28">
    <cfRule type="cellIs" dxfId="17520" priority="18606" operator="greaterThan">
      <formula>1</formula>
    </cfRule>
  </conditionalFormatting>
  <conditionalFormatting sqref="Q28">
    <cfRule type="cellIs" dxfId="17519" priority="18605" operator="greaterThan">
      <formula>1</formula>
    </cfRule>
  </conditionalFormatting>
  <conditionalFormatting sqref="R28">
    <cfRule type="cellIs" dxfId="17518" priority="18604" operator="greaterThan">
      <formula>1</formula>
    </cfRule>
  </conditionalFormatting>
  <conditionalFormatting sqref="T28">
    <cfRule type="cellIs" dxfId="17517" priority="18603" operator="greaterThan">
      <formula>1</formula>
    </cfRule>
  </conditionalFormatting>
  <conditionalFormatting sqref="U28">
    <cfRule type="cellIs" dxfId="17516" priority="18602" operator="greaterThan">
      <formula>1</formula>
    </cfRule>
  </conditionalFormatting>
  <conditionalFormatting sqref="V28">
    <cfRule type="cellIs" dxfId="17515" priority="18601" operator="greaterThan">
      <formula>1</formula>
    </cfRule>
  </conditionalFormatting>
  <conditionalFormatting sqref="E30:I30">
    <cfRule type="cellIs" dxfId="17514" priority="18600" operator="greaterThan">
      <formula>1</formula>
    </cfRule>
  </conditionalFormatting>
  <conditionalFormatting sqref="E30:I30">
    <cfRule type="cellIs" dxfId="17513" priority="18599" operator="greaterThan">
      <formula>1</formula>
    </cfRule>
  </conditionalFormatting>
  <conditionalFormatting sqref="G30">
    <cfRule type="cellIs" dxfId="17512" priority="18598" operator="greaterThan">
      <formula>1</formula>
    </cfRule>
  </conditionalFormatting>
  <conditionalFormatting sqref="H30">
    <cfRule type="cellIs" dxfId="17511" priority="18597" operator="greaterThan">
      <formula>1</formula>
    </cfRule>
  </conditionalFormatting>
  <conditionalFormatting sqref="I30">
    <cfRule type="cellIs" dxfId="17510" priority="18596" operator="greaterThan">
      <formula>1</formula>
    </cfRule>
  </conditionalFormatting>
  <conditionalFormatting sqref="E32:G32 I32:J32 T32:V32">
    <cfRule type="cellIs" dxfId="17509" priority="18595" operator="greaterThan">
      <formula>1</formula>
    </cfRule>
  </conditionalFormatting>
  <conditionalFormatting sqref="E32:G32 I32:J32 T32:V32">
    <cfRule type="cellIs" dxfId="17508" priority="18594" operator="greaterThan">
      <formula>1</formula>
    </cfRule>
  </conditionalFormatting>
  <conditionalFormatting sqref="G32">
    <cfRule type="cellIs" dxfId="17507" priority="18593" operator="greaterThan">
      <formula>1</formula>
    </cfRule>
  </conditionalFormatting>
  <conditionalFormatting sqref="I32">
    <cfRule type="cellIs" dxfId="17506" priority="18592" operator="greaterThan">
      <formula>1</formula>
    </cfRule>
  </conditionalFormatting>
  <conditionalFormatting sqref="J32">
    <cfRule type="cellIs" dxfId="17505" priority="18591" operator="greaterThan">
      <formula>1</formula>
    </cfRule>
  </conditionalFormatting>
  <conditionalFormatting sqref="T32">
    <cfRule type="cellIs" dxfId="17504" priority="18590" operator="greaterThan">
      <formula>1</formula>
    </cfRule>
  </conditionalFormatting>
  <conditionalFormatting sqref="U32">
    <cfRule type="cellIs" dxfId="17503" priority="18589" operator="greaterThan">
      <formula>1</formula>
    </cfRule>
  </conditionalFormatting>
  <conditionalFormatting sqref="V32">
    <cfRule type="cellIs" dxfId="17502" priority="18588" operator="greaterThan">
      <formula>1</formula>
    </cfRule>
  </conditionalFormatting>
  <conditionalFormatting sqref="E34:K34">
    <cfRule type="cellIs" dxfId="17501" priority="18587" operator="greaterThan">
      <formula>1</formula>
    </cfRule>
  </conditionalFormatting>
  <conditionalFormatting sqref="E34:K34">
    <cfRule type="cellIs" dxfId="17500" priority="18586" operator="greaterThan">
      <formula>1</formula>
    </cfRule>
  </conditionalFormatting>
  <conditionalFormatting sqref="G34">
    <cfRule type="cellIs" dxfId="17499" priority="18585" operator="greaterThan">
      <formula>1</formula>
    </cfRule>
  </conditionalFormatting>
  <conditionalFormatting sqref="H34">
    <cfRule type="cellIs" dxfId="17498" priority="18584" operator="greaterThan">
      <formula>1</formula>
    </cfRule>
  </conditionalFormatting>
  <conditionalFormatting sqref="I34">
    <cfRule type="cellIs" dxfId="17497" priority="18583" operator="greaterThan">
      <formula>1</formula>
    </cfRule>
  </conditionalFormatting>
  <conditionalFormatting sqref="J34">
    <cfRule type="cellIs" dxfId="17496" priority="18582" operator="greaterThan">
      <formula>1</formula>
    </cfRule>
  </conditionalFormatting>
  <conditionalFormatting sqref="K34">
    <cfRule type="cellIs" dxfId="17495" priority="18581" operator="greaterThan">
      <formula>1</formula>
    </cfRule>
  </conditionalFormatting>
  <conditionalFormatting sqref="E36:K36 P36">
    <cfRule type="cellIs" dxfId="17494" priority="18580" operator="greaterThan">
      <formula>1</formula>
    </cfRule>
  </conditionalFormatting>
  <conditionalFormatting sqref="E36:K36 P36">
    <cfRule type="cellIs" dxfId="17493" priority="18579" operator="greaterThan">
      <formula>1</formula>
    </cfRule>
  </conditionalFormatting>
  <conditionalFormatting sqref="G36">
    <cfRule type="cellIs" dxfId="17492" priority="18578" operator="greaterThan">
      <formula>1</formula>
    </cfRule>
  </conditionalFormatting>
  <conditionalFormatting sqref="H36">
    <cfRule type="cellIs" dxfId="17491" priority="18577" operator="greaterThan">
      <formula>1</formula>
    </cfRule>
  </conditionalFormatting>
  <conditionalFormatting sqref="I36">
    <cfRule type="cellIs" dxfId="17490" priority="18576" operator="greaterThan">
      <formula>1</formula>
    </cfRule>
  </conditionalFormatting>
  <conditionalFormatting sqref="J36">
    <cfRule type="cellIs" dxfId="17489" priority="18575" operator="greaterThan">
      <formula>1</formula>
    </cfRule>
  </conditionalFormatting>
  <conditionalFormatting sqref="K36">
    <cfRule type="cellIs" dxfId="17488" priority="18574" operator="greaterThan">
      <formula>1</formula>
    </cfRule>
  </conditionalFormatting>
  <conditionalFormatting sqref="P36">
    <cfRule type="cellIs" dxfId="17487" priority="18573" operator="greaterThan">
      <formula>1</formula>
    </cfRule>
  </conditionalFormatting>
  <conditionalFormatting sqref="E39 K39 P39:V39">
    <cfRule type="cellIs" dxfId="17486" priority="18561" operator="greaterThan">
      <formula>1</formula>
    </cfRule>
  </conditionalFormatting>
  <conditionalFormatting sqref="E39 K39 P39:V39">
    <cfRule type="cellIs" dxfId="17485" priority="18560" operator="greaterThan">
      <formula>1</formula>
    </cfRule>
  </conditionalFormatting>
  <conditionalFormatting sqref="K39">
    <cfRule type="cellIs" dxfId="17484" priority="18559" operator="greaterThan">
      <formula>1</formula>
    </cfRule>
  </conditionalFormatting>
  <conditionalFormatting sqref="P39">
    <cfRule type="cellIs" dxfId="17483" priority="18558" operator="greaterThan">
      <formula>1</formula>
    </cfRule>
  </conditionalFormatting>
  <conditionalFormatting sqref="Q39">
    <cfRule type="cellIs" dxfId="17482" priority="18557" operator="greaterThan">
      <formula>1</formula>
    </cfRule>
  </conditionalFormatting>
  <conditionalFormatting sqref="R39">
    <cfRule type="cellIs" dxfId="17481" priority="18556" operator="greaterThan">
      <formula>1</formula>
    </cfRule>
  </conditionalFormatting>
  <conditionalFormatting sqref="S39">
    <cfRule type="cellIs" dxfId="17480" priority="18555" operator="greaterThan">
      <formula>1</formula>
    </cfRule>
  </conditionalFormatting>
  <conditionalFormatting sqref="T39">
    <cfRule type="cellIs" dxfId="17479" priority="18554" operator="greaterThan">
      <formula>1</formula>
    </cfRule>
  </conditionalFormatting>
  <conditionalFormatting sqref="U39">
    <cfRule type="cellIs" dxfId="17478" priority="18553" operator="greaterThan">
      <formula>1</formula>
    </cfRule>
  </conditionalFormatting>
  <conditionalFormatting sqref="V39">
    <cfRule type="cellIs" dxfId="17477" priority="18552" operator="greaterThan">
      <formula>1</formula>
    </cfRule>
  </conditionalFormatting>
  <conditionalFormatting sqref="E41 G41:K41 P41:V41">
    <cfRule type="cellIs" dxfId="17476" priority="18551" operator="greaterThan">
      <formula>1</formula>
    </cfRule>
  </conditionalFormatting>
  <conditionalFormatting sqref="E41 G41:K41 P41:V41">
    <cfRule type="cellIs" dxfId="17475" priority="18550" operator="greaterThan">
      <formula>1</formula>
    </cfRule>
  </conditionalFormatting>
  <conditionalFormatting sqref="G41">
    <cfRule type="cellIs" dxfId="17474" priority="18549" operator="greaterThan">
      <formula>1</formula>
    </cfRule>
  </conditionalFormatting>
  <conditionalFormatting sqref="H41">
    <cfRule type="cellIs" dxfId="17473" priority="18548" operator="greaterThan">
      <formula>1</formula>
    </cfRule>
  </conditionalFormatting>
  <conditionalFormatting sqref="I41">
    <cfRule type="cellIs" dxfId="17472" priority="18547" operator="greaterThan">
      <formula>1</formula>
    </cfRule>
  </conditionalFormatting>
  <conditionalFormatting sqref="J41">
    <cfRule type="cellIs" dxfId="17471" priority="18546" operator="greaterThan">
      <formula>1</formula>
    </cfRule>
  </conditionalFormatting>
  <conditionalFormatting sqref="K41">
    <cfRule type="cellIs" dxfId="17470" priority="18545" operator="greaterThan">
      <formula>1</formula>
    </cfRule>
  </conditionalFormatting>
  <conditionalFormatting sqref="P41">
    <cfRule type="cellIs" dxfId="17469" priority="18544" operator="greaterThan">
      <formula>1</formula>
    </cfRule>
  </conditionalFormatting>
  <conditionalFormatting sqref="Q49">
    <cfRule type="cellIs" dxfId="17468" priority="18378" operator="greaterThan">
      <formula>1</formula>
    </cfRule>
  </conditionalFormatting>
  <conditionalFormatting sqref="Q49">
    <cfRule type="cellIs" dxfId="17465" priority="18377" operator="greaterThan">
      <formula>1</formula>
    </cfRule>
  </conditionalFormatting>
  <conditionalFormatting sqref="E21:K21 P21:V21">
    <cfRule type="cellIs" dxfId="17462" priority="18369" operator="greaterThan">
      <formula>1</formula>
    </cfRule>
  </conditionalFormatting>
  <conditionalFormatting sqref="V19">
    <cfRule type="cellIs" dxfId="17461" priority="18504" operator="greaterThan">
      <formula>1</formula>
    </cfRule>
  </conditionalFormatting>
  <conditionalFormatting sqref="V19">
    <cfRule type="cellIs" dxfId="17460" priority="18503" operator="greaterThan">
      <formula>1</formula>
    </cfRule>
  </conditionalFormatting>
  <conditionalFormatting sqref="S26">
    <cfRule type="cellIs" dxfId="17459" priority="18502" operator="greaterThan">
      <formula>1</formula>
    </cfRule>
  </conditionalFormatting>
  <conditionalFormatting sqref="S26">
    <cfRule type="cellIs" dxfId="17458" priority="18501" operator="greaterThan">
      <formula>1</formula>
    </cfRule>
  </conditionalFormatting>
  <conditionalFormatting sqref="P26">
    <cfRule type="cellIs" dxfId="17457" priority="18500" operator="greaterThan">
      <formula>1</formula>
    </cfRule>
  </conditionalFormatting>
  <conditionalFormatting sqref="P26">
    <cfRule type="cellIs" dxfId="17456" priority="18499" operator="greaterThan">
      <formula>1</formula>
    </cfRule>
  </conditionalFormatting>
  <conditionalFormatting sqref="K26">
    <cfRule type="cellIs" dxfId="17455" priority="18498" operator="greaterThan">
      <formula>1</formula>
    </cfRule>
  </conditionalFormatting>
  <conditionalFormatting sqref="K26">
    <cfRule type="cellIs" dxfId="17454" priority="18497" operator="greaterThan">
      <formula>1</formula>
    </cfRule>
  </conditionalFormatting>
  <conditionalFormatting sqref="J26">
    <cfRule type="cellIs" dxfId="17453" priority="18496" operator="greaterThan">
      <formula>1</formula>
    </cfRule>
  </conditionalFormatting>
  <conditionalFormatting sqref="J26">
    <cfRule type="cellIs" dxfId="17452" priority="18495" operator="greaterThan">
      <formula>1</formula>
    </cfRule>
  </conditionalFormatting>
  <conditionalFormatting sqref="I26">
    <cfRule type="cellIs" dxfId="17451" priority="18494" operator="greaterThan">
      <formula>1</formula>
    </cfRule>
  </conditionalFormatting>
  <conditionalFormatting sqref="I26">
    <cfRule type="cellIs" dxfId="17450" priority="18493" operator="greaterThan">
      <formula>1</formula>
    </cfRule>
  </conditionalFormatting>
  <conditionalFormatting sqref="H26">
    <cfRule type="cellIs" dxfId="17449" priority="18492" operator="greaterThan">
      <formula>1</formula>
    </cfRule>
  </conditionalFormatting>
  <conditionalFormatting sqref="H26">
    <cfRule type="cellIs" dxfId="17448" priority="18491" operator="greaterThan">
      <formula>1</formula>
    </cfRule>
  </conditionalFormatting>
  <conditionalFormatting sqref="G26">
    <cfRule type="cellIs" dxfId="17447" priority="18490" operator="greaterThan">
      <formula>1</formula>
    </cfRule>
  </conditionalFormatting>
  <conditionalFormatting sqref="G26">
    <cfRule type="cellIs" dxfId="17446" priority="18489" operator="greaterThan">
      <formula>1</formula>
    </cfRule>
  </conditionalFormatting>
  <conditionalFormatting sqref="F26">
    <cfRule type="cellIs" dxfId="17445" priority="18488" operator="greaterThan">
      <formula>1</formula>
    </cfRule>
  </conditionalFormatting>
  <conditionalFormatting sqref="F26">
    <cfRule type="cellIs" dxfId="17444" priority="18487" operator="greaterThan">
      <formula>1</formula>
    </cfRule>
  </conditionalFormatting>
  <conditionalFormatting sqref="F24">
    <cfRule type="cellIs" dxfId="17443" priority="18486" operator="greaterThan">
      <formula>1</formula>
    </cfRule>
  </conditionalFormatting>
  <conditionalFormatting sqref="F24">
    <cfRule type="cellIs" dxfId="17442" priority="18485" operator="greaterThan">
      <formula>1</formula>
    </cfRule>
  </conditionalFormatting>
  <conditionalFormatting sqref="E24">
    <cfRule type="cellIs" dxfId="17441" priority="18484" operator="greaterThan">
      <formula>1</formula>
    </cfRule>
  </conditionalFormatting>
  <conditionalFormatting sqref="E24">
    <cfRule type="cellIs" dxfId="17440" priority="18483" operator="greaterThan">
      <formula>1</formula>
    </cfRule>
  </conditionalFormatting>
  <conditionalFormatting sqref="F28">
    <cfRule type="cellIs" dxfId="17439" priority="18482" operator="greaterThan">
      <formula>1</formula>
    </cfRule>
  </conditionalFormatting>
  <conditionalFormatting sqref="F28">
    <cfRule type="cellIs" dxfId="17438" priority="18481" operator="greaterThan">
      <formula>1</formula>
    </cfRule>
  </conditionalFormatting>
  <conditionalFormatting sqref="G28">
    <cfRule type="cellIs" dxfId="17437" priority="18480" operator="greaterThan">
      <formula>1</formula>
    </cfRule>
  </conditionalFormatting>
  <conditionalFormatting sqref="G28">
    <cfRule type="cellIs" dxfId="17436" priority="18479" operator="greaterThan">
      <formula>1</formula>
    </cfRule>
  </conditionalFormatting>
  <conditionalFormatting sqref="H28">
    <cfRule type="cellIs" dxfId="17435" priority="18478" operator="greaterThan">
      <formula>1</formula>
    </cfRule>
  </conditionalFormatting>
  <conditionalFormatting sqref="H28">
    <cfRule type="cellIs" dxfId="17434" priority="18477" operator="greaterThan">
      <formula>1</formula>
    </cfRule>
  </conditionalFormatting>
  <conditionalFormatting sqref="I28">
    <cfRule type="cellIs" dxfId="17433" priority="18476" operator="greaterThan">
      <formula>1</formula>
    </cfRule>
  </conditionalFormatting>
  <conditionalFormatting sqref="I28">
    <cfRule type="cellIs" dxfId="17432" priority="18475" operator="greaterThan">
      <formula>1</formula>
    </cfRule>
  </conditionalFormatting>
  <conditionalFormatting sqref="J28">
    <cfRule type="cellIs" dxfId="17431" priority="18474" operator="greaterThan">
      <formula>1</formula>
    </cfRule>
  </conditionalFormatting>
  <conditionalFormatting sqref="J28">
    <cfRule type="cellIs" dxfId="17430" priority="18473" operator="greaterThan">
      <formula>1</formula>
    </cfRule>
  </conditionalFormatting>
  <conditionalFormatting sqref="K28">
    <cfRule type="cellIs" dxfId="17429" priority="18472" operator="greaterThan">
      <formula>1</formula>
    </cfRule>
  </conditionalFormatting>
  <conditionalFormatting sqref="K28">
    <cfRule type="cellIs" dxfId="17428" priority="18471" operator="greaterThan">
      <formula>1</formula>
    </cfRule>
  </conditionalFormatting>
  <conditionalFormatting sqref="P28">
    <cfRule type="cellIs" dxfId="17427" priority="18470" operator="greaterThan">
      <formula>1</formula>
    </cfRule>
  </conditionalFormatting>
  <conditionalFormatting sqref="P28">
    <cfRule type="cellIs" dxfId="17426" priority="18469" operator="greaterThan">
      <formula>1</formula>
    </cfRule>
  </conditionalFormatting>
  <conditionalFormatting sqref="S28">
    <cfRule type="cellIs" dxfId="17425" priority="18468" operator="greaterThan">
      <formula>1</formula>
    </cfRule>
  </conditionalFormatting>
  <conditionalFormatting sqref="S30">
    <cfRule type="cellIs" dxfId="17424" priority="18459" operator="greaterThan">
      <formula>1</formula>
    </cfRule>
  </conditionalFormatting>
  <conditionalFormatting sqref="R30">
    <cfRule type="cellIs" dxfId="17423" priority="18458" operator="greaterThan">
      <formula>1</formula>
    </cfRule>
  </conditionalFormatting>
  <conditionalFormatting sqref="R30">
    <cfRule type="cellIs" dxfId="17422" priority="18457" operator="greaterThan">
      <formula>1</formula>
    </cfRule>
  </conditionalFormatting>
  <conditionalFormatting sqref="Q30">
    <cfRule type="cellIs" dxfId="17421" priority="18456" operator="greaterThan">
      <formula>1</formula>
    </cfRule>
  </conditionalFormatting>
  <conditionalFormatting sqref="Q30">
    <cfRule type="cellIs" dxfId="17420" priority="18455" operator="greaterThan">
      <formula>1</formula>
    </cfRule>
  </conditionalFormatting>
  <conditionalFormatting sqref="P30">
    <cfRule type="cellIs" dxfId="17419" priority="18454" operator="greaterThan">
      <formula>1</formula>
    </cfRule>
  </conditionalFormatting>
  <conditionalFormatting sqref="P30">
    <cfRule type="cellIs" dxfId="17418" priority="18453" operator="greaterThan">
      <formula>1</formula>
    </cfRule>
  </conditionalFormatting>
  <conditionalFormatting sqref="K30">
    <cfRule type="cellIs" dxfId="17417" priority="18452" operator="greaterThan">
      <formula>1</formula>
    </cfRule>
  </conditionalFormatting>
  <conditionalFormatting sqref="K30">
    <cfRule type="cellIs" dxfId="17416" priority="18451" operator="greaterThan">
      <formula>1</formula>
    </cfRule>
  </conditionalFormatting>
  <conditionalFormatting sqref="J30">
    <cfRule type="cellIs" dxfId="17415" priority="18450" operator="greaterThan">
      <formula>1</formula>
    </cfRule>
  </conditionalFormatting>
  <conditionalFormatting sqref="J30">
    <cfRule type="cellIs" dxfId="17414" priority="18449" operator="greaterThan">
      <formula>1</formula>
    </cfRule>
  </conditionalFormatting>
  <conditionalFormatting sqref="H32">
    <cfRule type="cellIs" dxfId="17413" priority="18448" operator="greaterThan">
      <formula>1</formula>
    </cfRule>
  </conditionalFormatting>
  <conditionalFormatting sqref="H32">
    <cfRule type="cellIs" dxfId="17412" priority="18447" operator="greaterThan">
      <formula>1</formula>
    </cfRule>
  </conditionalFormatting>
  <conditionalFormatting sqref="K32">
    <cfRule type="cellIs" dxfId="17411" priority="18446" operator="greaterThan">
      <formula>1</formula>
    </cfRule>
  </conditionalFormatting>
  <conditionalFormatting sqref="K32">
    <cfRule type="cellIs" dxfId="17410" priority="18445" operator="greaterThan">
      <formula>1</formula>
    </cfRule>
  </conditionalFormatting>
  <conditionalFormatting sqref="P32">
    <cfRule type="cellIs" dxfId="17409" priority="18444" operator="greaterThan">
      <formula>1</formula>
    </cfRule>
  </conditionalFormatting>
  <conditionalFormatting sqref="P32">
    <cfRule type="cellIs" dxfId="17408" priority="18443" operator="greaterThan">
      <formula>1</formula>
    </cfRule>
  </conditionalFormatting>
  <conditionalFormatting sqref="Q32">
    <cfRule type="cellIs" dxfId="17407" priority="18442" operator="greaterThan">
      <formula>1</formula>
    </cfRule>
  </conditionalFormatting>
  <conditionalFormatting sqref="Q32">
    <cfRule type="cellIs" dxfId="17406" priority="18441" operator="greaterThan">
      <formula>1</formula>
    </cfRule>
  </conditionalFormatting>
  <conditionalFormatting sqref="R32">
    <cfRule type="cellIs" dxfId="17405" priority="18440" operator="greaterThan">
      <formula>1</formula>
    </cfRule>
  </conditionalFormatting>
  <conditionalFormatting sqref="R32">
    <cfRule type="cellIs" dxfId="17404" priority="18439" operator="greaterThan">
      <formula>1</formula>
    </cfRule>
  </conditionalFormatting>
  <conditionalFormatting sqref="S32">
    <cfRule type="cellIs" dxfId="17403" priority="18438" operator="greaterThan">
      <formula>1</formula>
    </cfRule>
  </conditionalFormatting>
  <conditionalFormatting sqref="S32">
    <cfRule type="cellIs" dxfId="17402" priority="18437" operator="greaterThan">
      <formula>1</formula>
    </cfRule>
  </conditionalFormatting>
  <conditionalFormatting sqref="V34">
    <cfRule type="cellIs" dxfId="17401" priority="18436" operator="greaterThan">
      <formula>1</formula>
    </cfRule>
  </conditionalFormatting>
  <conditionalFormatting sqref="V34">
    <cfRule type="cellIs" dxfId="17400" priority="18435" operator="greaterThan">
      <formula>1</formula>
    </cfRule>
  </conditionalFormatting>
  <conditionalFormatting sqref="U34">
    <cfRule type="cellIs" dxfId="17399" priority="18434" operator="greaterThan">
      <formula>1</formula>
    </cfRule>
  </conditionalFormatting>
  <conditionalFormatting sqref="U34">
    <cfRule type="cellIs" dxfId="17398" priority="18433" operator="greaterThan">
      <formula>1</formula>
    </cfRule>
  </conditionalFormatting>
  <conditionalFormatting sqref="T34">
    <cfRule type="cellIs" dxfId="17397" priority="18432" operator="greaterThan">
      <formula>1</formula>
    </cfRule>
  </conditionalFormatting>
  <conditionalFormatting sqref="T34">
    <cfRule type="cellIs" dxfId="17396" priority="18431" operator="greaterThan">
      <formula>1</formula>
    </cfRule>
  </conditionalFormatting>
  <conditionalFormatting sqref="Q34">
    <cfRule type="cellIs" dxfId="17395" priority="18425" operator="greaterThan">
      <formula>1</formula>
    </cfRule>
  </conditionalFormatting>
  <conditionalFormatting sqref="P34">
    <cfRule type="cellIs" dxfId="17394" priority="18424" operator="greaterThan">
      <formula>1</formula>
    </cfRule>
  </conditionalFormatting>
  <conditionalFormatting sqref="P34">
    <cfRule type="cellIs" dxfId="17393" priority="18423" operator="greaterThan">
      <formula>1</formula>
    </cfRule>
  </conditionalFormatting>
  <conditionalFormatting sqref="Q36">
    <cfRule type="cellIs" dxfId="17392" priority="18422" operator="greaterThan">
      <formula>1</formula>
    </cfRule>
  </conditionalFormatting>
  <conditionalFormatting sqref="Q36">
    <cfRule type="cellIs" dxfId="17391" priority="18421" operator="greaterThan">
      <formula>1</formula>
    </cfRule>
  </conditionalFormatting>
  <conditionalFormatting sqref="R36">
    <cfRule type="cellIs" dxfId="17390" priority="18420" operator="greaterThan">
      <formula>1</formula>
    </cfRule>
  </conditionalFormatting>
  <conditionalFormatting sqref="R36">
    <cfRule type="cellIs" dxfId="17389" priority="18419" operator="greaterThan">
      <formula>1</formula>
    </cfRule>
  </conditionalFormatting>
  <conditionalFormatting sqref="S36">
    <cfRule type="cellIs" dxfId="17388" priority="18418" operator="greaterThan">
      <formula>1</formula>
    </cfRule>
  </conditionalFormatting>
  <conditionalFormatting sqref="S36">
    <cfRule type="cellIs" dxfId="17387" priority="18417" operator="greaterThan">
      <formula>1</formula>
    </cfRule>
  </conditionalFormatting>
  <conditionalFormatting sqref="T36">
    <cfRule type="cellIs" dxfId="17386" priority="18416" operator="greaterThan">
      <formula>1</formula>
    </cfRule>
  </conditionalFormatting>
  <conditionalFormatting sqref="T36">
    <cfRule type="cellIs" dxfId="17385" priority="18415" operator="greaterThan">
      <formula>1</formula>
    </cfRule>
  </conditionalFormatting>
  <conditionalFormatting sqref="U36">
    <cfRule type="cellIs" dxfId="17384" priority="18414" operator="greaterThan">
      <formula>1</formula>
    </cfRule>
  </conditionalFormatting>
  <conditionalFormatting sqref="U36">
    <cfRule type="cellIs" dxfId="17383" priority="18413" operator="greaterThan">
      <formula>1</formula>
    </cfRule>
  </conditionalFormatting>
  <conditionalFormatting sqref="V36">
    <cfRule type="cellIs" dxfId="17382" priority="18412" operator="greaterThan">
      <formula>1</formula>
    </cfRule>
  </conditionalFormatting>
  <conditionalFormatting sqref="V36">
    <cfRule type="cellIs" dxfId="17381" priority="18411" operator="greaterThan">
      <formula>1</formula>
    </cfRule>
  </conditionalFormatting>
  <conditionalFormatting sqref="G39">
    <cfRule type="cellIs" dxfId="17380" priority="18402" operator="greaterThan">
      <formula>1</formula>
    </cfRule>
  </conditionalFormatting>
  <conditionalFormatting sqref="G39">
    <cfRule type="cellIs" dxfId="17379" priority="18401" operator="greaterThan">
      <formula>1</formula>
    </cfRule>
  </conditionalFormatting>
  <conditionalFormatting sqref="H39">
    <cfRule type="cellIs" dxfId="17378" priority="18400" operator="greaterThan">
      <formula>1</formula>
    </cfRule>
  </conditionalFormatting>
  <conditionalFormatting sqref="H39">
    <cfRule type="cellIs" dxfId="17377" priority="18399" operator="greaterThan">
      <formula>1</formula>
    </cfRule>
  </conditionalFormatting>
  <conditionalFormatting sqref="I39">
    <cfRule type="cellIs" dxfId="17376" priority="18398" operator="greaterThan">
      <formula>1</formula>
    </cfRule>
  </conditionalFormatting>
  <conditionalFormatting sqref="I39">
    <cfRule type="cellIs" dxfId="17375" priority="18397" operator="greaterThan">
      <formula>1</formula>
    </cfRule>
  </conditionalFormatting>
  <conditionalFormatting sqref="J39">
    <cfRule type="cellIs" dxfId="17374" priority="18396" operator="greaterThan">
      <formula>1</formula>
    </cfRule>
  </conditionalFormatting>
  <conditionalFormatting sqref="J39">
    <cfRule type="cellIs" dxfId="17373" priority="18395" operator="greaterThan">
      <formula>1</formula>
    </cfRule>
  </conditionalFormatting>
  <conditionalFormatting sqref="F41">
    <cfRule type="cellIs" dxfId="17372" priority="18394" operator="greaterThan">
      <formula>1</formula>
    </cfRule>
  </conditionalFormatting>
  <conditionalFormatting sqref="F41">
    <cfRule type="cellIs" dxfId="17371" priority="18393" operator="greaterThan">
      <formula>1</formula>
    </cfRule>
  </conditionalFormatting>
  <conditionalFormatting sqref="F43">
    <cfRule type="cellIs" dxfId="17370" priority="18392" operator="greaterThan">
      <formula>1</formula>
    </cfRule>
  </conditionalFormatting>
  <conditionalFormatting sqref="F43">
    <cfRule type="cellIs" dxfId="17369" priority="18391" operator="greaterThan">
      <formula>1</formula>
    </cfRule>
  </conditionalFormatting>
  <conditionalFormatting sqref="G43">
    <cfRule type="cellIs" dxfId="17368" priority="18390" operator="greaterThan">
      <formula>1</formula>
    </cfRule>
  </conditionalFormatting>
  <conditionalFormatting sqref="G43">
    <cfRule type="cellIs" dxfId="17367" priority="18389" operator="greaterThan">
      <formula>1</formula>
    </cfRule>
  </conditionalFormatting>
  <conditionalFormatting sqref="H43">
    <cfRule type="cellIs" dxfId="17366" priority="18388" operator="greaterThan">
      <formula>1</formula>
    </cfRule>
  </conditionalFormatting>
  <conditionalFormatting sqref="H43">
    <cfRule type="cellIs" dxfId="17365" priority="18387" operator="greaterThan">
      <formula>1</formula>
    </cfRule>
  </conditionalFormatting>
  <conditionalFormatting sqref="I43">
    <cfRule type="cellIs" dxfId="17364" priority="18386" operator="greaterThan">
      <formula>1</formula>
    </cfRule>
  </conditionalFormatting>
  <conditionalFormatting sqref="I43">
    <cfRule type="cellIs" dxfId="17363" priority="18385" operator="greaterThan">
      <formula>1</formula>
    </cfRule>
  </conditionalFormatting>
  <conditionalFormatting sqref="E21:K21 P21:V21">
    <cfRule type="cellIs" dxfId="17362" priority="18370" operator="greaterThan">
      <formula>1</formula>
    </cfRule>
  </conditionalFormatting>
  <conditionalFormatting sqref="E50:V50 E49:K49 M49:V49 E53:V1048576 E14:V44">
    <cfRule type="cellIs" dxfId="17361" priority="18368" operator="equal">
      <formula>0</formula>
    </cfRule>
  </conditionalFormatting>
  <conditionalFormatting sqref="E19:K19 P19:V19">
    <cfRule type="cellIs" dxfId="17360" priority="18367" operator="greaterThan">
      <formula>1</formula>
    </cfRule>
  </conditionalFormatting>
  <conditionalFormatting sqref="E19:K19 P19:V19">
    <cfRule type="cellIs" dxfId="17359" priority="18366" operator="greaterThan">
      <formula>1</formula>
    </cfRule>
  </conditionalFormatting>
  <conditionalFormatting sqref="G19">
    <cfRule type="cellIs" dxfId="17358" priority="18365" operator="greaterThan">
      <formula>1</formula>
    </cfRule>
  </conditionalFormatting>
  <conditionalFormatting sqref="H19">
    <cfRule type="cellIs" dxfId="17357" priority="18364" operator="greaterThan">
      <formula>1</formula>
    </cfRule>
  </conditionalFormatting>
  <conditionalFormatting sqref="I19">
    <cfRule type="cellIs" dxfId="17356" priority="18363" operator="greaterThan">
      <formula>1</formula>
    </cfRule>
  </conditionalFormatting>
  <conditionalFormatting sqref="J19">
    <cfRule type="cellIs" dxfId="17355" priority="18362" operator="greaterThan">
      <formula>1</formula>
    </cfRule>
  </conditionalFormatting>
  <conditionalFormatting sqref="K19">
    <cfRule type="cellIs" dxfId="17354" priority="18361" operator="greaterThan">
      <formula>1</formula>
    </cfRule>
  </conditionalFormatting>
  <conditionalFormatting sqref="P19">
    <cfRule type="cellIs" dxfId="17353" priority="18360" operator="greaterThan">
      <formula>1</formula>
    </cfRule>
  </conditionalFormatting>
  <conditionalFormatting sqref="Q19">
    <cfRule type="cellIs" dxfId="17352" priority="18359" operator="greaterThan">
      <formula>1</formula>
    </cfRule>
  </conditionalFormatting>
  <conditionalFormatting sqref="R19">
    <cfRule type="cellIs" dxfId="17351" priority="18358" operator="greaterThan">
      <formula>1</formula>
    </cfRule>
  </conditionalFormatting>
  <conditionalFormatting sqref="S19">
    <cfRule type="cellIs" dxfId="17350" priority="18357" operator="greaterThan">
      <formula>1</formula>
    </cfRule>
  </conditionalFormatting>
  <conditionalFormatting sqref="T19">
    <cfRule type="cellIs" dxfId="17349" priority="18356" operator="greaterThan">
      <formula>1</formula>
    </cfRule>
  </conditionalFormatting>
  <conditionalFormatting sqref="U19">
    <cfRule type="cellIs" dxfId="17348" priority="18355" operator="greaterThan">
      <formula>1</formula>
    </cfRule>
  </conditionalFormatting>
  <conditionalFormatting sqref="V19">
    <cfRule type="cellIs" dxfId="17347" priority="18354" operator="greaterThan">
      <formula>1</formula>
    </cfRule>
  </conditionalFormatting>
  <conditionalFormatting sqref="E24:K24 P24:U24">
    <cfRule type="cellIs" dxfId="17346" priority="18353" operator="greaterThan">
      <formula>1</formula>
    </cfRule>
  </conditionalFormatting>
  <conditionalFormatting sqref="V24">
    <cfRule type="cellIs" dxfId="17345" priority="18352" operator="greaterThan">
      <formula>1</formula>
    </cfRule>
  </conditionalFormatting>
  <conditionalFormatting sqref="V24">
    <cfRule type="cellIs" dxfId="17344" priority="18351" operator="greaterThan">
      <formula>1</formula>
    </cfRule>
  </conditionalFormatting>
  <conditionalFormatting sqref="E24:K24 P24:V24">
    <cfRule type="cellIs" dxfId="17343" priority="18350" operator="greaterThan">
      <formula>1</formula>
    </cfRule>
  </conditionalFormatting>
  <conditionalFormatting sqref="E24:K24 P24:V24">
    <cfRule type="cellIs" dxfId="17342" priority="18349" operator="greaterThan">
      <formula>1</formula>
    </cfRule>
  </conditionalFormatting>
  <conditionalFormatting sqref="G24">
    <cfRule type="cellIs" dxfId="17341" priority="18348" operator="greaterThan">
      <formula>1</formula>
    </cfRule>
  </conditionalFormatting>
  <conditionalFormatting sqref="H24">
    <cfRule type="cellIs" dxfId="17340" priority="18347" operator="greaterThan">
      <formula>1</formula>
    </cfRule>
  </conditionalFormatting>
  <conditionalFormatting sqref="I24">
    <cfRule type="cellIs" dxfId="17339" priority="18346" operator="greaterThan">
      <formula>1</formula>
    </cfRule>
  </conditionalFormatting>
  <conditionalFormatting sqref="J24">
    <cfRule type="cellIs" dxfId="17338" priority="18345" operator="greaterThan">
      <formula>1</formula>
    </cfRule>
  </conditionalFormatting>
  <conditionalFormatting sqref="K24">
    <cfRule type="cellIs" dxfId="17337" priority="18344" operator="greaterThan">
      <formula>1</formula>
    </cfRule>
  </conditionalFormatting>
  <conditionalFormatting sqref="P24">
    <cfRule type="cellIs" dxfId="17336" priority="18343" operator="greaterThan">
      <formula>1</formula>
    </cfRule>
  </conditionalFormatting>
  <conditionalFormatting sqref="Q24">
    <cfRule type="cellIs" dxfId="17335" priority="18342" operator="greaterThan">
      <formula>1</formula>
    </cfRule>
  </conditionalFormatting>
  <conditionalFormatting sqref="R24">
    <cfRule type="cellIs" dxfId="17334" priority="18341" operator="greaterThan">
      <formula>1</formula>
    </cfRule>
  </conditionalFormatting>
  <conditionalFormatting sqref="S24">
    <cfRule type="cellIs" dxfId="17333" priority="18340" operator="greaterThan">
      <formula>1</formula>
    </cfRule>
  </conditionalFormatting>
  <conditionalFormatting sqref="T24">
    <cfRule type="cellIs" dxfId="17332" priority="18339" operator="greaterThan">
      <formula>1</formula>
    </cfRule>
  </conditionalFormatting>
  <conditionalFormatting sqref="U24">
    <cfRule type="cellIs" dxfId="17331" priority="18338" operator="greaterThan">
      <formula>1</formula>
    </cfRule>
  </conditionalFormatting>
  <conditionalFormatting sqref="V24">
    <cfRule type="cellIs" dxfId="17330" priority="18337" operator="greaterThan">
      <formula>1</formula>
    </cfRule>
  </conditionalFormatting>
  <conditionalFormatting sqref="G26:K26 P26:V26">
    <cfRule type="cellIs" dxfId="17329" priority="18336" operator="greaterThan">
      <formula>1</formula>
    </cfRule>
  </conditionalFormatting>
  <conditionalFormatting sqref="G26:K26 P26:V26">
    <cfRule type="cellIs" dxfId="17328" priority="18335" operator="greaterThan">
      <formula>1</formula>
    </cfRule>
  </conditionalFormatting>
  <conditionalFormatting sqref="G26">
    <cfRule type="cellIs" dxfId="17327" priority="18334" operator="greaterThan">
      <formula>1</formula>
    </cfRule>
  </conditionalFormatting>
  <conditionalFormatting sqref="H26">
    <cfRule type="cellIs" dxfId="17326" priority="18333" operator="greaterThan">
      <formula>1</formula>
    </cfRule>
  </conditionalFormatting>
  <conditionalFormatting sqref="I26">
    <cfRule type="cellIs" dxfId="17325" priority="18332" operator="greaterThan">
      <formula>1</formula>
    </cfRule>
  </conditionalFormatting>
  <conditionalFormatting sqref="J26">
    <cfRule type="cellIs" dxfId="17324" priority="18331" operator="greaterThan">
      <formula>1</formula>
    </cfRule>
  </conditionalFormatting>
  <conditionalFormatting sqref="K26">
    <cfRule type="cellIs" dxfId="17323" priority="18330" operator="greaterThan">
      <formula>1</formula>
    </cfRule>
  </conditionalFormatting>
  <conditionalFormatting sqref="P26">
    <cfRule type="cellIs" dxfId="17322" priority="18329" operator="greaterThan">
      <formula>1</formula>
    </cfRule>
  </conditionalFormatting>
  <conditionalFormatting sqref="Q26">
    <cfRule type="cellIs" dxfId="17321" priority="18328" operator="greaterThan">
      <formula>1</formula>
    </cfRule>
  </conditionalFormatting>
  <conditionalFormatting sqref="R26">
    <cfRule type="cellIs" dxfId="17320" priority="18327" operator="greaterThan">
      <formula>1</formula>
    </cfRule>
  </conditionalFormatting>
  <conditionalFormatting sqref="S26">
    <cfRule type="cellIs" dxfId="17319" priority="18326" operator="greaterThan">
      <formula>1</formula>
    </cfRule>
  </conditionalFormatting>
  <conditionalFormatting sqref="T26">
    <cfRule type="cellIs" dxfId="17318" priority="18325" operator="greaterThan">
      <formula>1</formula>
    </cfRule>
  </conditionalFormatting>
  <conditionalFormatting sqref="U26">
    <cfRule type="cellIs" dxfId="17317" priority="18324" operator="greaterThan">
      <formula>1</formula>
    </cfRule>
  </conditionalFormatting>
  <conditionalFormatting sqref="V26">
    <cfRule type="cellIs" dxfId="17316" priority="18323" operator="greaterThan">
      <formula>1</formula>
    </cfRule>
  </conditionalFormatting>
  <conditionalFormatting sqref="F26">
    <cfRule type="cellIs" dxfId="17315" priority="18322" operator="greaterThan">
      <formula>1</formula>
    </cfRule>
  </conditionalFormatting>
  <conditionalFormatting sqref="F26">
    <cfRule type="cellIs" dxfId="17314" priority="18321" operator="greaterThan">
      <formula>1</formula>
    </cfRule>
  </conditionalFormatting>
  <conditionalFormatting sqref="E26">
    <cfRule type="cellIs" dxfId="17313" priority="18320" operator="greaterThan">
      <formula>1</formula>
    </cfRule>
  </conditionalFormatting>
  <conditionalFormatting sqref="E26">
    <cfRule type="cellIs" dxfId="17312" priority="18319" operator="greaterThan">
      <formula>1</formula>
    </cfRule>
  </conditionalFormatting>
  <conditionalFormatting sqref="E26:K26 P26:U26">
    <cfRule type="cellIs" dxfId="17311" priority="18318" operator="greaterThan">
      <formula>1</formula>
    </cfRule>
  </conditionalFormatting>
  <conditionalFormatting sqref="V26">
    <cfRule type="cellIs" dxfId="17310" priority="18317" operator="greaterThan">
      <formula>1</formula>
    </cfRule>
  </conditionalFormatting>
  <conditionalFormatting sqref="V26">
    <cfRule type="cellIs" dxfId="17309" priority="18316" operator="greaterThan">
      <formula>1</formula>
    </cfRule>
  </conditionalFormatting>
  <conditionalFormatting sqref="E26:K26 P26:V26">
    <cfRule type="cellIs" dxfId="17308" priority="18315" operator="greaterThan">
      <formula>1</formula>
    </cfRule>
  </conditionalFormatting>
  <conditionalFormatting sqref="E26:K26 P26:V26">
    <cfRule type="cellIs" dxfId="17307" priority="18314" operator="greaterThan">
      <formula>1</formula>
    </cfRule>
  </conditionalFormatting>
  <conditionalFormatting sqref="G26">
    <cfRule type="cellIs" dxfId="17306" priority="18313" operator="greaterThan">
      <formula>1</formula>
    </cfRule>
  </conditionalFormatting>
  <conditionalFormatting sqref="H26">
    <cfRule type="cellIs" dxfId="17305" priority="18312" operator="greaterThan">
      <formula>1</formula>
    </cfRule>
  </conditionalFormatting>
  <conditionalFormatting sqref="I26">
    <cfRule type="cellIs" dxfId="17304" priority="18311" operator="greaterThan">
      <formula>1</formula>
    </cfRule>
  </conditionalFormatting>
  <conditionalFormatting sqref="J26">
    <cfRule type="cellIs" dxfId="17303" priority="18310" operator="greaterThan">
      <formula>1</formula>
    </cfRule>
  </conditionalFormatting>
  <conditionalFormatting sqref="K26">
    <cfRule type="cellIs" dxfId="17302" priority="18309" operator="greaterThan">
      <formula>1</formula>
    </cfRule>
  </conditionalFormatting>
  <conditionalFormatting sqref="P26">
    <cfRule type="cellIs" dxfId="17301" priority="18308" operator="greaterThan">
      <formula>1</formula>
    </cfRule>
  </conditionalFormatting>
  <conditionalFormatting sqref="Q26">
    <cfRule type="cellIs" dxfId="17300" priority="18307" operator="greaterThan">
      <formula>1</formula>
    </cfRule>
  </conditionalFormatting>
  <conditionalFormatting sqref="R26">
    <cfRule type="cellIs" dxfId="17299" priority="18306" operator="greaterThan">
      <formula>1</formula>
    </cfRule>
  </conditionalFormatting>
  <conditionalFormatting sqref="S26">
    <cfRule type="cellIs" dxfId="17298" priority="18305" operator="greaterThan">
      <formula>1</formula>
    </cfRule>
  </conditionalFormatting>
  <conditionalFormatting sqref="T26">
    <cfRule type="cellIs" dxfId="17297" priority="18304" operator="greaterThan">
      <formula>1</formula>
    </cfRule>
  </conditionalFormatting>
  <conditionalFormatting sqref="U26">
    <cfRule type="cellIs" dxfId="17296" priority="18303" operator="greaterThan">
      <formula>1</formula>
    </cfRule>
  </conditionalFormatting>
  <conditionalFormatting sqref="V26">
    <cfRule type="cellIs" dxfId="17295" priority="18302" operator="greaterThan">
      <formula>1</formula>
    </cfRule>
  </conditionalFormatting>
  <conditionalFormatting sqref="G28:K28 P28:V28">
    <cfRule type="cellIs" dxfId="17294" priority="18301" operator="greaterThan">
      <formula>1</formula>
    </cfRule>
  </conditionalFormatting>
  <conditionalFormatting sqref="G28:K28 P28:V28">
    <cfRule type="cellIs" dxfId="17293" priority="18300" operator="greaterThan">
      <formula>1</formula>
    </cfRule>
  </conditionalFormatting>
  <conditionalFormatting sqref="G28">
    <cfRule type="cellIs" dxfId="17292" priority="18299" operator="greaterThan">
      <formula>1</formula>
    </cfRule>
  </conditionalFormatting>
  <conditionalFormatting sqref="H28">
    <cfRule type="cellIs" dxfId="17291" priority="18298" operator="greaterThan">
      <formula>1</formula>
    </cfRule>
  </conditionalFormatting>
  <conditionalFormatting sqref="I28">
    <cfRule type="cellIs" dxfId="17290" priority="18297" operator="greaterThan">
      <formula>1</formula>
    </cfRule>
  </conditionalFormatting>
  <conditionalFormatting sqref="J28">
    <cfRule type="cellIs" dxfId="17289" priority="18296" operator="greaterThan">
      <formula>1</formula>
    </cfRule>
  </conditionalFormatting>
  <conditionalFormatting sqref="K28">
    <cfRule type="cellIs" dxfId="17288" priority="18295" operator="greaterThan">
      <formula>1</formula>
    </cfRule>
  </conditionalFormatting>
  <conditionalFormatting sqref="P28">
    <cfRule type="cellIs" dxfId="17287" priority="18294" operator="greaterThan">
      <formula>1</formula>
    </cfRule>
  </conditionalFormatting>
  <conditionalFormatting sqref="Q28">
    <cfRule type="cellIs" dxfId="17286" priority="18293" operator="greaterThan">
      <formula>1</formula>
    </cfRule>
  </conditionalFormatting>
  <conditionalFormatting sqref="R28">
    <cfRule type="cellIs" dxfId="17285" priority="18292" operator="greaterThan">
      <formula>1</formula>
    </cfRule>
  </conditionalFormatting>
  <conditionalFormatting sqref="S28">
    <cfRule type="cellIs" dxfId="17284" priority="18291" operator="greaterThan">
      <formula>1</formula>
    </cfRule>
  </conditionalFormatting>
  <conditionalFormatting sqref="T28">
    <cfRule type="cellIs" dxfId="17283" priority="18290" operator="greaterThan">
      <formula>1</formula>
    </cfRule>
  </conditionalFormatting>
  <conditionalFormatting sqref="U28">
    <cfRule type="cellIs" dxfId="17282" priority="18289" operator="greaterThan">
      <formula>1</formula>
    </cfRule>
  </conditionalFormatting>
  <conditionalFormatting sqref="V28">
    <cfRule type="cellIs" dxfId="17281" priority="18288" operator="greaterThan">
      <formula>1</formula>
    </cfRule>
  </conditionalFormatting>
  <conditionalFormatting sqref="F28">
    <cfRule type="cellIs" dxfId="17280" priority="18287" operator="greaterThan">
      <formula>1</formula>
    </cfRule>
  </conditionalFormatting>
  <conditionalFormatting sqref="F28">
    <cfRule type="cellIs" dxfId="17279" priority="18286" operator="greaterThan">
      <formula>1</formula>
    </cfRule>
  </conditionalFormatting>
  <conditionalFormatting sqref="E28">
    <cfRule type="cellIs" dxfId="17278" priority="18285" operator="greaterThan">
      <formula>1</formula>
    </cfRule>
  </conditionalFormatting>
  <conditionalFormatting sqref="E28">
    <cfRule type="cellIs" dxfId="17277" priority="18284" operator="greaterThan">
      <formula>1</formula>
    </cfRule>
  </conditionalFormatting>
  <conditionalFormatting sqref="E28:K28 P28:U28">
    <cfRule type="cellIs" dxfId="17276" priority="18283" operator="greaterThan">
      <formula>1</formula>
    </cfRule>
  </conditionalFormatting>
  <conditionalFormatting sqref="V28">
    <cfRule type="cellIs" dxfId="17275" priority="18282" operator="greaterThan">
      <formula>1</formula>
    </cfRule>
  </conditionalFormatting>
  <conditionalFormatting sqref="V28">
    <cfRule type="cellIs" dxfId="17274" priority="18281" operator="greaterThan">
      <formula>1</formula>
    </cfRule>
  </conditionalFormatting>
  <conditionalFormatting sqref="E28:K28 P28:V28">
    <cfRule type="cellIs" dxfId="17273" priority="18280" operator="greaterThan">
      <formula>1</formula>
    </cfRule>
  </conditionalFormatting>
  <conditionalFormatting sqref="E28:K28 P28:V28">
    <cfRule type="cellIs" dxfId="17272" priority="18279" operator="greaterThan">
      <formula>1</formula>
    </cfRule>
  </conditionalFormatting>
  <conditionalFormatting sqref="G28">
    <cfRule type="cellIs" dxfId="17271" priority="18278" operator="greaterThan">
      <formula>1</formula>
    </cfRule>
  </conditionalFormatting>
  <conditionalFormatting sqref="H28">
    <cfRule type="cellIs" dxfId="17270" priority="18277" operator="greaterThan">
      <formula>1</formula>
    </cfRule>
  </conditionalFormatting>
  <conditionalFormatting sqref="I28">
    <cfRule type="cellIs" dxfId="17269" priority="18276" operator="greaterThan">
      <formula>1</formula>
    </cfRule>
  </conditionalFormatting>
  <conditionalFormatting sqref="J28">
    <cfRule type="cellIs" dxfId="17268" priority="18275" operator="greaterThan">
      <formula>1</formula>
    </cfRule>
  </conditionalFormatting>
  <conditionalFormatting sqref="K28">
    <cfRule type="cellIs" dxfId="17267" priority="18274" operator="greaterThan">
      <formula>1</formula>
    </cfRule>
  </conditionalFormatting>
  <conditionalFormatting sqref="P28">
    <cfRule type="cellIs" dxfId="17266" priority="18273" operator="greaterThan">
      <formula>1</formula>
    </cfRule>
  </conditionalFormatting>
  <conditionalFormatting sqref="Q28">
    <cfRule type="cellIs" dxfId="17265" priority="18272" operator="greaterThan">
      <formula>1</formula>
    </cfRule>
  </conditionalFormatting>
  <conditionalFormatting sqref="R28">
    <cfRule type="cellIs" dxfId="17264" priority="18271" operator="greaterThan">
      <formula>1</formula>
    </cfRule>
  </conditionalFormatting>
  <conditionalFormatting sqref="S28">
    <cfRule type="cellIs" dxfId="17263" priority="18270" operator="greaterThan">
      <formula>1</formula>
    </cfRule>
  </conditionalFormatting>
  <conditionalFormatting sqref="T28">
    <cfRule type="cellIs" dxfId="17262" priority="18269" operator="greaterThan">
      <formula>1</formula>
    </cfRule>
  </conditionalFormatting>
  <conditionalFormatting sqref="U28">
    <cfRule type="cellIs" dxfId="17261" priority="18268" operator="greaterThan">
      <formula>1</formula>
    </cfRule>
  </conditionalFormatting>
  <conditionalFormatting sqref="V28">
    <cfRule type="cellIs" dxfId="17260" priority="18267" operator="greaterThan">
      <formula>1</formula>
    </cfRule>
  </conditionalFormatting>
  <conditionalFormatting sqref="S30">
    <cfRule type="cellIs" dxfId="17259" priority="18244" operator="greaterThan">
      <formula>1</formula>
    </cfRule>
  </conditionalFormatting>
  <conditionalFormatting sqref="E30 T30:V30 Q30:R30">
    <cfRule type="cellIs" dxfId="17258" priority="18266" operator="greaterThan">
      <formula>1</formula>
    </cfRule>
  </conditionalFormatting>
  <conditionalFormatting sqref="E30 T30:V30 Q30:R30">
    <cfRule type="cellIs" dxfId="17257" priority="18265" operator="greaterThan">
      <formula>1</formula>
    </cfRule>
  </conditionalFormatting>
  <conditionalFormatting sqref="Q30">
    <cfRule type="cellIs" dxfId="17256" priority="18264" operator="greaterThan">
      <formula>1</formula>
    </cfRule>
  </conditionalFormatting>
  <conditionalFormatting sqref="R30">
    <cfRule type="cellIs" dxfId="17255" priority="18263" operator="greaterThan">
      <formula>1</formula>
    </cfRule>
  </conditionalFormatting>
  <conditionalFormatting sqref="T30">
    <cfRule type="cellIs" dxfId="17254" priority="18262" operator="greaterThan">
      <formula>1</formula>
    </cfRule>
  </conditionalFormatting>
  <conditionalFormatting sqref="U30">
    <cfRule type="cellIs" dxfId="17253" priority="18261" operator="greaterThan">
      <formula>1</formula>
    </cfRule>
  </conditionalFormatting>
  <conditionalFormatting sqref="V30">
    <cfRule type="cellIs" dxfId="17252" priority="18260" operator="greaterThan">
      <formula>1</formula>
    </cfRule>
  </conditionalFormatting>
  <conditionalFormatting sqref="F30">
    <cfRule type="cellIs" dxfId="17251" priority="18259" operator="greaterThan">
      <formula>1</formula>
    </cfRule>
  </conditionalFormatting>
  <conditionalFormatting sqref="F30">
    <cfRule type="cellIs" dxfId="17250" priority="18258" operator="greaterThan">
      <formula>1</formula>
    </cfRule>
  </conditionalFormatting>
  <conditionalFormatting sqref="G30">
    <cfRule type="cellIs" dxfId="17249" priority="18257" operator="greaterThan">
      <formula>1</formula>
    </cfRule>
  </conditionalFormatting>
  <conditionalFormatting sqref="G30">
    <cfRule type="cellIs" dxfId="17248" priority="18256" operator="greaterThan">
      <formula>1</formula>
    </cfRule>
  </conditionalFormatting>
  <conditionalFormatting sqref="H30">
    <cfRule type="cellIs" dxfId="17247" priority="18255" operator="greaterThan">
      <formula>1</formula>
    </cfRule>
  </conditionalFormatting>
  <conditionalFormatting sqref="H30">
    <cfRule type="cellIs" dxfId="17246" priority="18254" operator="greaterThan">
      <formula>1</formula>
    </cfRule>
  </conditionalFormatting>
  <conditionalFormatting sqref="I30">
    <cfRule type="cellIs" dxfId="17245" priority="18253" operator="greaterThan">
      <formula>1</formula>
    </cfRule>
  </conditionalFormatting>
  <conditionalFormatting sqref="I30">
    <cfRule type="cellIs" dxfId="17244" priority="18252" operator="greaterThan">
      <formula>1</formula>
    </cfRule>
  </conditionalFormatting>
  <conditionalFormatting sqref="J30">
    <cfRule type="cellIs" dxfId="17243" priority="18251" operator="greaterThan">
      <formula>1</formula>
    </cfRule>
  </conditionalFormatting>
  <conditionalFormatting sqref="J30">
    <cfRule type="cellIs" dxfId="17242" priority="18250" operator="greaterThan">
      <formula>1</formula>
    </cfRule>
  </conditionalFormatting>
  <conditionalFormatting sqref="K30">
    <cfRule type="cellIs" dxfId="17241" priority="18249" operator="greaterThan">
      <formula>1</formula>
    </cfRule>
  </conditionalFormatting>
  <conditionalFormatting sqref="K30">
    <cfRule type="cellIs" dxfId="17240" priority="18248" operator="greaterThan">
      <formula>1</formula>
    </cfRule>
  </conditionalFormatting>
  <conditionalFormatting sqref="P30">
    <cfRule type="cellIs" dxfId="17239" priority="18247" operator="greaterThan">
      <formula>1</formula>
    </cfRule>
  </conditionalFormatting>
  <conditionalFormatting sqref="P30">
    <cfRule type="cellIs" dxfId="17238" priority="18246" operator="greaterThan">
      <formula>1</formula>
    </cfRule>
  </conditionalFormatting>
  <conditionalFormatting sqref="S30">
    <cfRule type="cellIs" dxfId="17237" priority="18245" operator="greaterThan">
      <formula>1</formula>
    </cfRule>
  </conditionalFormatting>
  <conditionalFormatting sqref="G30:V30">
    <cfRule type="cellIs" dxfId="17236" priority="18243" operator="greaterThan">
      <formula>1</formula>
    </cfRule>
  </conditionalFormatting>
  <conditionalFormatting sqref="G30:V30">
    <cfRule type="cellIs" dxfId="17235" priority="18242" operator="greaterThan">
      <formula>1</formula>
    </cfRule>
  </conditionalFormatting>
  <conditionalFormatting sqref="G30">
    <cfRule type="cellIs" dxfId="17234" priority="18241" operator="greaterThan">
      <formula>1</formula>
    </cfRule>
  </conditionalFormatting>
  <conditionalFormatting sqref="H30">
    <cfRule type="cellIs" dxfId="17233" priority="18240" operator="greaterThan">
      <formula>1</formula>
    </cfRule>
  </conditionalFormatting>
  <conditionalFormatting sqref="I30">
    <cfRule type="cellIs" dxfId="17232" priority="18239" operator="greaterThan">
      <formula>1</formula>
    </cfRule>
  </conditionalFormatting>
  <conditionalFormatting sqref="J30">
    <cfRule type="cellIs" dxfId="17231" priority="18238" operator="greaterThan">
      <formula>1</formula>
    </cfRule>
  </conditionalFormatting>
  <conditionalFormatting sqref="K30">
    <cfRule type="cellIs" dxfId="17230" priority="18237" operator="greaterThan">
      <formula>1</formula>
    </cfRule>
  </conditionalFormatting>
  <conditionalFormatting sqref="P30">
    <cfRule type="cellIs" dxfId="17229" priority="18236" operator="greaterThan">
      <formula>1</formula>
    </cfRule>
  </conditionalFormatting>
  <conditionalFormatting sqref="Q30">
    <cfRule type="cellIs" dxfId="17228" priority="18235" operator="greaterThan">
      <formula>1</formula>
    </cfRule>
  </conditionalFormatting>
  <conditionalFormatting sqref="R30">
    <cfRule type="cellIs" dxfId="17227" priority="18234" operator="greaterThan">
      <formula>1</formula>
    </cfRule>
  </conditionalFormatting>
  <conditionalFormatting sqref="S30">
    <cfRule type="cellIs" dxfId="17226" priority="18233" operator="greaterThan">
      <formula>1</formula>
    </cfRule>
  </conditionalFormatting>
  <conditionalFormatting sqref="T30">
    <cfRule type="cellIs" dxfId="17225" priority="18232" operator="greaterThan">
      <formula>1</formula>
    </cfRule>
  </conditionalFormatting>
  <conditionalFormatting sqref="U30">
    <cfRule type="cellIs" dxfId="17224" priority="18231" operator="greaterThan">
      <formula>1</formula>
    </cfRule>
  </conditionalFormatting>
  <conditionalFormatting sqref="V30">
    <cfRule type="cellIs" dxfId="17223" priority="18230" operator="greaterThan">
      <formula>1</formula>
    </cfRule>
  </conditionalFormatting>
  <conditionalFormatting sqref="F30">
    <cfRule type="cellIs" dxfId="17222" priority="18229" operator="greaterThan">
      <formula>1</formula>
    </cfRule>
  </conditionalFormatting>
  <conditionalFormatting sqref="F30">
    <cfRule type="cellIs" dxfId="17221" priority="18228" operator="greaterThan">
      <formula>1</formula>
    </cfRule>
  </conditionalFormatting>
  <conditionalFormatting sqref="E30">
    <cfRule type="cellIs" dxfId="17220" priority="18227" operator="greaterThan">
      <formula>1</formula>
    </cfRule>
  </conditionalFormatting>
  <conditionalFormatting sqref="E30">
    <cfRule type="cellIs" dxfId="17219" priority="18226" operator="greaterThan">
      <formula>1</formula>
    </cfRule>
  </conditionalFormatting>
  <conditionalFormatting sqref="E30:V30">
    <cfRule type="cellIs" dxfId="17218" priority="18225" operator="greaterThan">
      <formula>1</formula>
    </cfRule>
  </conditionalFormatting>
  <conditionalFormatting sqref="V30">
    <cfRule type="cellIs" dxfId="17217" priority="18224" operator="greaterThan">
      <formula>1</formula>
    </cfRule>
  </conditionalFormatting>
  <conditionalFormatting sqref="V30">
    <cfRule type="cellIs" dxfId="17216" priority="18223" operator="greaterThan">
      <formula>1</formula>
    </cfRule>
  </conditionalFormatting>
  <conditionalFormatting sqref="E30:V30">
    <cfRule type="cellIs" dxfId="17215" priority="18222" operator="greaterThan">
      <formula>1</formula>
    </cfRule>
  </conditionalFormatting>
  <conditionalFormatting sqref="E30:V30">
    <cfRule type="cellIs" dxfId="17214" priority="18221" operator="greaterThan">
      <formula>1</formula>
    </cfRule>
  </conditionalFormatting>
  <conditionalFormatting sqref="G30">
    <cfRule type="cellIs" dxfId="17213" priority="18220" operator="greaterThan">
      <formula>1</formula>
    </cfRule>
  </conditionalFormatting>
  <conditionalFormatting sqref="H30">
    <cfRule type="cellIs" dxfId="17212" priority="18219" operator="greaterThan">
      <formula>1</formula>
    </cfRule>
  </conditionalFormatting>
  <conditionalFormatting sqref="I30">
    <cfRule type="cellIs" dxfId="17211" priority="18218" operator="greaterThan">
      <formula>1</formula>
    </cfRule>
  </conditionalFormatting>
  <conditionalFormatting sqref="J30">
    <cfRule type="cellIs" dxfId="17210" priority="18217" operator="greaterThan">
      <formula>1</formula>
    </cfRule>
  </conditionalFormatting>
  <conditionalFormatting sqref="K30">
    <cfRule type="cellIs" dxfId="17209" priority="18216" operator="greaterThan">
      <formula>1</formula>
    </cfRule>
  </conditionalFormatting>
  <conditionalFormatting sqref="P30">
    <cfRule type="cellIs" dxfId="17208" priority="18215" operator="greaterThan">
      <formula>1</formula>
    </cfRule>
  </conditionalFormatting>
  <conditionalFormatting sqref="Q30">
    <cfRule type="cellIs" dxfId="17207" priority="18214" operator="greaterThan">
      <formula>1</formula>
    </cfRule>
  </conditionalFormatting>
  <conditionalFormatting sqref="R30">
    <cfRule type="cellIs" dxfId="17206" priority="18213" operator="greaterThan">
      <formula>1</formula>
    </cfRule>
  </conditionalFormatting>
  <conditionalFormatting sqref="S30">
    <cfRule type="cellIs" dxfId="17205" priority="18212" operator="greaterThan">
      <formula>1</formula>
    </cfRule>
  </conditionalFormatting>
  <conditionalFormatting sqref="T30">
    <cfRule type="cellIs" dxfId="17204" priority="18211" operator="greaterThan">
      <formula>1</formula>
    </cfRule>
  </conditionalFormatting>
  <conditionalFormatting sqref="U30">
    <cfRule type="cellIs" dxfId="17203" priority="18210" operator="greaterThan">
      <formula>1</formula>
    </cfRule>
  </conditionalFormatting>
  <conditionalFormatting sqref="V30">
    <cfRule type="cellIs" dxfId="17202" priority="18209" operator="greaterThan">
      <formula>1</formula>
    </cfRule>
  </conditionalFormatting>
  <conditionalFormatting sqref="V32">
    <cfRule type="cellIs" dxfId="17201" priority="18203" operator="greaterThan">
      <formula>1</formula>
    </cfRule>
  </conditionalFormatting>
  <conditionalFormatting sqref="V32">
    <cfRule type="cellIs" dxfId="17200" priority="18202" operator="greaterThan">
      <formula>1</formula>
    </cfRule>
  </conditionalFormatting>
  <conditionalFormatting sqref="U32">
    <cfRule type="cellIs" dxfId="17199" priority="18201" operator="greaterThan">
      <formula>1</formula>
    </cfRule>
  </conditionalFormatting>
  <conditionalFormatting sqref="U32">
    <cfRule type="cellIs" dxfId="17198" priority="18200" operator="greaterThan">
      <formula>1</formula>
    </cfRule>
  </conditionalFormatting>
  <conditionalFormatting sqref="T32">
    <cfRule type="cellIs" dxfId="17197" priority="18199" operator="greaterThan">
      <formula>1</formula>
    </cfRule>
  </conditionalFormatting>
  <conditionalFormatting sqref="T32">
    <cfRule type="cellIs" dxfId="17196" priority="18198" operator="greaterThan">
      <formula>1</formula>
    </cfRule>
  </conditionalFormatting>
  <conditionalFormatting sqref="S32">
    <cfRule type="cellIs" dxfId="17195" priority="18197" operator="greaterThan">
      <formula>1</formula>
    </cfRule>
  </conditionalFormatting>
  <conditionalFormatting sqref="E32:I32">
    <cfRule type="cellIs" dxfId="17194" priority="18208" operator="greaterThan">
      <formula>1</formula>
    </cfRule>
  </conditionalFormatting>
  <conditionalFormatting sqref="E32:I32">
    <cfRule type="cellIs" dxfId="17193" priority="18207" operator="greaterThan">
      <formula>1</formula>
    </cfRule>
  </conditionalFormatting>
  <conditionalFormatting sqref="G32">
    <cfRule type="cellIs" dxfId="17192" priority="18206" operator="greaterThan">
      <formula>1</formula>
    </cfRule>
  </conditionalFormatting>
  <conditionalFormatting sqref="H32">
    <cfRule type="cellIs" dxfId="17191" priority="18205" operator="greaterThan">
      <formula>1</formula>
    </cfRule>
  </conditionalFormatting>
  <conditionalFormatting sqref="I32">
    <cfRule type="cellIs" dxfId="17190" priority="18204" operator="greaterThan">
      <formula>1</formula>
    </cfRule>
  </conditionalFormatting>
  <conditionalFormatting sqref="S32">
    <cfRule type="cellIs" dxfId="17189" priority="18196" operator="greaterThan">
      <formula>1</formula>
    </cfRule>
  </conditionalFormatting>
  <conditionalFormatting sqref="R32">
    <cfRule type="cellIs" dxfId="17188" priority="18195" operator="greaterThan">
      <formula>1</formula>
    </cfRule>
  </conditionalFormatting>
  <conditionalFormatting sqref="R32">
    <cfRule type="cellIs" dxfId="17187" priority="18194" operator="greaterThan">
      <formula>1</formula>
    </cfRule>
  </conditionalFormatting>
  <conditionalFormatting sqref="Q32">
    <cfRule type="cellIs" dxfId="17186" priority="18193" operator="greaterThan">
      <formula>1</formula>
    </cfRule>
  </conditionalFormatting>
  <conditionalFormatting sqref="Q32">
    <cfRule type="cellIs" dxfId="17185" priority="18192" operator="greaterThan">
      <formula>1</formula>
    </cfRule>
  </conditionalFormatting>
  <conditionalFormatting sqref="P32">
    <cfRule type="cellIs" dxfId="17184" priority="18191" operator="greaterThan">
      <formula>1</formula>
    </cfRule>
  </conditionalFormatting>
  <conditionalFormatting sqref="P32">
    <cfRule type="cellIs" dxfId="17183" priority="18190" operator="greaterThan">
      <formula>1</formula>
    </cfRule>
  </conditionalFormatting>
  <conditionalFormatting sqref="K32">
    <cfRule type="cellIs" dxfId="17182" priority="18189" operator="greaterThan">
      <formula>1</formula>
    </cfRule>
  </conditionalFormatting>
  <conditionalFormatting sqref="K32">
    <cfRule type="cellIs" dxfId="17181" priority="18188" operator="greaterThan">
      <formula>1</formula>
    </cfRule>
  </conditionalFormatting>
  <conditionalFormatting sqref="J32">
    <cfRule type="cellIs" dxfId="17180" priority="18187" operator="greaterThan">
      <formula>1</formula>
    </cfRule>
  </conditionalFormatting>
  <conditionalFormatting sqref="J32">
    <cfRule type="cellIs" dxfId="17179" priority="18186" operator="greaterThan">
      <formula>1</formula>
    </cfRule>
  </conditionalFormatting>
  <conditionalFormatting sqref="S32">
    <cfRule type="cellIs" dxfId="17178" priority="18163" operator="greaterThan">
      <formula>1</formula>
    </cfRule>
  </conditionalFormatting>
  <conditionalFormatting sqref="E32 T32:V32 Q32:R32">
    <cfRule type="cellIs" dxfId="17177" priority="18185" operator="greaterThan">
      <formula>1</formula>
    </cfRule>
  </conditionalFormatting>
  <conditionalFormatting sqref="E32 T32:V32 Q32:R32">
    <cfRule type="cellIs" dxfId="17176" priority="18184" operator="greaterThan">
      <formula>1</formula>
    </cfRule>
  </conditionalFormatting>
  <conditionalFormatting sqref="Q32">
    <cfRule type="cellIs" dxfId="17175" priority="18183" operator="greaterThan">
      <formula>1</formula>
    </cfRule>
  </conditionalFormatting>
  <conditionalFormatting sqref="R32">
    <cfRule type="cellIs" dxfId="17174" priority="18182" operator="greaterThan">
      <formula>1</formula>
    </cfRule>
  </conditionalFormatting>
  <conditionalFormatting sqref="T32">
    <cfRule type="cellIs" dxfId="17173" priority="18181" operator="greaterThan">
      <formula>1</formula>
    </cfRule>
  </conditionalFormatting>
  <conditionalFormatting sqref="U32">
    <cfRule type="cellIs" dxfId="17172" priority="18180" operator="greaterThan">
      <formula>1</formula>
    </cfRule>
  </conditionalFormatting>
  <conditionalFormatting sqref="V32">
    <cfRule type="cellIs" dxfId="17171" priority="18179" operator="greaterThan">
      <formula>1</formula>
    </cfRule>
  </conditionalFormatting>
  <conditionalFormatting sqref="F32">
    <cfRule type="cellIs" dxfId="17170" priority="18178" operator="greaterThan">
      <formula>1</formula>
    </cfRule>
  </conditionalFormatting>
  <conditionalFormatting sqref="F32">
    <cfRule type="cellIs" dxfId="17169" priority="18177" operator="greaterThan">
      <formula>1</formula>
    </cfRule>
  </conditionalFormatting>
  <conditionalFormatting sqref="G32">
    <cfRule type="cellIs" dxfId="17168" priority="18176" operator="greaterThan">
      <formula>1</formula>
    </cfRule>
  </conditionalFormatting>
  <conditionalFormatting sqref="G32">
    <cfRule type="cellIs" dxfId="17167" priority="18175" operator="greaterThan">
      <formula>1</formula>
    </cfRule>
  </conditionalFormatting>
  <conditionalFormatting sqref="H32">
    <cfRule type="cellIs" dxfId="17166" priority="18174" operator="greaterThan">
      <formula>1</formula>
    </cfRule>
  </conditionalFormatting>
  <conditionalFormatting sqref="H32">
    <cfRule type="cellIs" dxfId="17165" priority="18173" operator="greaterThan">
      <formula>1</formula>
    </cfRule>
  </conditionalFormatting>
  <conditionalFormatting sqref="I32">
    <cfRule type="cellIs" dxfId="17164" priority="18172" operator="greaterThan">
      <formula>1</formula>
    </cfRule>
  </conditionalFormatting>
  <conditionalFormatting sqref="I32">
    <cfRule type="cellIs" dxfId="17163" priority="18171" operator="greaterThan">
      <formula>1</formula>
    </cfRule>
  </conditionalFormatting>
  <conditionalFormatting sqref="J32">
    <cfRule type="cellIs" dxfId="17162" priority="18170" operator="greaterThan">
      <formula>1</formula>
    </cfRule>
  </conditionalFormatting>
  <conditionalFormatting sqref="J32">
    <cfRule type="cellIs" dxfId="17161" priority="18169" operator="greaterThan">
      <formula>1</formula>
    </cfRule>
  </conditionalFormatting>
  <conditionalFormatting sqref="K32">
    <cfRule type="cellIs" dxfId="17160" priority="18168" operator="greaterThan">
      <formula>1</formula>
    </cfRule>
  </conditionalFormatting>
  <conditionalFormatting sqref="K32">
    <cfRule type="cellIs" dxfId="17159" priority="18167" operator="greaterThan">
      <formula>1</formula>
    </cfRule>
  </conditionalFormatting>
  <conditionalFormatting sqref="P32">
    <cfRule type="cellIs" dxfId="17158" priority="18166" operator="greaterThan">
      <formula>1</formula>
    </cfRule>
  </conditionalFormatting>
  <conditionalFormatting sqref="P32">
    <cfRule type="cellIs" dxfId="17157" priority="18165" operator="greaterThan">
      <formula>1</formula>
    </cfRule>
  </conditionalFormatting>
  <conditionalFormatting sqref="S32">
    <cfRule type="cellIs" dxfId="17156" priority="18164" operator="greaterThan">
      <formula>1</formula>
    </cfRule>
  </conditionalFormatting>
  <conditionalFormatting sqref="G32:K32 P32:V32">
    <cfRule type="cellIs" dxfId="17155" priority="18162" operator="greaterThan">
      <formula>1</formula>
    </cfRule>
  </conditionalFormatting>
  <conditionalFormatting sqref="G32:K32 P32:V32">
    <cfRule type="cellIs" dxfId="17154" priority="18161" operator="greaterThan">
      <formula>1</formula>
    </cfRule>
  </conditionalFormatting>
  <conditionalFormatting sqref="G32">
    <cfRule type="cellIs" dxfId="17153" priority="18160" operator="greaterThan">
      <formula>1</formula>
    </cfRule>
  </conditionalFormatting>
  <conditionalFormatting sqref="H32">
    <cfRule type="cellIs" dxfId="17152" priority="18159" operator="greaterThan">
      <formula>1</formula>
    </cfRule>
  </conditionalFormatting>
  <conditionalFormatting sqref="I32">
    <cfRule type="cellIs" dxfId="17151" priority="18158" operator="greaterThan">
      <formula>1</formula>
    </cfRule>
  </conditionalFormatting>
  <conditionalFormatting sqref="J32">
    <cfRule type="cellIs" dxfId="17150" priority="18157" operator="greaterThan">
      <formula>1</formula>
    </cfRule>
  </conditionalFormatting>
  <conditionalFormatting sqref="K32">
    <cfRule type="cellIs" dxfId="17149" priority="18156" operator="greaterThan">
      <formula>1</formula>
    </cfRule>
  </conditionalFormatting>
  <conditionalFormatting sqref="P32">
    <cfRule type="cellIs" dxfId="17148" priority="18155" operator="greaterThan">
      <formula>1</formula>
    </cfRule>
  </conditionalFormatting>
  <conditionalFormatting sqref="Q32">
    <cfRule type="cellIs" dxfId="17147" priority="18154" operator="greaterThan">
      <formula>1</formula>
    </cfRule>
  </conditionalFormatting>
  <conditionalFormatting sqref="R32">
    <cfRule type="cellIs" dxfId="17146" priority="18153" operator="greaterThan">
      <formula>1</formula>
    </cfRule>
  </conditionalFormatting>
  <conditionalFormatting sqref="S32">
    <cfRule type="cellIs" dxfId="17145" priority="18152" operator="greaterThan">
      <formula>1</formula>
    </cfRule>
  </conditionalFormatting>
  <conditionalFormatting sqref="T32">
    <cfRule type="cellIs" dxfId="17144" priority="18151" operator="greaterThan">
      <formula>1</formula>
    </cfRule>
  </conditionalFormatting>
  <conditionalFormatting sqref="U32">
    <cfRule type="cellIs" dxfId="17143" priority="18150" operator="greaterThan">
      <formula>1</formula>
    </cfRule>
  </conditionalFormatting>
  <conditionalFormatting sqref="V32">
    <cfRule type="cellIs" dxfId="17142" priority="18149" operator="greaterThan">
      <formula>1</formula>
    </cfRule>
  </conditionalFormatting>
  <conditionalFormatting sqref="F32">
    <cfRule type="cellIs" dxfId="17141" priority="18148" operator="greaterThan">
      <formula>1</formula>
    </cfRule>
  </conditionalFormatting>
  <conditionalFormatting sqref="F32">
    <cfRule type="cellIs" dxfId="17140" priority="18147" operator="greaterThan">
      <formula>1</formula>
    </cfRule>
  </conditionalFormatting>
  <conditionalFormatting sqref="E32">
    <cfRule type="cellIs" dxfId="17139" priority="18146" operator="greaterThan">
      <formula>1</formula>
    </cfRule>
  </conditionalFormatting>
  <conditionalFormatting sqref="E32">
    <cfRule type="cellIs" dxfId="17138" priority="18145" operator="greaterThan">
      <formula>1</formula>
    </cfRule>
  </conditionalFormatting>
  <conditionalFormatting sqref="E32:K32 P32:U32">
    <cfRule type="cellIs" dxfId="17137" priority="18144" operator="greaterThan">
      <formula>1</formula>
    </cfRule>
  </conditionalFormatting>
  <conditionalFormatting sqref="V32">
    <cfRule type="cellIs" dxfId="17136" priority="18143" operator="greaterThan">
      <formula>1</formula>
    </cfRule>
  </conditionalFormatting>
  <conditionalFormatting sqref="V32">
    <cfRule type="cellIs" dxfId="17135" priority="18142" operator="greaterThan">
      <formula>1</formula>
    </cfRule>
  </conditionalFormatting>
  <conditionalFormatting sqref="E32:K32 P32:V32">
    <cfRule type="cellIs" dxfId="17134" priority="18141" operator="greaterThan">
      <formula>1</formula>
    </cfRule>
  </conditionalFormatting>
  <conditionalFormatting sqref="E32:K32 P32:V32">
    <cfRule type="cellIs" dxfId="17133" priority="18140" operator="greaterThan">
      <formula>1</formula>
    </cfRule>
  </conditionalFormatting>
  <conditionalFormatting sqref="G32">
    <cfRule type="cellIs" dxfId="17132" priority="18139" operator="greaterThan">
      <formula>1</formula>
    </cfRule>
  </conditionalFormatting>
  <conditionalFormatting sqref="H32">
    <cfRule type="cellIs" dxfId="17131" priority="18138" operator="greaterThan">
      <formula>1</formula>
    </cfRule>
  </conditionalFormatting>
  <conditionalFormatting sqref="I32">
    <cfRule type="cellIs" dxfId="17130" priority="18137" operator="greaterThan">
      <formula>1</formula>
    </cfRule>
  </conditionalFormatting>
  <conditionalFormatting sqref="J32">
    <cfRule type="cellIs" dxfId="17129" priority="18136" operator="greaterThan">
      <formula>1</formula>
    </cfRule>
  </conditionalFormatting>
  <conditionalFormatting sqref="K32">
    <cfRule type="cellIs" dxfId="17128" priority="18135" operator="greaterThan">
      <formula>1</formula>
    </cfRule>
  </conditionalFormatting>
  <conditionalFormatting sqref="P32">
    <cfRule type="cellIs" dxfId="17127" priority="18134" operator="greaterThan">
      <formula>1</formula>
    </cfRule>
  </conditionalFormatting>
  <conditionalFormatting sqref="Q32">
    <cfRule type="cellIs" dxfId="17126" priority="18133" operator="greaterThan">
      <formula>1</formula>
    </cfRule>
  </conditionalFormatting>
  <conditionalFormatting sqref="R32">
    <cfRule type="cellIs" dxfId="17125" priority="18132" operator="greaterThan">
      <formula>1</formula>
    </cfRule>
  </conditionalFormatting>
  <conditionalFormatting sqref="S32">
    <cfRule type="cellIs" dxfId="17124" priority="18131" operator="greaterThan">
      <formula>1</formula>
    </cfRule>
  </conditionalFormatting>
  <conditionalFormatting sqref="T32">
    <cfRule type="cellIs" dxfId="17123" priority="18130" operator="greaterThan">
      <formula>1</formula>
    </cfRule>
  </conditionalFormatting>
  <conditionalFormatting sqref="U32">
    <cfRule type="cellIs" dxfId="17122" priority="18129" operator="greaterThan">
      <formula>1</formula>
    </cfRule>
  </conditionalFormatting>
  <conditionalFormatting sqref="V32">
    <cfRule type="cellIs" dxfId="17121" priority="18128" operator="greaterThan">
      <formula>1</formula>
    </cfRule>
  </conditionalFormatting>
  <conditionalFormatting sqref="E34:G34 I34:J34 T34:V34">
    <cfRule type="cellIs" dxfId="17120" priority="18127" operator="greaterThan">
      <formula>1</formula>
    </cfRule>
  </conditionalFormatting>
  <conditionalFormatting sqref="E34:G34 I34:J34 T34:V34">
    <cfRule type="cellIs" dxfId="17119" priority="18126" operator="greaterThan">
      <formula>1</formula>
    </cfRule>
  </conditionalFormatting>
  <conditionalFormatting sqref="G34">
    <cfRule type="cellIs" dxfId="17118" priority="18125" operator="greaterThan">
      <formula>1</formula>
    </cfRule>
  </conditionalFormatting>
  <conditionalFormatting sqref="I34">
    <cfRule type="cellIs" dxfId="17117" priority="18124" operator="greaterThan">
      <formula>1</formula>
    </cfRule>
  </conditionalFormatting>
  <conditionalFormatting sqref="J34">
    <cfRule type="cellIs" dxfId="17116" priority="18123" operator="greaterThan">
      <formula>1</formula>
    </cfRule>
  </conditionalFormatting>
  <conditionalFormatting sqref="T34">
    <cfRule type="cellIs" dxfId="17115" priority="18122" operator="greaterThan">
      <formula>1</formula>
    </cfRule>
  </conditionalFormatting>
  <conditionalFormatting sqref="U34">
    <cfRule type="cellIs" dxfId="17114" priority="18121" operator="greaterThan">
      <formula>1</formula>
    </cfRule>
  </conditionalFormatting>
  <conditionalFormatting sqref="V34">
    <cfRule type="cellIs" dxfId="17113" priority="18120" operator="greaterThan">
      <formula>1</formula>
    </cfRule>
  </conditionalFormatting>
  <conditionalFormatting sqref="H34">
    <cfRule type="cellIs" dxfId="17112" priority="18119" operator="greaterThan">
      <formula>1</formula>
    </cfRule>
  </conditionalFormatting>
  <conditionalFormatting sqref="H34">
    <cfRule type="cellIs" dxfId="17111" priority="18118" operator="greaterThan">
      <formula>1</formula>
    </cfRule>
  </conditionalFormatting>
  <conditionalFormatting sqref="K34">
    <cfRule type="cellIs" dxfId="17110" priority="18117" operator="greaterThan">
      <formula>1</formula>
    </cfRule>
  </conditionalFormatting>
  <conditionalFormatting sqref="K34">
    <cfRule type="cellIs" dxfId="17109" priority="18116" operator="greaterThan">
      <formula>1</formula>
    </cfRule>
  </conditionalFormatting>
  <conditionalFormatting sqref="P34">
    <cfRule type="cellIs" dxfId="17108" priority="18115" operator="greaterThan">
      <formula>1</formula>
    </cfRule>
  </conditionalFormatting>
  <conditionalFormatting sqref="P34">
    <cfRule type="cellIs" dxfId="17107" priority="18114" operator="greaterThan">
      <formula>1</formula>
    </cfRule>
  </conditionalFormatting>
  <conditionalFormatting sqref="Q34">
    <cfRule type="cellIs" dxfId="17106" priority="18113" operator="greaterThan">
      <formula>1</formula>
    </cfRule>
  </conditionalFormatting>
  <conditionalFormatting sqref="Q34">
    <cfRule type="cellIs" dxfId="17105" priority="18112" operator="greaterThan">
      <formula>1</formula>
    </cfRule>
  </conditionalFormatting>
  <conditionalFormatting sqref="R34">
    <cfRule type="cellIs" dxfId="17104" priority="18111" operator="greaterThan">
      <formula>1</formula>
    </cfRule>
  </conditionalFormatting>
  <conditionalFormatting sqref="R34">
    <cfRule type="cellIs" dxfId="17103" priority="18110" operator="greaterThan">
      <formula>1</formula>
    </cfRule>
  </conditionalFormatting>
  <conditionalFormatting sqref="S34">
    <cfRule type="cellIs" dxfId="17102" priority="18109" operator="greaterThan">
      <formula>1</formula>
    </cfRule>
  </conditionalFormatting>
  <conditionalFormatting sqref="S34">
    <cfRule type="cellIs" dxfId="17101" priority="18108" operator="greaterThan">
      <formula>1</formula>
    </cfRule>
  </conditionalFormatting>
  <conditionalFormatting sqref="V34">
    <cfRule type="cellIs" dxfId="17100" priority="18102" operator="greaterThan">
      <formula>1</formula>
    </cfRule>
  </conditionalFormatting>
  <conditionalFormatting sqref="V34">
    <cfRule type="cellIs" dxfId="17099" priority="18101" operator="greaterThan">
      <formula>1</formula>
    </cfRule>
  </conditionalFormatting>
  <conditionalFormatting sqref="U34">
    <cfRule type="cellIs" dxfId="17098" priority="18100" operator="greaterThan">
      <formula>1</formula>
    </cfRule>
  </conditionalFormatting>
  <conditionalFormatting sqref="U34">
    <cfRule type="cellIs" dxfId="17097" priority="18099" operator="greaterThan">
      <formula>1</formula>
    </cfRule>
  </conditionalFormatting>
  <conditionalFormatting sqref="T34">
    <cfRule type="cellIs" dxfId="17096" priority="18098" operator="greaterThan">
      <formula>1</formula>
    </cfRule>
  </conditionalFormatting>
  <conditionalFormatting sqref="T34">
    <cfRule type="cellIs" dxfId="17095" priority="18097" operator="greaterThan">
      <formula>1</formula>
    </cfRule>
  </conditionalFormatting>
  <conditionalFormatting sqref="S34">
    <cfRule type="cellIs" dxfId="17094" priority="18096" operator="greaterThan">
      <formula>1</formula>
    </cfRule>
  </conditionalFormatting>
  <conditionalFormatting sqref="E34:I34">
    <cfRule type="cellIs" dxfId="17093" priority="18107" operator="greaterThan">
      <formula>1</formula>
    </cfRule>
  </conditionalFormatting>
  <conditionalFormatting sqref="E34:I34">
    <cfRule type="cellIs" dxfId="17092" priority="18106" operator="greaterThan">
      <formula>1</formula>
    </cfRule>
  </conditionalFormatting>
  <conditionalFormatting sqref="G34">
    <cfRule type="cellIs" dxfId="17091" priority="18105" operator="greaterThan">
      <formula>1</formula>
    </cfRule>
  </conditionalFormatting>
  <conditionalFormatting sqref="H34">
    <cfRule type="cellIs" dxfId="17090" priority="18104" operator="greaterThan">
      <formula>1</formula>
    </cfRule>
  </conditionalFormatting>
  <conditionalFormatting sqref="I34">
    <cfRule type="cellIs" dxfId="17089" priority="18103" operator="greaterThan">
      <formula>1</formula>
    </cfRule>
  </conditionalFormatting>
  <conditionalFormatting sqref="S34">
    <cfRule type="cellIs" dxfId="17088" priority="18095" operator="greaterThan">
      <formula>1</formula>
    </cfRule>
  </conditionalFormatting>
  <conditionalFormatting sqref="R34">
    <cfRule type="cellIs" dxfId="17087" priority="18094" operator="greaterThan">
      <formula>1</formula>
    </cfRule>
  </conditionalFormatting>
  <conditionalFormatting sqref="R34">
    <cfRule type="cellIs" dxfId="17086" priority="18093" operator="greaterThan">
      <formula>1</formula>
    </cfRule>
  </conditionalFormatting>
  <conditionalFormatting sqref="Q34">
    <cfRule type="cellIs" dxfId="17085" priority="18092" operator="greaterThan">
      <formula>1</formula>
    </cfRule>
  </conditionalFormatting>
  <conditionalFormatting sqref="Q34">
    <cfRule type="cellIs" dxfId="17084" priority="18091" operator="greaterThan">
      <formula>1</formula>
    </cfRule>
  </conditionalFormatting>
  <conditionalFormatting sqref="P34">
    <cfRule type="cellIs" dxfId="17083" priority="18090" operator="greaterThan">
      <formula>1</formula>
    </cfRule>
  </conditionalFormatting>
  <conditionalFormatting sqref="P34">
    <cfRule type="cellIs" dxfId="17082" priority="18089" operator="greaterThan">
      <formula>1</formula>
    </cfRule>
  </conditionalFormatting>
  <conditionalFormatting sqref="K34">
    <cfRule type="cellIs" dxfId="17081" priority="18088" operator="greaterThan">
      <formula>1</formula>
    </cfRule>
  </conditionalFormatting>
  <conditionalFormatting sqref="K34">
    <cfRule type="cellIs" dxfId="17080" priority="18087" operator="greaterThan">
      <formula>1</formula>
    </cfRule>
  </conditionalFormatting>
  <conditionalFormatting sqref="J34">
    <cfRule type="cellIs" dxfId="17079" priority="18086" operator="greaterThan">
      <formula>1</formula>
    </cfRule>
  </conditionalFormatting>
  <conditionalFormatting sqref="J34">
    <cfRule type="cellIs" dxfId="17078" priority="18085" operator="greaterThan">
      <formula>1</formula>
    </cfRule>
  </conditionalFormatting>
  <conditionalFormatting sqref="S34">
    <cfRule type="cellIs" dxfId="17077" priority="18062" operator="greaterThan">
      <formula>1</formula>
    </cfRule>
  </conditionalFormatting>
  <conditionalFormatting sqref="E34 T34:V34 Q34:R34">
    <cfRule type="cellIs" dxfId="17076" priority="18084" operator="greaterThan">
      <formula>1</formula>
    </cfRule>
  </conditionalFormatting>
  <conditionalFormatting sqref="E34 T34:V34 Q34:R34">
    <cfRule type="cellIs" dxfId="17075" priority="18083" operator="greaterThan">
      <formula>1</formula>
    </cfRule>
  </conditionalFormatting>
  <conditionalFormatting sqref="Q34">
    <cfRule type="cellIs" dxfId="17074" priority="18082" operator="greaterThan">
      <formula>1</formula>
    </cfRule>
  </conditionalFormatting>
  <conditionalFormatting sqref="R34">
    <cfRule type="cellIs" dxfId="17073" priority="18081" operator="greaterThan">
      <formula>1</formula>
    </cfRule>
  </conditionalFormatting>
  <conditionalFormatting sqref="T34">
    <cfRule type="cellIs" dxfId="17072" priority="18080" operator="greaterThan">
      <formula>1</formula>
    </cfRule>
  </conditionalFormatting>
  <conditionalFormatting sqref="U34">
    <cfRule type="cellIs" dxfId="17071" priority="18079" operator="greaterThan">
      <formula>1</formula>
    </cfRule>
  </conditionalFormatting>
  <conditionalFormatting sqref="V34">
    <cfRule type="cellIs" dxfId="17070" priority="18078" operator="greaterThan">
      <formula>1</formula>
    </cfRule>
  </conditionalFormatting>
  <conditionalFormatting sqref="F34">
    <cfRule type="cellIs" dxfId="17069" priority="18077" operator="greaterThan">
      <formula>1</formula>
    </cfRule>
  </conditionalFormatting>
  <conditionalFormatting sqref="F34">
    <cfRule type="cellIs" dxfId="17068" priority="18076" operator="greaterThan">
      <formula>1</formula>
    </cfRule>
  </conditionalFormatting>
  <conditionalFormatting sqref="G34">
    <cfRule type="cellIs" dxfId="17067" priority="18075" operator="greaterThan">
      <formula>1</formula>
    </cfRule>
  </conditionalFormatting>
  <conditionalFormatting sqref="G34">
    <cfRule type="cellIs" dxfId="17066" priority="18074" operator="greaterThan">
      <formula>1</formula>
    </cfRule>
  </conditionalFormatting>
  <conditionalFormatting sqref="H34">
    <cfRule type="cellIs" dxfId="17065" priority="18073" operator="greaterThan">
      <formula>1</formula>
    </cfRule>
  </conditionalFormatting>
  <conditionalFormatting sqref="H34">
    <cfRule type="cellIs" dxfId="17064" priority="18072" operator="greaterThan">
      <formula>1</formula>
    </cfRule>
  </conditionalFormatting>
  <conditionalFormatting sqref="I34">
    <cfRule type="cellIs" dxfId="17063" priority="18071" operator="greaterThan">
      <formula>1</formula>
    </cfRule>
  </conditionalFormatting>
  <conditionalFormatting sqref="I34">
    <cfRule type="cellIs" dxfId="17062" priority="18070" operator="greaterThan">
      <formula>1</formula>
    </cfRule>
  </conditionalFormatting>
  <conditionalFormatting sqref="J34">
    <cfRule type="cellIs" dxfId="17061" priority="18069" operator="greaterThan">
      <formula>1</formula>
    </cfRule>
  </conditionalFormatting>
  <conditionalFormatting sqref="J34">
    <cfRule type="cellIs" dxfId="17060" priority="18068" operator="greaterThan">
      <formula>1</formula>
    </cfRule>
  </conditionalFormatting>
  <conditionalFormatting sqref="K34">
    <cfRule type="cellIs" dxfId="17059" priority="18067" operator="greaterThan">
      <formula>1</formula>
    </cfRule>
  </conditionalFormatting>
  <conditionalFormatting sqref="K34">
    <cfRule type="cellIs" dxfId="17058" priority="18066" operator="greaterThan">
      <formula>1</formula>
    </cfRule>
  </conditionalFormatting>
  <conditionalFormatting sqref="P34">
    <cfRule type="cellIs" dxfId="17057" priority="18065" operator="greaterThan">
      <formula>1</formula>
    </cfRule>
  </conditionalFormatting>
  <conditionalFormatting sqref="P34">
    <cfRule type="cellIs" dxfId="17056" priority="18064" operator="greaterThan">
      <formula>1</formula>
    </cfRule>
  </conditionalFormatting>
  <conditionalFormatting sqref="S34">
    <cfRule type="cellIs" dxfId="17055" priority="18063" operator="greaterThan">
      <formula>1</formula>
    </cfRule>
  </conditionalFormatting>
  <conditionalFormatting sqref="G34:K34 P34:V34">
    <cfRule type="cellIs" dxfId="17054" priority="18061" operator="greaterThan">
      <formula>1</formula>
    </cfRule>
  </conditionalFormatting>
  <conditionalFormatting sqref="G34:K34 P34:V34">
    <cfRule type="cellIs" dxfId="17053" priority="18060" operator="greaterThan">
      <formula>1</formula>
    </cfRule>
  </conditionalFormatting>
  <conditionalFormatting sqref="G34">
    <cfRule type="cellIs" dxfId="17052" priority="18059" operator="greaterThan">
      <formula>1</formula>
    </cfRule>
  </conditionalFormatting>
  <conditionalFormatting sqref="H34">
    <cfRule type="cellIs" dxfId="17051" priority="18058" operator="greaterThan">
      <formula>1</formula>
    </cfRule>
  </conditionalFormatting>
  <conditionalFormatting sqref="I34">
    <cfRule type="cellIs" dxfId="17050" priority="18057" operator="greaterThan">
      <formula>1</formula>
    </cfRule>
  </conditionalFormatting>
  <conditionalFormatting sqref="J34">
    <cfRule type="cellIs" dxfId="17049" priority="18056" operator="greaterThan">
      <formula>1</formula>
    </cfRule>
  </conditionalFormatting>
  <conditionalFormatting sqref="K34">
    <cfRule type="cellIs" dxfId="17048" priority="18055" operator="greaterThan">
      <formula>1</formula>
    </cfRule>
  </conditionalFormatting>
  <conditionalFormatting sqref="P34">
    <cfRule type="cellIs" dxfId="17047" priority="18054" operator="greaterThan">
      <formula>1</formula>
    </cfRule>
  </conditionalFormatting>
  <conditionalFormatting sqref="Q34">
    <cfRule type="cellIs" dxfId="17046" priority="18053" operator="greaterThan">
      <formula>1</formula>
    </cfRule>
  </conditionalFormatting>
  <conditionalFormatting sqref="R34">
    <cfRule type="cellIs" dxfId="17045" priority="18052" operator="greaterThan">
      <formula>1</formula>
    </cfRule>
  </conditionalFormatting>
  <conditionalFormatting sqref="S34">
    <cfRule type="cellIs" dxfId="17044" priority="18051" operator="greaterThan">
      <formula>1</formula>
    </cfRule>
  </conditionalFormatting>
  <conditionalFormatting sqref="T34">
    <cfRule type="cellIs" dxfId="17043" priority="18050" operator="greaterThan">
      <formula>1</formula>
    </cfRule>
  </conditionalFormatting>
  <conditionalFormatting sqref="U34">
    <cfRule type="cellIs" dxfId="17042" priority="18049" operator="greaterThan">
      <formula>1</formula>
    </cfRule>
  </conditionalFormatting>
  <conditionalFormatting sqref="V34">
    <cfRule type="cellIs" dxfId="17041" priority="18048" operator="greaterThan">
      <formula>1</formula>
    </cfRule>
  </conditionalFormatting>
  <conditionalFormatting sqref="F34">
    <cfRule type="cellIs" dxfId="17040" priority="18047" operator="greaterThan">
      <formula>1</formula>
    </cfRule>
  </conditionalFormatting>
  <conditionalFormatting sqref="F34">
    <cfRule type="cellIs" dxfId="17039" priority="18046" operator="greaterThan">
      <formula>1</formula>
    </cfRule>
  </conditionalFormatting>
  <conditionalFormatting sqref="E34">
    <cfRule type="cellIs" dxfId="17038" priority="18045" operator="greaterThan">
      <formula>1</formula>
    </cfRule>
  </conditionalFormatting>
  <conditionalFormatting sqref="E34">
    <cfRule type="cellIs" dxfId="17037" priority="18044" operator="greaterThan">
      <formula>1</formula>
    </cfRule>
  </conditionalFormatting>
  <conditionalFormatting sqref="E34:K34 P34:U34">
    <cfRule type="cellIs" dxfId="17036" priority="18043" operator="greaterThan">
      <formula>1</formula>
    </cfRule>
  </conditionalFormatting>
  <conditionalFormatting sqref="V34">
    <cfRule type="cellIs" dxfId="17035" priority="18042" operator="greaterThan">
      <formula>1</formula>
    </cfRule>
  </conditionalFormatting>
  <conditionalFormatting sqref="V34">
    <cfRule type="cellIs" dxfId="17034" priority="18041" operator="greaterThan">
      <formula>1</formula>
    </cfRule>
  </conditionalFormatting>
  <conditionalFormatting sqref="E34:K34 P34:V34">
    <cfRule type="cellIs" dxfId="17033" priority="18040" operator="greaterThan">
      <formula>1</formula>
    </cfRule>
  </conditionalFormatting>
  <conditionalFormatting sqref="E34:K34 P34:V34">
    <cfRule type="cellIs" dxfId="17032" priority="18039" operator="greaterThan">
      <formula>1</formula>
    </cfRule>
  </conditionalFormatting>
  <conditionalFormatting sqref="G34">
    <cfRule type="cellIs" dxfId="17031" priority="18038" operator="greaterThan">
      <formula>1</formula>
    </cfRule>
  </conditionalFormatting>
  <conditionalFormatting sqref="H34">
    <cfRule type="cellIs" dxfId="17030" priority="18037" operator="greaterThan">
      <formula>1</formula>
    </cfRule>
  </conditionalFormatting>
  <conditionalFormatting sqref="I34">
    <cfRule type="cellIs" dxfId="17029" priority="18036" operator="greaterThan">
      <formula>1</formula>
    </cfRule>
  </conditionalFormatting>
  <conditionalFormatting sqref="J34">
    <cfRule type="cellIs" dxfId="17028" priority="18035" operator="greaterThan">
      <formula>1</formula>
    </cfRule>
  </conditionalFormatting>
  <conditionalFormatting sqref="K34">
    <cfRule type="cellIs" dxfId="17027" priority="18034" operator="greaterThan">
      <formula>1</formula>
    </cfRule>
  </conditionalFormatting>
  <conditionalFormatting sqref="P34">
    <cfRule type="cellIs" dxfId="17026" priority="18033" operator="greaterThan">
      <formula>1</formula>
    </cfRule>
  </conditionalFormatting>
  <conditionalFormatting sqref="Q34">
    <cfRule type="cellIs" dxfId="17025" priority="18032" operator="greaterThan">
      <formula>1</formula>
    </cfRule>
  </conditionalFormatting>
  <conditionalFormatting sqref="R34">
    <cfRule type="cellIs" dxfId="17024" priority="18031" operator="greaterThan">
      <formula>1</formula>
    </cfRule>
  </conditionalFormatting>
  <conditionalFormatting sqref="S34">
    <cfRule type="cellIs" dxfId="17023" priority="18030" operator="greaterThan">
      <formula>1</formula>
    </cfRule>
  </conditionalFormatting>
  <conditionalFormatting sqref="T34">
    <cfRule type="cellIs" dxfId="17022" priority="18029" operator="greaterThan">
      <formula>1</formula>
    </cfRule>
  </conditionalFormatting>
  <conditionalFormatting sqref="U34">
    <cfRule type="cellIs" dxfId="17021" priority="18028" operator="greaterThan">
      <formula>1</formula>
    </cfRule>
  </conditionalFormatting>
  <conditionalFormatting sqref="V34">
    <cfRule type="cellIs" dxfId="17020" priority="18027" operator="greaterThan">
      <formula>1</formula>
    </cfRule>
  </conditionalFormatting>
  <conditionalFormatting sqref="S36">
    <cfRule type="cellIs" dxfId="17019" priority="18013" operator="greaterThan">
      <formula>1</formula>
    </cfRule>
  </conditionalFormatting>
  <conditionalFormatting sqref="S36">
    <cfRule type="cellIs" dxfId="17018" priority="18012" operator="greaterThan">
      <formula>1</formula>
    </cfRule>
  </conditionalFormatting>
  <conditionalFormatting sqref="R36">
    <cfRule type="cellIs" dxfId="17017" priority="18011" operator="greaterThan">
      <formula>1</formula>
    </cfRule>
  </conditionalFormatting>
  <conditionalFormatting sqref="R36">
    <cfRule type="cellIs" dxfId="17016" priority="18010" operator="greaterThan">
      <formula>1</formula>
    </cfRule>
  </conditionalFormatting>
  <conditionalFormatting sqref="Q36">
    <cfRule type="cellIs" dxfId="17015" priority="18009" operator="greaterThan">
      <formula>1</formula>
    </cfRule>
  </conditionalFormatting>
  <conditionalFormatting sqref="E36:K36">
    <cfRule type="cellIs" dxfId="17014" priority="18026" operator="greaterThan">
      <formula>1</formula>
    </cfRule>
  </conditionalFormatting>
  <conditionalFormatting sqref="E36:K36">
    <cfRule type="cellIs" dxfId="17013" priority="18025" operator="greaterThan">
      <formula>1</formula>
    </cfRule>
  </conditionalFormatting>
  <conditionalFormatting sqref="G36">
    <cfRule type="cellIs" dxfId="17012" priority="18024" operator="greaterThan">
      <formula>1</formula>
    </cfRule>
  </conditionalFormatting>
  <conditionalFormatting sqref="H36">
    <cfRule type="cellIs" dxfId="17011" priority="18023" operator="greaterThan">
      <formula>1</formula>
    </cfRule>
  </conditionalFormatting>
  <conditionalFormatting sqref="I36">
    <cfRule type="cellIs" dxfId="17010" priority="18022" operator="greaterThan">
      <formula>1</formula>
    </cfRule>
  </conditionalFormatting>
  <conditionalFormatting sqref="J36">
    <cfRule type="cellIs" dxfId="17009" priority="18021" operator="greaterThan">
      <formula>1</formula>
    </cfRule>
  </conditionalFormatting>
  <conditionalFormatting sqref="K36">
    <cfRule type="cellIs" dxfId="17008" priority="18020" operator="greaterThan">
      <formula>1</formula>
    </cfRule>
  </conditionalFormatting>
  <conditionalFormatting sqref="V36">
    <cfRule type="cellIs" dxfId="17007" priority="18019" operator="greaterThan">
      <formula>1</formula>
    </cfRule>
  </conditionalFormatting>
  <conditionalFormatting sqref="V36">
    <cfRule type="cellIs" dxfId="17006" priority="18018" operator="greaterThan">
      <formula>1</formula>
    </cfRule>
  </conditionalFormatting>
  <conditionalFormatting sqref="U36">
    <cfRule type="cellIs" dxfId="17005" priority="18017" operator="greaterThan">
      <formula>1</formula>
    </cfRule>
  </conditionalFormatting>
  <conditionalFormatting sqref="U36">
    <cfRule type="cellIs" dxfId="17004" priority="18016" operator="greaterThan">
      <formula>1</formula>
    </cfRule>
  </conditionalFormatting>
  <conditionalFormatting sqref="T36">
    <cfRule type="cellIs" dxfId="17003" priority="18015" operator="greaterThan">
      <formula>1</formula>
    </cfRule>
  </conditionalFormatting>
  <conditionalFormatting sqref="T36">
    <cfRule type="cellIs" dxfId="17002" priority="18014" operator="greaterThan">
      <formula>1</formula>
    </cfRule>
  </conditionalFormatting>
  <conditionalFormatting sqref="Q36">
    <cfRule type="cellIs" dxfId="17001" priority="18008" operator="greaterThan">
      <formula>1</formula>
    </cfRule>
  </conditionalFormatting>
  <conditionalFormatting sqref="P36">
    <cfRule type="cellIs" dxfId="17000" priority="18007" operator="greaterThan">
      <formula>1</formula>
    </cfRule>
  </conditionalFormatting>
  <conditionalFormatting sqref="P36">
    <cfRule type="cellIs" dxfId="16999" priority="18006" operator="greaterThan">
      <formula>1</formula>
    </cfRule>
  </conditionalFormatting>
  <conditionalFormatting sqref="E36:G36 I36:J36 T36:V36">
    <cfRule type="cellIs" dxfId="16998" priority="18005" operator="greaterThan">
      <formula>1</formula>
    </cfRule>
  </conditionalFormatting>
  <conditionalFormatting sqref="E36:G36 I36:J36 T36:V36">
    <cfRule type="cellIs" dxfId="16997" priority="18004" operator="greaterThan">
      <formula>1</formula>
    </cfRule>
  </conditionalFormatting>
  <conditionalFormatting sqref="G36">
    <cfRule type="cellIs" dxfId="16996" priority="18003" operator="greaterThan">
      <formula>1</formula>
    </cfRule>
  </conditionalFormatting>
  <conditionalFormatting sqref="I36">
    <cfRule type="cellIs" dxfId="16995" priority="18002" operator="greaterThan">
      <formula>1</formula>
    </cfRule>
  </conditionalFormatting>
  <conditionalFormatting sqref="J36">
    <cfRule type="cellIs" dxfId="16994" priority="18001" operator="greaterThan">
      <formula>1</formula>
    </cfRule>
  </conditionalFormatting>
  <conditionalFormatting sqref="T36">
    <cfRule type="cellIs" dxfId="16993" priority="18000" operator="greaterThan">
      <formula>1</formula>
    </cfRule>
  </conditionalFormatting>
  <conditionalFormatting sqref="U36">
    <cfRule type="cellIs" dxfId="16992" priority="17999" operator="greaterThan">
      <formula>1</formula>
    </cfRule>
  </conditionalFormatting>
  <conditionalFormatting sqref="V36">
    <cfRule type="cellIs" dxfId="16991" priority="17998" operator="greaterThan">
      <formula>1</formula>
    </cfRule>
  </conditionalFormatting>
  <conditionalFormatting sqref="H36">
    <cfRule type="cellIs" dxfId="16990" priority="17997" operator="greaterThan">
      <formula>1</formula>
    </cfRule>
  </conditionalFormatting>
  <conditionalFormatting sqref="H36">
    <cfRule type="cellIs" dxfId="16989" priority="17996" operator="greaterThan">
      <formula>1</formula>
    </cfRule>
  </conditionalFormatting>
  <conditionalFormatting sqref="K36">
    <cfRule type="cellIs" dxfId="16988" priority="17995" operator="greaterThan">
      <formula>1</formula>
    </cfRule>
  </conditionalFormatting>
  <conditionalFormatting sqref="K36">
    <cfRule type="cellIs" dxfId="16987" priority="17994" operator="greaterThan">
      <formula>1</formula>
    </cfRule>
  </conditionalFormatting>
  <conditionalFormatting sqref="P36">
    <cfRule type="cellIs" dxfId="16986" priority="17993" operator="greaterThan">
      <formula>1</formula>
    </cfRule>
  </conditionalFormatting>
  <conditionalFormatting sqref="P36">
    <cfRule type="cellIs" dxfId="16985" priority="17992" operator="greaterThan">
      <formula>1</formula>
    </cfRule>
  </conditionalFormatting>
  <conditionalFormatting sqref="Q36">
    <cfRule type="cellIs" dxfId="16984" priority="17991" operator="greaterThan">
      <formula>1</formula>
    </cfRule>
  </conditionalFormatting>
  <conditionalFormatting sqref="Q36">
    <cfRule type="cellIs" dxfId="16983" priority="17990" operator="greaterThan">
      <formula>1</formula>
    </cfRule>
  </conditionalFormatting>
  <conditionalFormatting sqref="R36">
    <cfRule type="cellIs" dxfId="16982" priority="17989" operator="greaterThan">
      <formula>1</formula>
    </cfRule>
  </conditionalFormatting>
  <conditionalFormatting sqref="R36">
    <cfRule type="cellIs" dxfId="16981" priority="17988" operator="greaterThan">
      <formula>1</formula>
    </cfRule>
  </conditionalFormatting>
  <conditionalFormatting sqref="S36">
    <cfRule type="cellIs" dxfId="16980" priority="17987" operator="greaterThan">
      <formula>1</formula>
    </cfRule>
  </conditionalFormatting>
  <conditionalFormatting sqref="S36">
    <cfRule type="cellIs" dxfId="16979" priority="17986" operator="greaterThan">
      <formula>1</formula>
    </cfRule>
  </conditionalFormatting>
  <conditionalFormatting sqref="V36">
    <cfRule type="cellIs" dxfId="16978" priority="17980" operator="greaterThan">
      <formula>1</formula>
    </cfRule>
  </conditionalFormatting>
  <conditionalFormatting sqref="V36">
    <cfRule type="cellIs" dxfId="16977" priority="17979" operator="greaterThan">
      <formula>1</formula>
    </cfRule>
  </conditionalFormatting>
  <conditionalFormatting sqref="U36">
    <cfRule type="cellIs" dxfId="16976" priority="17978" operator="greaterThan">
      <formula>1</formula>
    </cfRule>
  </conditionalFormatting>
  <conditionalFormatting sqref="U36">
    <cfRule type="cellIs" dxfId="16975" priority="17977" operator="greaterThan">
      <formula>1</formula>
    </cfRule>
  </conditionalFormatting>
  <conditionalFormatting sqref="T36">
    <cfRule type="cellIs" dxfId="16974" priority="17976" operator="greaterThan">
      <formula>1</formula>
    </cfRule>
  </conditionalFormatting>
  <conditionalFormatting sqref="T36">
    <cfRule type="cellIs" dxfId="16973" priority="17975" operator="greaterThan">
      <formula>1</formula>
    </cfRule>
  </conditionalFormatting>
  <conditionalFormatting sqref="S36">
    <cfRule type="cellIs" dxfId="16972" priority="17974" operator="greaterThan">
      <formula>1</formula>
    </cfRule>
  </conditionalFormatting>
  <conditionalFormatting sqref="E36:I36">
    <cfRule type="cellIs" dxfId="16971" priority="17985" operator="greaterThan">
      <formula>1</formula>
    </cfRule>
  </conditionalFormatting>
  <conditionalFormatting sqref="E36:I36">
    <cfRule type="cellIs" dxfId="16970" priority="17984" operator="greaterThan">
      <formula>1</formula>
    </cfRule>
  </conditionalFormatting>
  <conditionalFormatting sqref="G36">
    <cfRule type="cellIs" dxfId="16969" priority="17983" operator="greaterThan">
      <formula>1</formula>
    </cfRule>
  </conditionalFormatting>
  <conditionalFormatting sqref="H36">
    <cfRule type="cellIs" dxfId="16968" priority="17982" operator="greaterThan">
      <formula>1</formula>
    </cfRule>
  </conditionalFormatting>
  <conditionalFormatting sqref="I36">
    <cfRule type="cellIs" dxfId="16967" priority="17981" operator="greaterThan">
      <formula>1</formula>
    </cfRule>
  </conditionalFormatting>
  <conditionalFormatting sqref="S36">
    <cfRule type="cellIs" dxfId="16966" priority="17973" operator="greaterThan">
      <formula>1</formula>
    </cfRule>
  </conditionalFormatting>
  <conditionalFormatting sqref="R36">
    <cfRule type="cellIs" dxfId="16965" priority="17972" operator="greaterThan">
      <formula>1</formula>
    </cfRule>
  </conditionalFormatting>
  <conditionalFormatting sqref="R36">
    <cfRule type="cellIs" dxfId="16964" priority="17971" operator="greaterThan">
      <formula>1</formula>
    </cfRule>
  </conditionalFormatting>
  <conditionalFormatting sqref="Q36">
    <cfRule type="cellIs" dxfId="16963" priority="17970" operator="greaterThan">
      <formula>1</formula>
    </cfRule>
  </conditionalFormatting>
  <conditionalFormatting sqref="Q36">
    <cfRule type="cellIs" dxfId="16962" priority="17969" operator="greaterThan">
      <formula>1</formula>
    </cfRule>
  </conditionalFormatting>
  <conditionalFormatting sqref="P36">
    <cfRule type="cellIs" dxfId="16961" priority="17968" operator="greaterThan">
      <formula>1</formula>
    </cfRule>
  </conditionalFormatting>
  <conditionalFormatting sqref="P36">
    <cfRule type="cellIs" dxfId="16960" priority="17967" operator="greaterThan">
      <formula>1</formula>
    </cfRule>
  </conditionalFormatting>
  <conditionalFormatting sqref="K36">
    <cfRule type="cellIs" dxfId="16959" priority="17966" operator="greaterThan">
      <formula>1</formula>
    </cfRule>
  </conditionalFormatting>
  <conditionalFormatting sqref="K36">
    <cfRule type="cellIs" dxfId="16958" priority="17965" operator="greaterThan">
      <formula>1</formula>
    </cfRule>
  </conditionalFormatting>
  <conditionalFormatting sqref="J36">
    <cfRule type="cellIs" dxfId="16957" priority="17964" operator="greaterThan">
      <formula>1</formula>
    </cfRule>
  </conditionalFormatting>
  <conditionalFormatting sqref="J36">
    <cfRule type="cellIs" dxfId="16956" priority="17963" operator="greaterThan">
      <formula>1</formula>
    </cfRule>
  </conditionalFormatting>
  <conditionalFormatting sqref="S36">
    <cfRule type="cellIs" dxfId="16955" priority="17940" operator="greaterThan">
      <formula>1</formula>
    </cfRule>
  </conditionalFormatting>
  <conditionalFormatting sqref="E36 T36:V36 Q36:R36">
    <cfRule type="cellIs" dxfId="16954" priority="17962" operator="greaterThan">
      <formula>1</formula>
    </cfRule>
  </conditionalFormatting>
  <conditionalFormatting sqref="E36 T36:V36 Q36:R36">
    <cfRule type="cellIs" dxfId="16953" priority="17961" operator="greaterThan">
      <formula>1</formula>
    </cfRule>
  </conditionalFormatting>
  <conditionalFormatting sqref="Q36">
    <cfRule type="cellIs" dxfId="16952" priority="17960" operator="greaterThan">
      <formula>1</formula>
    </cfRule>
  </conditionalFormatting>
  <conditionalFormatting sqref="R36">
    <cfRule type="cellIs" dxfId="16951" priority="17959" operator="greaterThan">
      <formula>1</formula>
    </cfRule>
  </conditionalFormatting>
  <conditionalFormatting sqref="T36">
    <cfRule type="cellIs" dxfId="16950" priority="17958" operator="greaterThan">
      <formula>1</formula>
    </cfRule>
  </conditionalFormatting>
  <conditionalFormatting sqref="U36">
    <cfRule type="cellIs" dxfId="16949" priority="17957" operator="greaterThan">
      <formula>1</formula>
    </cfRule>
  </conditionalFormatting>
  <conditionalFormatting sqref="V36">
    <cfRule type="cellIs" dxfId="16948" priority="17956" operator="greaterThan">
      <formula>1</formula>
    </cfRule>
  </conditionalFormatting>
  <conditionalFormatting sqref="F36">
    <cfRule type="cellIs" dxfId="16947" priority="17955" operator="greaterThan">
      <formula>1</formula>
    </cfRule>
  </conditionalFormatting>
  <conditionalFormatting sqref="F36">
    <cfRule type="cellIs" dxfId="16946" priority="17954" operator="greaterThan">
      <formula>1</formula>
    </cfRule>
  </conditionalFormatting>
  <conditionalFormatting sqref="G36">
    <cfRule type="cellIs" dxfId="16945" priority="17953" operator="greaterThan">
      <formula>1</formula>
    </cfRule>
  </conditionalFormatting>
  <conditionalFormatting sqref="G36">
    <cfRule type="cellIs" dxfId="16944" priority="17952" operator="greaterThan">
      <formula>1</formula>
    </cfRule>
  </conditionalFormatting>
  <conditionalFormatting sqref="H36">
    <cfRule type="cellIs" dxfId="16943" priority="17951" operator="greaterThan">
      <formula>1</formula>
    </cfRule>
  </conditionalFormatting>
  <conditionalFormatting sqref="H36">
    <cfRule type="cellIs" dxfId="16942" priority="17950" operator="greaterThan">
      <formula>1</formula>
    </cfRule>
  </conditionalFormatting>
  <conditionalFormatting sqref="I36">
    <cfRule type="cellIs" dxfId="16941" priority="17949" operator="greaterThan">
      <formula>1</formula>
    </cfRule>
  </conditionalFormatting>
  <conditionalFormatting sqref="I36">
    <cfRule type="cellIs" dxfId="16940" priority="17948" operator="greaterThan">
      <formula>1</formula>
    </cfRule>
  </conditionalFormatting>
  <conditionalFormatting sqref="J36">
    <cfRule type="cellIs" dxfId="16939" priority="17947" operator="greaterThan">
      <formula>1</formula>
    </cfRule>
  </conditionalFormatting>
  <conditionalFormatting sqref="J36">
    <cfRule type="cellIs" dxfId="16938" priority="17946" operator="greaterThan">
      <formula>1</formula>
    </cfRule>
  </conditionalFormatting>
  <conditionalFormatting sqref="K36">
    <cfRule type="cellIs" dxfId="16937" priority="17945" operator="greaterThan">
      <formula>1</formula>
    </cfRule>
  </conditionalFormatting>
  <conditionalFormatting sqref="K36">
    <cfRule type="cellIs" dxfId="16936" priority="17944" operator="greaterThan">
      <formula>1</formula>
    </cfRule>
  </conditionalFormatting>
  <conditionalFormatting sqref="P36">
    <cfRule type="cellIs" dxfId="16935" priority="17943" operator="greaterThan">
      <formula>1</formula>
    </cfRule>
  </conditionalFormatting>
  <conditionalFormatting sqref="P36">
    <cfRule type="cellIs" dxfId="16934" priority="17942" operator="greaterThan">
      <formula>1</formula>
    </cfRule>
  </conditionalFormatting>
  <conditionalFormatting sqref="S36">
    <cfRule type="cellIs" dxfId="16933" priority="17941" operator="greaterThan">
      <formula>1</formula>
    </cfRule>
  </conditionalFormatting>
  <conditionalFormatting sqref="G36:K36 P36:V36">
    <cfRule type="cellIs" dxfId="16932" priority="17939" operator="greaterThan">
      <formula>1</formula>
    </cfRule>
  </conditionalFormatting>
  <conditionalFormatting sqref="G36:K36 P36:V36">
    <cfRule type="cellIs" dxfId="16931" priority="17938" operator="greaterThan">
      <formula>1</formula>
    </cfRule>
  </conditionalFormatting>
  <conditionalFormatting sqref="G36">
    <cfRule type="cellIs" dxfId="16930" priority="17937" operator="greaterThan">
      <formula>1</formula>
    </cfRule>
  </conditionalFormatting>
  <conditionalFormatting sqref="H36">
    <cfRule type="cellIs" dxfId="16929" priority="17936" operator="greaterThan">
      <formula>1</formula>
    </cfRule>
  </conditionalFormatting>
  <conditionalFormatting sqref="I36">
    <cfRule type="cellIs" dxfId="16928" priority="17935" operator="greaterThan">
      <formula>1</formula>
    </cfRule>
  </conditionalFormatting>
  <conditionalFormatting sqref="J36">
    <cfRule type="cellIs" dxfId="16927" priority="17934" operator="greaterThan">
      <formula>1</formula>
    </cfRule>
  </conditionalFormatting>
  <conditionalFormatting sqref="K36">
    <cfRule type="cellIs" dxfId="16926" priority="17933" operator="greaterThan">
      <formula>1</formula>
    </cfRule>
  </conditionalFormatting>
  <conditionalFormatting sqref="P36">
    <cfRule type="cellIs" dxfId="16925" priority="17932" operator="greaterThan">
      <formula>1</formula>
    </cfRule>
  </conditionalFormatting>
  <conditionalFormatting sqref="Q36">
    <cfRule type="cellIs" dxfId="16924" priority="17931" operator="greaterThan">
      <formula>1</formula>
    </cfRule>
  </conditionalFormatting>
  <conditionalFormatting sqref="R36">
    <cfRule type="cellIs" dxfId="16923" priority="17930" operator="greaterThan">
      <formula>1</formula>
    </cfRule>
  </conditionalFormatting>
  <conditionalFormatting sqref="S36">
    <cfRule type="cellIs" dxfId="16922" priority="17929" operator="greaterThan">
      <formula>1</formula>
    </cfRule>
  </conditionalFormatting>
  <conditionalFormatting sqref="T36">
    <cfRule type="cellIs" dxfId="16921" priority="17928" operator="greaterThan">
      <formula>1</formula>
    </cfRule>
  </conditionalFormatting>
  <conditionalFormatting sqref="U36">
    <cfRule type="cellIs" dxfId="16920" priority="17927" operator="greaterThan">
      <formula>1</formula>
    </cfRule>
  </conditionalFormatting>
  <conditionalFormatting sqref="V36">
    <cfRule type="cellIs" dxfId="16919" priority="17926" operator="greaterThan">
      <formula>1</formula>
    </cfRule>
  </conditionalFormatting>
  <conditionalFormatting sqref="F36">
    <cfRule type="cellIs" dxfId="16918" priority="17925" operator="greaterThan">
      <formula>1</formula>
    </cfRule>
  </conditionalFormatting>
  <conditionalFormatting sqref="F36">
    <cfRule type="cellIs" dxfId="16917" priority="17924" operator="greaterThan">
      <formula>1</formula>
    </cfRule>
  </conditionalFormatting>
  <conditionalFormatting sqref="E36">
    <cfRule type="cellIs" dxfId="16916" priority="17923" operator="greaterThan">
      <formula>1</formula>
    </cfRule>
  </conditionalFormatting>
  <conditionalFormatting sqref="E36">
    <cfRule type="cellIs" dxfId="16915" priority="17922" operator="greaterThan">
      <formula>1</formula>
    </cfRule>
  </conditionalFormatting>
  <conditionalFormatting sqref="E36:K36 P36:U36">
    <cfRule type="cellIs" dxfId="16914" priority="17921" operator="greaterThan">
      <formula>1</formula>
    </cfRule>
  </conditionalFormatting>
  <conditionalFormatting sqref="V36">
    <cfRule type="cellIs" dxfId="16913" priority="17920" operator="greaterThan">
      <formula>1</formula>
    </cfRule>
  </conditionalFormatting>
  <conditionalFormatting sqref="V36">
    <cfRule type="cellIs" dxfId="16912" priority="17919" operator="greaterThan">
      <formula>1</formula>
    </cfRule>
  </conditionalFormatting>
  <conditionalFormatting sqref="E36:K36 P36:V36">
    <cfRule type="cellIs" dxfId="16911" priority="17918" operator="greaterThan">
      <formula>1</formula>
    </cfRule>
  </conditionalFormatting>
  <conditionalFormatting sqref="E36:K36 P36:V36">
    <cfRule type="cellIs" dxfId="16910" priority="17917" operator="greaterThan">
      <formula>1</formula>
    </cfRule>
  </conditionalFormatting>
  <conditionalFormatting sqref="G36">
    <cfRule type="cellIs" dxfId="16909" priority="17916" operator="greaterThan">
      <formula>1</formula>
    </cfRule>
  </conditionalFormatting>
  <conditionalFormatting sqref="H36">
    <cfRule type="cellIs" dxfId="16908" priority="17915" operator="greaterThan">
      <formula>1</formula>
    </cfRule>
  </conditionalFormatting>
  <conditionalFormatting sqref="I36">
    <cfRule type="cellIs" dxfId="16907" priority="17914" operator="greaterThan">
      <formula>1</formula>
    </cfRule>
  </conditionalFormatting>
  <conditionalFormatting sqref="J36">
    <cfRule type="cellIs" dxfId="16906" priority="17913" operator="greaterThan">
      <formula>1</formula>
    </cfRule>
  </conditionalFormatting>
  <conditionalFormatting sqref="K36">
    <cfRule type="cellIs" dxfId="16905" priority="17912" operator="greaterThan">
      <formula>1</formula>
    </cfRule>
  </conditionalFormatting>
  <conditionalFormatting sqref="P36">
    <cfRule type="cellIs" dxfId="16904" priority="17911" operator="greaterThan">
      <formula>1</formula>
    </cfRule>
  </conditionalFormatting>
  <conditionalFormatting sqref="Q36">
    <cfRule type="cellIs" dxfId="16903" priority="17910" operator="greaterThan">
      <formula>1</formula>
    </cfRule>
  </conditionalFormatting>
  <conditionalFormatting sqref="R36">
    <cfRule type="cellIs" dxfId="16902" priority="17909" operator="greaterThan">
      <formula>1</formula>
    </cfRule>
  </conditionalFormatting>
  <conditionalFormatting sqref="S36">
    <cfRule type="cellIs" dxfId="16901" priority="17908" operator="greaterThan">
      <formula>1</formula>
    </cfRule>
  </conditionalFormatting>
  <conditionalFormatting sqref="T36">
    <cfRule type="cellIs" dxfId="16900" priority="17907" operator="greaterThan">
      <formula>1</formula>
    </cfRule>
  </conditionalFormatting>
  <conditionalFormatting sqref="U36">
    <cfRule type="cellIs" dxfId="16899" priority="17906" operator="greaterThan">
      <formula>1</formula>
    </cfRule>
  </conditionalFormatting>
  <conditionalFormatting sqref="V36">
    <cfRule type="cellIs" dxfId="16898" priority="17905" operator="greaterThan">
      <formula>1</formula>
    </cfRule>
  </conditionalFormatting>
  <conditionalFormatting sqref="P39">
    <cfRule type="cellIs" dxfId="16897" priority="17747" operator="greaterThan">
      <formula>1</formula>
    </cfRule>
  </conditionalFormatting>
  <conditionalFormatting sqref="P39">
    <cfRule type="cellIs" dxfId="16896" priority="17746" operator="greaterThan">
      <formula>1</formula>
    </cfRule>
  </conditionalFormatting>
  <conditionalFormatting sqref="E39:K39 V39 R39:T39">
    <cfRule type="cellIs" dxfId="16895" priority="17762" operator="greaterThan">
      <formula>1</formula>
    </cfRule>
  </conditionalFormatting>
  <conditionalFormatting sqref="E39:K39 V39 R39:T39">
    <cfRule type="cellIs" dxfId="16894" priority="17761" operator="greaterThan">
      <formula>1</formula>
    </cfRule>
  </conditionalFormatting>
  <conditionalFormatting sqref="G39">
    <cfRule type="cellIs" dxfId="16893" priority="17760" operator="greaterThan">
      <formula>1</formula>
    </cfRule>
  </conditionalFormatting>
  <conditionalFormatting sqref="H39">
    <cfRule type="cellIs" dxfId="16892" priority="17759" operator="greaterThan">
      <formula>1</formula>
    </cfRule>
  </conditionalFormatting>
  <conditionalFormatting sqref="I39">
    <cfRule type="cellIs" dxfId="16891" priority="17758" operator="greaterThan">
      <formula>1</formula>
    </cfRule>
  </conditionalFormatting>
  <conditionalFormatting sqref="J39">
    <cfRule type="cellIs" dxfId="16890" priority="17757" operator="greaterThan">
      <formula>1</formula>
    </cfRule>
  </conditionalFormatting>
  <conditionalFormatting sqref="K39">
    <cfRule type="cellIs" dxfId="16889" priority="17756" operator="greaterThan">
      <formula>1</formula>
    </cfRule>
  </conditionalFormatting>
  <conditionalFormatting sqref="R39">
    <cfRule type="cellIs" dxfId="16888" priority="17755" operator="greaterThan">
      <formula>1</formula>
    </cfRule>
  </conditionalFormatting>
  <conditionalFormatting sqref="S39">
    <cfRule type="cellIs" dxfId="16887" priority="17754" operator="greaterThan">
      <formula>1</formula>
    </cfRule>
  </conditionalFormatting>
  <conditionalFormatting sqref="T39">
    <cfRule type="cellIs" dxfId="16886" priority="17753" operator="greaterThan">
      <formula>1</formula>
    </cfRule>
  </conditionalFormatting>
  <conditionalFormatting sqref="V39">
    <cfRule type="cellIs" dxfId="16885" priority="17752" operator="greaterThan">
      <formula>1</formula>
    </cfRule>
  </conditionalFormatting>
  <conditionalFormatting sqref="U39">
    <cfRule type="cellIs" dxfId="16884" priority="17751" operator="greaterThan">
      <formula>1</formula>
    </cfRule>
  </conditionalFormatting>
  <conditionalFormatting sqref="U39">
    <cfRule type="cellIs" dxfId="16883" priority="17750" operator="greaterThan">
      <formula>1</formula>
    </cfRule>
  </conditionalFormatting>
  <conditionalFormatting sqref="Q39">
    <cfRule type="cellIs" dxfId="16882" priority="17749" operator="greaterThan">
      <formula>1</formula>
    </cfRule>
  </conditionalFormatting>
  <conditionalFormatting sqref="Q39">
    <cfRule type="cellIs" dxfId="16881" priority="17748" operator="greaterThan">
      <formula>1</formula>
    </cfRule>
  </conditionalFormatting>
  <conditionalFormatting sqref="E39:K39 P39">
    <cfRule type="cellIs" dxfId="16880" priority="17745" operator="greaterThan">
      <formula>1</formula>
    </cfRule>
  </conditionalFormatting>
  <conditionalFormatting sqref="E39:K39 P39">
    <cfRule type="cellIs" dxfId="16879" priority="17744" operator="greaterThan">
      <formula>1</formula>
    </cfRule>
  </conditionalFormatting>
  <conditionalFormatting sqref="G39">
    <cfRule type="cellIs" dxfId="16878" priority="17743" operator="greaterThan">
      <formula>1</formula>
    </cfRule>
  </conditionalFormatting>
  <conditionalFormatting sqref="H39">
    <cfRule type="cellIs" dxfId="16877" priority="17742" operator="greaterThan">
      <formula>1</formula>
    </cfRule>
  </conditionalFormatting>
  <conditionalFormatting sqref="I39">
    <cfRule type="cellIs" dxfId="16876" priority="17741" operator="greaterThan">
      <formula>1</formula>
    </cfRule>
  </conditionalFormatting>
  <conditionalFormatting sqref="J39">
    <cfRule type="cellIs" dxfId="16875" priority="17740" operator="greaterThan">
      <formula>1</formula>
    </cfRule>
  </conditionalFormatting>
  <conditionalFormatting sqref="K39">
    <cfRule type="cellIs" dxfId="16874" priority="17739" operator="greaterThan">
      <formula>1</formula>
    </cfRule>
  </conditionalFormatting>
  <conditionalFormatting sqref="P39">
    <cfRule type="cellIs" dxfId="16873" priority="17738" operator="greaterThan">
      <formula>1</formula>
    </cfRule>
  </conditionalFormatting>
  <conditionalFormatting sqref="Q39">
    <cfRule type="cellIs" dxfId="16872" priority="17737" operator="greaterThan">
      <formula>1</formula>
    </cfRule>
  </conditionalFormatting>
  <conditionalFormatting sqref="Q39">
    <cfRule type="cellIs" dxfId="16871" priority="17736" operator="greaterThan">
      <formula>1</formula>
    </cfRule>
  </conditionalFormatting>
  <conditionalFormatting sqref="R39">
    <cfRule type="cellIs" dxfId="16870" priority="17735" operator="greaterThan">
      <formula>1</formula>
    </cfRule>
  </conditionalFormatting>
  <conditionalFormatting sqref="R39">
    <cfRule type="cellIs" dxfId="16869" priority="17734" operator="greaterThan">
      <formula>1</formula>
    </cfRule>
  </conditionalFormatting>
  <conditionalFormatting sqref="S39">
    <cfRule type="cellIs" dxfId="16868" priority="17733" operator="greaterThan">
      <formula>1</formula>
    </cfRule>
  </conditionalFormatting>
  <conditionalFormatting sqref="S39">
    <cfRule type="cellIs" dxfId="16867" priority="17732" operator="greaterThan">
      <formula>1</formula>
    </cfRule>
  </conditionalFormatting>
  <conditionalFormatting sqref="T39">
    <cfRule type="cellIs" dxfId="16866" priority="17731" operator="greaterThan">
      <formula>1</formula>
    </cfRule>
  </conditionalFormatting>
  <conditionalFormatting sqref="T39">
    <cfRule type="cellIs" dxfId="16865" priority="17730" operator="greaterThan">
      <formula>1</formula>
    </cfRule>
  </conditionalFormatting>
  <conditionalFormatting sqref="U39">
    <cfRule type="cellIs" dxfId="16864" priority="17729" operator="greaterThan">
      <formula>1</formula>
    </cfRule>
  </conditionalFormatting>
  <conditionalFormatting sqref="U39">
    <cfRule type="cellIs" dxfId="16863" priority="17728" operator="greaterThan">
      <formula>1</formula>
    </cfRule>
  </conditionalFormatting>
  <conditionalFormatting sqref="V39">
    <cfRule type="cellIs" dxfId="16862" priority="17727" operator="greaterThan">
      <formula>1</formula>
    </cfRule>
  </conditionalFormatting>
  <conditionalFormatting sqref="V39">
    <cfRule type="cellIs" dxfId="16861" priority="17726" operator="greaterThan">
      <formula>1</formula>
    </cfRule>
  </conditionalFormatting>
  <conditionalFormatting sqref="S39">
    <cfRule type="cellIs" dxfId="16860" priority="17712" operator="greaterThan">
      <formula>1</formula>
    </cfRule>
  </conditionalFormatting>
  <conditionalFormatting sqref="S39">
    <cfRule type="cellIs" dxfId="16859" priority="17711" operator="greaterThan">
      <formula>1</formula>
    </cfRule>
  </conditionalFormatting>
  <conditionalFormatting sqref="R39">
    <cfRule type="cellIs" dxfId="16858" priority="17710" operator="greaterThan">
      <formula>1</formula>
    </cfRule>
  </conditionalFormatting>
  <conditionalFormatting sqref="R39">
    <cfRule type="cellIs" dxfId="16857" priority="17709" operator="greaterThan">
      <formula>1</formula>
    </cfRule>
  </conditionalFormatting>
  <conditionalFormatting sqref="Q39">
    <cfRule type="cellIs" dxfId="16856" priority="17708" operator="greaterThan">
      <formula>1</formula>
    </cfRule>
  </conditionalFormatting>
  <conditionalFormatting sqref="E39:K39">
    <cfRule type="cellIs" dxfId="16855" priority="17725" operator="greaterThan">
      <formula>1</formula>
    </cfRule>
  </conditionalFormatting>
  <conditionalFormatting sqref="E39:K39">
    <cfRule type="cellIs" dxfId="16854" priority="17724" operator="greaterThan">
      <formula>1</formula>
    </cfRule>
  </conditionalFormatting>
  <conditionalFormatting sqref="G39">
    <cfRule type="cellIs" dxfId="16853" priority="17723" operator="greaterThan">
      <formula>1</formula>
    </cfRule>
  </conditionalFormatting>
  <conditionalFormatting sqref="H39">
    <cfRule type="cellIs" dxfId="16852" priority="17722" operator="greaterThan">
      <formula>1</formula>
    </cfRule>
  </conditionalFormatting>
  <conditionalFormatting sqref="I39">
    <cfRule type="cellIs" dxfId="16851" priority="17721" operator="greaterThan">
      <formula>1</formula>
    </cfRule>
  </conditionalFormatting>
  <conditionalFormatting sqref="J39">
    <cfRule type="cellIs" dxfId="16850" priority="17720" operator="greaterThan">
      <formula>1</formula>
    </cfRule>
  </conditionalFormatting>
  <conditionalFormatting sqref="K39">
    <cfRule type="cellIs" dxfId="16849" priority="17719" operator="greaterThan">
      <formula>1</formula>
    </cfRule>
  </conditionalFormatting>
  <conditionalFormatting sqref="V39">
    <cfRule type="cellIs" dxfId="16848" priority="17718" operator="greaterThan">
      <formula>1</formula>
    </cfRule>
  </conditionalFormatting>
  <conditionalFormatting sqref="V39">
    <cfRule type="cellIs" dxfId="16847" priority="17717" operator="greaterThan">
      <formula>1</formula>
    </cfRule>
  </conditionalFormatting>
  <conditionalFormatting sqref="U39">
    <cfRule type="cellIs" dxfId="16846" priority="17716" operator="greaterThan">
      <formula>1</formula>
    </cfRule>
  </conditionalFormatting>
  <conditionalFormatting sqref="U39">
    <cfRule type="cellIs" dxfId="16845" priority="17715" operator="greaterThan">
      <formula>1</formula>
    </cfRule>
  </conditionalFormatting>
  <conditionalFormatting sqref="T39">
    <cfRule type="cellIs" dxfId="16844" priority="17714" operator="greaterThan">
      <formula>1</formula>
    </cfRule>
  </conditionalFormatting>
  <conditionalFormatting sqref="T39">
    <cfRule type="cellIs" dxfId="16843" priority="17713" operator="greaterThan">
      <formula>1</formula>
    </cfRule>
  </conditionalFormatting>
  <conditionalFormatting sqref="Q39">
    <cfRule type="cellIs" dxfId="16842" priority="17707" operator="greaterThan">
      <formula>1</formula>
    </cfRule>
  </conditionalFormatting>
  <conditionalFormatting sqref="P39">
    <cfRule type="cellIs" dxfId="16841" priority="17706" operator="greaterThan">
      <formula>1</formula>
    </cfRule>
  </conditionalFormatting>
  <conditionalFormatting sqref="P39">
    <cfRule type="cellIs" dxfId="16840" priority="17705" operator="greaterThan">
      <formula>1</formula>
    </cfRule>
  </conditionalFormatting>
  <conditionalFormatting sqref="E39:G39 I39:J39 T39:V39">
    <cfRule type="cellIs" dxfId="16839" priority="17704" operator="greaterThan">
      <formula>1</formula>
    </cfRule>
  </conditionalFormatting>
  <conditionalFormatting sqref="E39:G39 I39:J39 T39:V39">
    <cfRule type="cellIs" dxfId="16838" priority="17703" operator="greaterThan">
      <formula>1</formula>
    </cfRule>
  </conditionalFormatting>
  <conditionalFormatting sqref="G39">
    <cfRule type="cellIs" dxfId="16837" priority="17702" operator="greaterThan">
      <formula>1</formula>
    </cfRule>
  </conditionalFormatting>
  <conditionalFormatting sqref="I39">
    <cfRule type="cellIs" dxfId="16836" priority="17701" operator="greaterThan">
      <formula>1</formula>
    </cfRule>
  </conditionalFormatting>
  <conditionalFormatting sqref="J39">
    <cfRule type="cellIs" dxfId="16835" priority="17700" operator="greaterThan">
      <formula>1</formula>
    </cfRule>
  </conditionalFormatting>
  <conditionalFormatting sqref="T39">
    <cfRule type="cellIs" dxfId="16834" priority="17699" operator="greaterThan">
      <formula>1</formula>
    </cfRule>
  </conditionalFormatting>
  <conditionalFormatting sqref="U39">
    <cfRule type="cellIs" dxfId="16833" priority="17698" operator="greaterThan">
      <formula>1</formula>
    </cfRule>
  </conditionalFormatting>
  <conditionalFormatting sqref="V39">
    <cfRule type="cellIs" dxfId="16832" priority="17697" operator="greaterThan">
      <formula>1</formula>
    </cfRule>
  </conditionalFormatting>
  <conditionalFormatting sqref="H39">
    <cfRule type="cellIs" dxfId="16831" priority="17696" operator="greaterThan">
      <formula>1</formula>
    </cfRule>
  </conditionalFormatting>
  <conditionalFormatting sqref="H39">
    <cfRule type="cellIs" dxfId="16830" priority="17695" operator="greaterThan">
      <formula>1</formula>
    </cfRule>
  </conditionalFormatting>
  <conditionalFormatting sqref="K39">
    <cfRule type="cellIs" dxfId="16829" priority="17694" operator="greaterThan">
      <formula>1</formula>
    </cfRule>
  </conditionalFormatting>
  <conditionalFormatting sqref="K39">
    <cfRule type="cellIs" dxfId="16828" priority="17693" operator="greaterThan">
      <formula>1</formula>
    </cfRule>
  </conditionalFormatting>
  <conditionalFormatting sqref="P39">
    <cfRule type="cellIs" dxfId="16827" priority="17692" operator="greaterThan">
      <formula>1</formula>
    </cfRule>
  </conditionalFormatting>
  <conditionalFormatting sqref="P39">
    <cfRule type="cellIs" dxfId="16826" priority="17691" operator="greaterThan">
      <formula>1</formula>
    </cfRule>
  </conditionalFormatting>
  <conditionalFormatting sqref="Q39">
    <cfRule type="cellIs" dxfId="16825" priority="17690" operator="greaterThan">
      <formula>1</formula>
    </cfRule>
  </conditionalFormatting>
  <conditionalFormatting sqref="Q39">
    <cfRule type="cellIs" dxfId="16824" priority="17689" operator="greaterThan">
      <formula>1</formula>
    </cfRule>
  </conditionalFormatting>
  <conditionalFormatting sqref="R39">
    <cfRule type="cellIs" dxfId="16823" priority="17688" operator="greaterThan">
      <formula>1</formula>
    </cfRule>
  </conditionalFormatting>
  <conditionalFormatting sqref="R39">
    <cfRule type="cellIs" dxfId="16822" priority="17687" operator="greaterThan">
      <formula>1</formula>
    </cfRule>
  </conditionalFormatting>
  <conditionalFormatting sqref="S39">
    <cfRule type="cellIs" dxfId="16821" priority="17686" operator="greaterThan">
      <formula>1</formula>
    </cfRule>
  </conditionalFormatting>
  <conditionalFormatting sqref="S39">
    <cfRule type="cellIs" dxfId="16820" priority="17685" operator="greaterThan">
      <formula>1</formula>
    </cfRule>
  </conditionalFormatting>
  <conditionalFormatting sqref="V39">
    <cfRule type="cellIs" dxfId="16819" priority="17679" operator="greaterThan">
      <formula>1</formula>
    </cfRule>
  </conditionalFormatting>
  <conditionalFormatting sqref="V39">
    <cfRule type="cellIs" dxfId="16818" priority="17678" operator="greaterThan">
      <formula>1</formula>
    </cfRule>
  </conditionalFormatting>
  <conditionalFormatting sqref="U39">
    <cfRule type="cellIs" dxfId="16817" priority="17677" operator="greaterThan">
      <formula>1</formula>
    </cfRule>
  </conditionalFormatting>
  <conditionalFormatting sqref="U39">
    <cfRule type="cellIs" dxfId="16816" priority="17676" operator="greaterThan">
      <formula>1</formula>
    </cfRule>
  </conditionalFormatting>
  <conditionalFormatting sqref="T39">
    <cfRule type="cellIs" dxfId="16815" priority="17675" operator="greaterThan">
      <formula>1</formula>
    </cfRule>
  </conditionalFormatting>
  <conditionalFormatting sqref="T39">
    <cfRule type="cellIs" dxfId="16814" priority="17674" operator="greaterThan">
      <formula>1</formula>
    </cfRule>
  </conditionalFormatting>
  <conditionalFormatting sqref="S39">
    <cfRule type="cellIs" dxfId="16813" priority="17673" operator="greaterThan">
      <formula>1</formula>
    </cfRule>
  </conditionalFormatting>
  <conditionalFormatting sqref="E39:I39">
    <cfRule type="cellIs" dxfId="16812" priority="17684" operator="greaterThan">
      <formula>1</formula>
    </cfRule>
  </conditionalFormatting>
  <conditionalFormatting sqref="E39:I39">
    <cfRule type="cellIs" dxfId="16811" priority="17683" operator="greaterThan">
      <formula>1</formula>
    </cfRule>
  </conditionalFormatting>
  <conditionalFormatting sqref="G39">
    <cfRule type="cellIs" dxfId="16810" priority="17682" operator="greaterThan">
      <formula>1</formula>
    </cfRule>
  </conditionalFormatting>
  <conditionalFormatting sqref="H39">
    <cfRule type="cellIs" dxfId="16809" priority="17681" operator="greaterThan">
      <formula>1</formula>
    </cfRule>
  </conditionalFormatting>
  <conditionalFormatting sqref="I39">
    <cfRule type="cellIs" dxfId="16808" priority="17680" operator="greaterThan">
      <formula>1</formula>
    </cfRule>
  </conditionalFormatting>
  <conditionalFormatting sqref="S39">
    <cfRule type="cellIs" dxfId="16807" priority="17672" operator="greaterThan">
      <formula>1</formula>
    </cfRule>
  </conditionalFormatting>
  <conditionalFormatting sqref="R39">
    <cfRule type="cellIs" dxfId="16806" priority="17671" operator="greaterThan">
      <formula>1</formula>
    </cfRule>
  </conditionalFormatting>
  <conditionalFormatting sqref="R39">
    <cfRule type="cellIs" dxfId="16805" priority="17670" operator="greaterThan">
      <formula>1</formula>
    </cfRule>
  </conditionalFormatting>
  <conditionalFormatting sqref="Q39">
    <cfRule type="cellIs" dxfId="16804" priority="17669" operator="greaterThan">
      <formula>1</formula>
    </cfRule>
  </conditionalFormatting>
  <conditionalFormatting sqref="Q39">
    <cfRule type="cellIs" dxfId="16803" priority="17668" operator="greaterThan">
      <formula>1</formula>
    </cfRule>
  </conditionalFormatting>
  <conditionalFormatting sqref="P39">
    <cfRule type="cellIs" dxfId="16802" priority="17667" operator="greaterThan">
      <formula>1</formula>
    </cfRule>
  </conditionalFormatting>
  <conditionalFormatting sqref="P39">
    <cfRule type="cellIs" dxfId="16801" priority="17666" operator="greaterThan">
      <formula>1</formula>
    </cfRule>
  </conditionalFormatting>
  <conditionalFormatting sqref="K39">
    <cfRule type="cellIs" dxfId="16800" priority="17665" operator="greaterThan">
      <formula>1</formula>
    </cfRule>
  </conditionalFormatting>
  <conditionalFormatting sqref="K39">
    <cfRule type="cellIs" dxfId="16799" priority="17664" operator="greaterThan">
      <formula>1</formula>
    </cfRule>
  </conditionalFormatting>
  <conditionalFormatting sqref="J39">
    <cfRule type="cellIs" dxfId="16798" priority="17663" operator="greaterThan">
      <formula>1</formula>
    </cfRule>
  </conditionalFormatting>
  <conditionalFormatting sqref="J39">
    <cfRule type="cellIs" dxfId="16797" priority="17662" operator="greaterThan">
      <formula>1</formula>
    </cfRule>
  </conditionalFormatting>
  <conditionalFormatting sqref="S39">
    <cfRule type="cellIs" dxfId="16796" priority="17639" operator="greaterThan">
      <formula>1</formula>
    </cfRule>
  </conditionalFormatting>
  <conditionalFormatting sqref="E39 T39:V39 Q39:R39">
    <cfRule type="cellIs" dxfId="16795" priority="17661" operator="greaterThan">
      <formula>1</formula>
    </cfRule>
  </conditionalFormatting>
  <conditionalFormatting sqref="E39 T39:V39 Q39:R39">
    <cfRule type="cellIs" dxfId="16794" priority="17660" operator="greaterThan">
      <formula>1</formula>
    </cfRule>
  </conditionalFormatting>
  <conditionalFormatting sqref="Q39">
    <cfRule type="cellIs" dxfId="16793" priority="17659" operator="greaterThan">
      <formula>1</formula>
    </cfRule>
  </conditionalFormatting>
  <conditionalFormatting sqref="R39">
    <cfRule type="cellIs" dxfId="16792" priority="17658" operator="greaterThan">
      <formula>1</formula>
    </cfRule>
  </conditionalFormatting>
  <conditionalFormatting sqref="T39">
    <cfRule type="cellIs" dxfId="16791" priority="17657" operator="greaterThan">
      <formula>1</formula>
    </cfRule>
  </conditionalFormatting>
  <conditionalFormatting sqref="U39">
    <cfRule type="cellIs" dxfId="16790" priority="17656" operator="greaterThan">
      <formula>1</formula>
    </cfRule>
  </conditionalFormatting>
  <conditionalFormatting sqref="V39">
    <cfRule type="cellIs" dxfId="16789" priority="17655" operator="greaterThan">
      <formula>1</formula>
    </cfRule>
  </conditionalFormatting>
  <conditionalFormatting sqref="F39">
    <cfRule type="cellIs" dxfId="16788" priority="17654" operator="greaterThan">
      <formula>1</formula>
    </cfRule>
  </conditionalFormatting>
  <conditionalFormatting sqref="F39">
    <cfRule type="cellIs" dxfId="16787" priority="17653" operator="greaterThan">
      <formula>1</formula>
    </cfRule>
  </conditionalFormatting>
  <conditionalFormatting sqref="G39">
    <cfRule type="cellIs" dxfId="16786" priority="17652" operator="greaterThan">
      <formula>1</formula>
    </cfRule>
  </conditionalFormatting>
  <conditionalFormatting sqref="G39">
    <cfRule type="cellIs" dxfId="16785" priority="17651" operator="greaterThan">
      <formula>1</formula>
    </cfRule>
  </conditionalFormatting>
  <conditionalFormatting sqref="H39">
    <cfRule type="cellIs" dxfId="16784" priority="17650" operator="greaterThan">
      <formula>1</formula>
    </cfRule>
  </conditionalFormatting>
  <conditionalFormatting sqref="H39">
    <cfRule type="cellIs" dxfId="16783" priority="17649" operator="greaterThan">
      <formula>1</formula>
    </cfRule>
  </conditionalFormatting>
  <conditionalFormatting sqref="I39">
    <cfRule type="cellIs" dxfId="16782" priority="17648" operator="greaterThan">
      <formula>1</formula>
    </cfRule>
  </conditionalFormatting>
  <conditionalFormatting sqref="I39">
    <cfRule type="cellIs" dxfId="16781" priority="17647" operator="greaterThan">
      <formula>1</formula>
    </cfRule>
  </conditionalFormatting>
  <conditionalFormatting sqref="J39">
    <cfRule type="cellIs" dxfId="16780" priority="17646" operator="greaterThan">
      <formula>1</formula>
    </cfRule>
  </conditionalFormatting>
  <conditionalFormatting sqref="J39">
    <cfRule type="cellIs" dxfId="16779" priority="17645" operator="greaterThan">
      <formula>1</formula>
    </cfRule>
  </conditionalFormatting>
  <conditionalFormatting sqref="K39">
    <cfRule type="cellIs" dxfId="16778" priority="17644" operator="greaterThan">
      <formula>1</formula>
    </cfRule>
  </conditionalFormatting>
  <conditionalFormatting sqref="K39">
    <cfRule type="cellIs" dxfId="16777" priority="17643" operator="greaterThan">
      <formula>1</formula>
    </cfRule>
  </conditionalFormatting>
  <conditionalFormatting sqref="P39">
    <cfRule type="cellIs" dxfId="16776" priority="17642" operator="greaterThan">
      <formula>1</formula>
    </cfRule>
  </conditionalFormatting>
  <conditionalFormatting sqref="P39">
    <cfRule type="cellIs" dxfId="16775" priority="17641" operator="greaterThan">
      <formula>1</formula>
    </cfRule>
  </conditionalFormatting>
  <conditionalFormatting sqref="S39">
    <cfRule type="cellIs" dxfId="16774" priority="17640" operator="greaterThan">
      <formula>1</formula>
    </cfRule>
  </conditionalFormatting>
  <conditionalFormatting sqref="G39:K39 P39:V39">
    <cfRule type="cellIs" dxfId="16773" priority="17638" operator="greaterThan">
      <formula>1</formula>
    </cfRule>
  </conditionalFormatting>
  <conditionalFormatting sqref="G39:K39 P39:V39">
    <cfRule type="cellIs" dxfId="16772" priority="17637" operator="greaterThan">
      <formula>1</formula>
    </cfRule>
  </conditionalFormatting>
  <conditionalFormatting sqref="G39">
    <cfRule type="cellIs" dxfId="16771" priority="17636" operator="greaterThan">
      <formula>1</formula>
    </cfRule>
  </conditionalFormatting>
  <conditionalFormatting sqref="H39">
    <cfRule type="cellIs" dxfId="16770" priority="17635" operator="greaterThan">
      <formula>1</formula>
    </cfRule>
  </conditionalFormatting>
  <conditionalFormatting sqref="I39">
    <cfRule type="cellIs" dxfId="16769" priority="17634" operator="greaterThan">
      <formula>1</formula>
    </cfRule>
  </conditionalFormatting>
  <conditionalFormatting sqref="J39">
    <cfRule type="cellIs" dxfId="16768" priority="17633" operator="greaterThan">
      <formula>1</formula>
    </cfRule>
  </conditionalFormatting>
  <conditionalFormatting sqref="K39">
    <cfRule type="cellIs" dxfId="16767" priority="17632" operator="greaterThan">
      <formula>1</formula>
    </cfRule>
  </conditionalFormatting>
  <conditionalFormatting sqref="P39">
    <cfRule type="cellIs" dxfId="16766" priority="17631" operator="greaterThan">
      <formula>1</formula>
    </cfRule>
  </conditionalFormatting>
  <conditionalFormatting sqref="Q39">
    <cfRule type="cellIs" dxfId="16765" priority="17630" operator="greaterThan">
      <formula>1</formula>
    </cfRule>
  </conditionalFormatting>
  <conditionalFormatting sqref="R39">
    <cfRule type="cellIs" dxfId="16764" priority="17629" operator="greaterThan">
      <formula>1</formula>
    </cfRule>
  </conditionalFormatting>
  <conditionalFormatting sqref="S39">
    <cfRule type="cellIs" dxfId="16763" priority="17628" operator="greaterThan">
      <formula>1</formula>
    </cfRule>
  </conditionalFormatting>
  <conditionalFormatting sqref="T39">
    <cfRule type="cellIs" dxfId="16762" priority="17627" operator="greaterThan">
      <formula>1</formula>
    </cfRule>
  </conditionalFormatting>
  <conditionalFormatting sqref="U39">
    <cfRule type="cellIs" dxfId="16761" priority="17626" operator="greaterThan">
      <formula>1</formula>
    </cfRule>
  </conditionalFormatting>
  <conditionalFormatting sqref="V39">
    <cfRule type="cellIs" dxfId="16760" priority="17625" operator="greaterThan">
      <formula>1</formula>
    </cfRule>
  </conditionalFormatting>
  <conditionalFormatting sqref="F39">
    <cfRule type="cellIs" dxfId="16759" priority="17624" operator="greaterThan">
      <formula>1</formula>
    </cfRule>
  </conditionalFormatting>
  <conditionalFormatting sqref="F39">
    <cfRule type="cellIs" dxfId="16758" priority="17623" operator="greaterThan">
      <formula>1</formula>
    </cfRule>
  </conditionalFormatting>
  <conditionalFormatting sqref="E39">
    <cfRule type="cellIs" dxfId="16757" priority="17622" operator="greaterThan">
      <formula>1</formula>
    </cfRule>
  </conditionalFormatting>
  <conditionalFormatting sqref="E39">
    <cfRule type="cellIs" dxfId="16756" priority="17621" operator="greaterThan">
      <formula>1</formula>
    </cfRule>
  </conditionalFormatting>
  <conditionalFormatting sqref="E39:K39 P39:U39">
    <cfRule type="cellIs" dxfId="16755" priority="17620" operator="greaterThan">
      <formula>1</formula>
    </cfRule>
  </conditionalFormatting>
  <conditionalFormatting sqref="V39">
    <cfRule type="cellIs" dxfId="16754" priority="17619" operator="greaterThan">
      <formula>1</formula>
    </cfRule>
  </conditionalFormatting>
  <conditionalFormatting sqref="V39">
    <cfRule type="cellIs" dxfId="16753" priority="17618" operator="greaterThan">
      <formula>1</formula>
    </cfRule>
  </conditionalFormatting>
  <conditionalFormatting sqref="E39:K39 P39:V39">
    <cfRule type="cellIs" dxfId="16752" priority="17617" operator="greaterThan">
      <formula>1</formula>
    </cfRule>
  </conditionalFormatting>
  <conditionalFormatting sqref="E39:K39 P39:V39">
    <cfRule type="cellIs" dxfId="16751" priority="17616" operator="greaterThan">
      <formula>1</formula>
    </cfRule>
  </conditionalFormatting>
  <conditionalFormatting sqref="G39">
    <cfRule type="cellIs" dxfId="16750" priority="17615" operator="greaterThan">
      <formula>1</formula>
    </cfRule>
  </conditionalFormatting>
  <conditionalFormatting sqref="H39">
    <cfRule type="cellIs" dxfId="16749" priority="17614" operator="greaterThan">
      <formula>1</formula>
    </cfRule>
  </conditionalFormatting>
  <conditionalFormatting sqref="I39">
    <cfRule type="cellIs" dxfId="16748" priority="17613" operator="greaterThan">
      <formula>1</formula>
    </cfRule>
  </conditionalFormatting>
  <conditionalFormatting sqref="J39">
    <cfRule type="cellIs" dxfId="16747" priority="17612" operator="greaterThan">
      <formula>1</formula>
    </cfRule>
  </conditionalFormatting>
  <conditionalFormatting sqref="K39">
    <cfRule type="cellIs" dxfId="16746" priority="17611" operator="greaterThan">
      <formula>1</formula>
    </cfRule>
  </conditionalFormatting>
  <conditionalFormatting sqref="P39">
    <cfRule type="cellIs" dxfId="16745" priority="17610" operator="greaterThan">
      <formula>1</formula>
    </cfRule>
  </conditionalFormatting>
  <conditionalFormatting sqref="Q39">
    <cfRule type="cellIs" dxfId="16744" priority="17609" operator="greaterThan">
      <formula>1</formula>
    </cfRule>
  </conditionalFormatting>
  <conditionalFormatting sqref="R39">
    <cfRule type="cellIs" dxfId="16743" priority="17608" operator="greaterThan">
      <formula>1</formula>
    </cfRule>
  </conditionalFormatting>
  <conditionalFormatting sqref="S39">
    <cfRule type="cellIs" dxfId="16742" priority="17607" operator="greaterThan">
      <formula>1</formula>
    </cfRule>
  </conditionalFormatting>
  <conditionalFormatting sqref="T39">
    <cfRule type="cellIs" dxfId="16741" priority="17606" operator="greaterThan">
      <formula>1</formula>
    </cfRule>
  </conditionalFormatting>
  <conditionalFormatting sqref="U39">
    <cfRule type="cellIs" dxfId="16740" priority="17605" operator="greaterThan">
      <formula>1</formula>
    </cfRule>
  </conditionalFormatting>
  <conditionalFormatting sqref="V39">
    <cfRule type="cellIs" dxfId="16739" priority="17604" operator="greaterThan">
      <formula>1</formula>
    </cfRule>
  </conditionalFormatting>
  <conditionalFormatting sqref="F41">
    <cfRule type="cellIs" dxfId="16738" priority="17593" operator="greaterThan">
      <formula>1</formula>
    </cfRule>
  </conditionalFormatting>
  <conditionalFormatting sqref="F41">
    <cfRule type="cellIs" dxfId="16737" priority="17592" operator="greaterThan">
      <formula>1</formula>
    </cfRule>
  </conditionalFormatting>
  <conditionalFormatting sqref="E41 K41 P41:V41">
    <cfRule type="cellIs" dxfId="16736" priority="17603" operator="greaterThan">
      <formula>1</formula>
    </cfRule>
  </conditionalFormatting>
  <conditionalFormatting sqref="E41 K41 P41:V41">
    <cfRule type="cellIs" dxfId="16735" priority="17602" operator="greaterThan">
      <formula>1</formula>
    </cfRule>
  </conditionalFormatting>
  <conditionalFormatting sqref="K41">
    <cfRule type="cellIs" dxfId="16734" priority="17601" operator="greaterThan">
      <formula>1</formula>
    </cfRule>
  </conditionalFormatting>
  <conditionalFormatting sqref="P41">
    <cfRule type="cellIs" dxfId="16733" priority="17600" operator="greaterThan">
      <formula>1</formula>
    </cfRule>
  </conditionalFormatting>
  <conditionalFormatting sqref="Q41">
    <cfRule type="cellIs" dxfId="16732" priority="17599" operator="greaterThan">
      <formula>1</formula>
    </cfRule>
  </conditionalFormatting>
  <conditionalFormatting sqref="R41">
    <cfRule type="cellIs" dxfId="16731" priority="17598" operator="greaterThan">
      <formula>1</formula>
    </cfRule>
  </conditionalFormatting>
  <conditionalFormatting sqref="S41">
    <cfRule type="cellIs" dxfId="16730" priority="17597" operator="greaterThan">
      <formula>1</formula>
    </cfRule>
  </conditionalFormatting>
  <conditionalFormatting sqref="T41">
    <cfRule type="cellIs" dxfId="16729" priority="17596" operator="greaterThan">
      <formula>1</formula>
    </cfRule>
  </conditionalFormatting>
  <conditionalFormatting sqref="U41">
    <cfRule type="cellIs" dxfId="16728" priority="17595" operator="greaterThan">
      <formula>1</formula>
    </cfRule>
  </conditionalFormatting>
  <conditionalFormatting sqref="V41">
    <cfRule type="cellIs" dxfId="16727" priority="17594" operator="greaterThan">
      <formula>1</formula>
    </cfRule>
  </conditionalFormatting>
  <conditionalFormatting sqref="G41">
    <cfRule type="cellIs" dxfId="16726" priority="17591" operator="greaterThan">
      <formula>1</formula>
    </cfRule>
  </conditionalFormatting>
  <conditionalFormatting sqref="G41">
    <cfRule type="cellIs" dxfId="16725" priority="17590" operator="greaterThan">
      <formula>1</formula>
    </cfRule>
  </conditionalFormatting>
  <conditionalFormatting sqref="H41">
    <cfRule type="cellIs" dxfId="16724" priority="17589" operator="greaterThan">
      <formula>1</formula>
    </cfRule>
  </conditionalFormatting>
  <conditionalFormatting sqref="H41">
    <cfRule type="cellIs" dxfId="16723" priority="17588" operator="greaterThan">
      <formula>1</formula>
    </cfRule>
  </conditionalFormatting>
  <conditionalFormatting sqref="I41">
    <cfRule type="cellIs" dxfId="16722" priority="17587" operator="greaterThan">
      <formula>1</formula>
    </cfRule>
  </conditionalFormatting>
  <conditionalFormatting sqref="I41">
    <cfRule type="cellIs" dxfId="16721" priority="17586" operator="greaterThan">
      <formula>1</formula>
    </cfRule>
  </conditionalFormatting>
  <conditionalFormatting sqref="J41">
    <cfRule type="cellIs" dxfId="16720" priority="17585" operator="greaterThan">
      <formula>1</formula>
    </cfRule>
  </conditionalFormatting>
  <conditionalFormatting sqref="J41">
    <cfRule type="cellIs" dxfId="16719" priority="17584" operator="greaterThan">
      <formula>1</formula>
    </cfRule>
  </conditionalFormatting>
  <conditionalFormatting sqref="P41">
    <cfRule type="cellIs" dxfId="16718" priority="17568" operator="greaterThan">
      <formula>1</formula>
    </cfRule>
  </conditionalFormatting>
  <conditionalFormatting sqref="P41">
    <cfRule type="cellIs" dxfId="16717" priority="17567" operator="greaterThan">
      <formula>1</formula>
    </cfRule>
  </conditionalFormatting>
  <conditionalFormatting sqref="E41:K41 V41 R41:T41">
    <cfRule type="cellIs" dxfId="16716" priority="17583" operator="greaterThan">
      <formula>1</formula>
    </cfRule>
  </conditionalFormatting>
  <conditionalFormatting sqref="E41:K41 V41 R41:T41">
    <cfRule type="cellIs" dxfId="16715" priority="17582" operator="greaterThan">
      <formula>1</formula>
    </cfRule>
  </conditionalFormatting>
  <conditionalFormatting sqref="G41">
    <cfRule type="cellIs" dxfId="16714" priority="17581" operator="greaterThan">
      <formula>1</formula>
    </cfRule>
  </conditionalFormatting>
  <conditionalFormatting sqref="H41">
    <cfRule type="cellIs" dxfId="16713" priority="17580" operator="greaterThan">
      <formula>1</formula>
    </cfRule>
  </conditionalFormatting>
  <conditionalFormatting sqref="I41">
    <cfRule type="cellIs" dxfId="16712" priority="17579" operator="greaterThan">
      <formula>1</formula>
    </cfRule>
  </conditionalFormatting>
  <conditionalFormatting sqref="J41">
    <cfRule type="cellIs" dxfId="16711" priority="17578" operator="greaterThan">
      <formula>1</formula>
    </cfRule>
  </conditionalFormatting>
  <conditionalFormatting sqref="K41">
    <cfRule type="cellIs" dxfId="16710" priority="17577" operator="greaterThan">
      <formula>1</formula>
    </cfRule>
  </conditionalFormatting>
  <conditionalFormatting sqref="R41">
    <cfRule type="cellIs" dxfId="16709" priority="17576" operator="greaterThan">
      <formula>1</formula>
    </cfRule>
  </conditionalFormatting>
  <conditionalFormatting sqref="S41">
    <cfRule type="cellIs" dxfId="16708" priority="17575" operator="greaterThan">
      <formula>1</formula>
    </cfRule>
  </conditionalFormatting>
  <conditionalFormatting sqref="T41">
    <cfRule type="cellIs" dxfId="16707" priority="17574" operator="greaterThan">
      <formula>1</formula>
    </cfRule>
  </conditionalFormatting>
  <conditionalFormatting sqref="V41">
    <cfRule type="cellIs" dxfId="16706" priority="17573" operator="greaterThan">
      <formula>1</formula>
    </cfRule>
  </conditionalFormatting>
  <conditionalFormatting sqref="U41">
    <cfRule type="cellIs" dxfId="16705" priority="17572" operator="greaterThan">
      <formula>1</formula>
    </cfRule>
  </conditionalFormatting>
  <conditionalFormatting sqref="U41">
    <cfRule type="cellIs" dxfId="16704" priority="17571" operator="greaterThan">
      <formula>1</formula>
    </cfRule>
  </conditionalFormatting>
  <conditionalFormatting sqref="Q41">
    <cfRule type="cellIs" dxfId="16703" priority="17570" operator="greaterThan">
      <formula>1</formula>
    </cfRule>
  </conditionalFormatting>
  <conditionalFormatting sqref="Q41">
    <cfRule type="cellIs" dxfId="16702" priority="17569" operator="greaterThan">
      <formula>1</formula>
    </cfRule>
  </conditionalFormatting>
  <conditionalFormatting sqref="E41:K41 P41">
    <cfRule type="cellIs" dxfId="16701" priority="17566" operator="greaterThan">
      <formula>1</formula>
    </cfRule>
  </conditionalFormatting>
  <conditionalFormatting sqref="E41:K41 P41">
    <cfRule type="cellIs" dxfId="16700" priority="17565" operator="greaterThan">
      <formula>1</formula>
    </cfRule>
  </conditionalFormatting>
  <conditionalFormatting sqref="G41">
    <cfRule type="cellIs" dxfId="16699" priority="17564" operator="greaterThan">
      <formula>1</formula>
    </cfRule>
  </conditionalFormatting>
  <conditionalFormatting sqref="H41">
    <cfRule type="cellIs" dxfId="16698" priority="17563" operator="greaterThan">
      <formula>1</formula>
    </cfRule>
  </conditionalFormatting>
  <conditionalFormatting sqref="I41">
    <cfRule type="cellIs" dxfId="16697" priority="17562" operator="greaterThan">
      <formula>1</formula>
    </cfRule>
  </conditionalFormatting>
  <conditionalFormatting sqref="J41">
    <cfRule type="cellIs" dxfId="16696" priority="17561" operator="greaterThan">
      <formula>1</formula>
    </cfRule>
  </conditionalFormatting>
  <conditionalFormatting sqref="K41">
    <cfRule type="cellIs" dxfId="16695" priority="17560" operator="greaterThan">
      <formula>1</formula>
    </cfRule>
  </conditionalFormatting>
  <conditionalFormatting sqref="P41">
    <cfRule type="cellIs" dxfId="16694" priority="17559" operator="greaterThan">
      <formula>1</formula>
    </cfRule>
  </conditionalFormatting>
  <conditionalFormatting sqref="Q41">
    <cfRule type="cellIs" dxfId="16693" priority="17558" operator="greaterThan">
      <formula>1</formula>
    </cfRule>
  </conditionalFormatting>
  <conditionalFormatting sqref="Q41">
    <cfRule type="cellIs" dxfId="16692" priority="17557" operator="greaterThan">
      <formula>1</formula>
    </cfRule>
  </conditionalFormatting>
  <conditionalFormatting sqref="R41">
    <cfRule type="cellIs" dxfId="16691" priority="17556" operator="greaterThan">
      <formula>1</formula>
    </cfRule>
  </conditionalFormatting>
  <conditionalFormatting sqref="R41">
    <cfRule type="cellIs" dxfId="16690" priority="17555" operator="greaterThan">
      <formula>1</formula>
    </cfRule>
  </conditionalFormatting>
  <conditionalFormatting sqref="S41">
    <cfRule type="cellIs" dxfId="16689" priority="17554" operator="greaterThan">
      <formula>1</formula>
    </cfRule>
  </conditionalFormatting>
  <conditionalFormatting sqref="S41">
    <cfRule type="cellIs" dxfId="16688" priority="17553" operator="greaterThan">
      <formula>1</formula>
    </cfRule>
  </conditionalFormatting>
  <conditionalFormatting sqref="T41">
    <cfRule type="cellIs" dxfId="16687" priority="17552" operator="greaterThan">
      <formula>1</formula>
    </cfRule>
  </conditionalFormatting>
  <conditionalFormatting sqref="T41">
    <cfRule type="cellIs" dxfId="16686" priority="17551" operator="greaterThan">
      <formula>1</formula>
    </cfRule>
  </conditionalFormatting>
  <conditionalFormatting sqref="U41">
    <cfRule type="cellIs" dxfId="16685" priority="17550" operator="greaterThan">
      <formula>1</formula>
    </cfRule>
  </conditionalFormatting>
  <conditionalFormatting sqref="U41">
    <cfRule type="cellIs" dxfId="16684" priority="17549" operator="greaterThan">
      <formula>1</formula>
    </cfRule>
  </conditionalFormatting>
  <conditionalFormatting sqref="V41">
    <cfRule type="cellIs" dxfId="16683" priority="17548" operator="greaterThan">
      <formula>1</formula>
    </cfRule>
  </conditionalFormatting>
  <conditionalFormatting sqref="V41">
    <cfRule type="cellIs" dxfId="16682" priority="17547" operator="greaterThan">
      <formula>1</formula>
    </cfRule>
  </conditionalFormatting>
  <conditionalFormatting sqref="S41">
    <cfRule type="cellIs" dxfId="16681" priority="17533" operator="greaterThan">
      <formula>1</formula>
    </cfRule>
  </conditionalFormatting>
  <conditionalFormatting sqref="S41">
    <cfRule type="cellIs" dxfId="16680" priority="17532" operator="greaterThan">
      <formula>1</formula>
    </cfRule>
  </conditionalFormatting>
  <conditionalFormatting sqref="R41">
    <cfRule type="cellIs" dxfId="16679" priority="17531" operator="greaterThan">
      <formula>1</formula>
    </cfRule>
  </conditionalFormatting>
  <conditionalFormatting sqref="R41">
    <cfRule type="cellIs" dxfId="16678" priority="17530" operator="greaterThan">
      <formula>1</formula>
    </cfRule>
  </conditionalFormatting>
  <conditionalFormatting sqref="Q41">
    <cfRule type="cellIs" dxfId="16677" priority="17529" operator="greaterThan">
      <formula>1</formula>
    </cfRule>
  </conditionalFormatting>
  <conditionalFormatting sqref="E41:K41">
    <cfRule type="cellIs" dxfId="16676" priority="17546" operator="greaterThan">
      <formula>1</formula>
    </cfRule>
  </conditionalFormatting>
  <conditionalFormatting sqref="E41:K41">
    <cfRule type="cellIs" dxfId="16675" priority="17545" operator="greaterThan">
      <formula>1</formula>
    </cfRule>
  </conditionalFormatting>
  <conditionalFormatting sqref="G41">
    <cfRule type="cellIs" dxfId="16674" priority="17544" operator="greaterThan">
      <formula>1</formula>
    </cfRule>
  </conditionalFormatting>
  <conditionalFormatting sqref="H41">
    <cfRule type="cellIs" dxfId="16673" priority="17543" operator="greaterThan">
      <formula>1</formula>
    </cfRule>
  </conditionalFormatting>
  <conditionalFormatting sqref="I41">
    <cfRule type="cellIs" dxfId="16672" priority="17542" operator="greaterThan">
      <formula>1</formula>
    </cfRule>
  </conditionalFormatting>
  <conditionalFormatting sqref="J41">
    <cfRule type="cellIs" dxfId="16671" priority="17541" operator="greaterThan">
      <formula>1</formula>
    </cfRule>
  </conditionalFormatting>
  <conditionalFormatting sqref="K41">
    <cfRule type="cellIs" dxfId="16670" priority="17540" operator="greaterThan">
      <formula>1</formula>
    </cfRule>
  </conditionalFormatting>
  <conditionalFormatting sqref="V41">
    <cfRule type="cellIs" dxfId="16669" priority="17539" operator="greaterThan">
      <formula>1</formula>
    </cfRule>
  </conditionalFormatting>
  <conditionalFormatting sqref="V41">
    <cfRule type="cellIs" dxfId="16668" priority="17538" operator="greaterThan">
      <formula>1</formula>
    </cfRule>
  </conditionalFormatting>
  <conditionalFormatting sqref="U41">
    <cfRule type="cellIs" dxfId="16667" priority="17537" operator="greaterThan">
      <formula>1</formula>
    </cfRule>
  </conditionalFormatting>
  <conditionalFormatting sqref="U41">
    <cfRule type="cellIs" dxfId="16666" priority="17536" operator="greaterThan">
      <formula>1</formula>
    </cfRule>
  </conditionalFormatting>
  <conditionalFormatting sqref="T41">
    <cfRule type="cellIs" dxfId="16665" priority="17535" operator="greaterThan">
      <formula>1</formula>
    </cfRule>
  </conditionalFormatting>
  <conditionalFormatting sqref="T41">
    <cfRule type="cellIs" dxfId="16664" priority="17534" operator="greaterThan">
      <formula>1</formula>
    </cfRule>
  </conditionalFormatting>
  <conditionalFormatting sqref="Q41">
    <cfRule type="cellIs" dxfId="16663" priority="17528" operator="greaterThan">
      <formula>1</formula>
    </cfRule>
  </conditionalFormatting>
  <conditionalFormatting sqref="P41">
    <cfRule type="cellIs" dxfId="16662" priority="17527" operator="greaterThan">
      <formula>1</formula>
    </cfRule>
  </conditionalFormatting>
  <conditionalFormatting sqref="P41">
    <cfRule type="cellIs" dxfId="16661" priority="17526" operator="greaterThan">
      <formula>1</formula>
    </cfRule>
  </conditionalFormatting>
  <conditionalFormatting sqref="E41:G41 I41:J41 T41:V41">
    <cfRule type="cellIs" dxfId="16660" priority="17525" operator="greaterThan">
      <formula>1</formula>
    </cfRule>
  </conditionalFormatting>
  <conditionalFormatting sqref="E41:G41 I41:J41 T41:V41">
    <cfRule type="cellIs" dxfId="16659" priority="17524" operator="greaterThan">
      <formula>1</formula>
    </cfRule>
  </conditionalFormatting>
  <conditionalFormatting sqref="G41">
    <cfRule type="cellIs" dxfId="16658" priority="17523" operator="greaterThan">
      <formula>1</formula>
    </cfRule>
  </conditionalFormatting>
  <conditionalFormatting sqref="I41">
    <cfRule type="cellIs" dxfId="16657" priority="17522" operator="greaterThan">
      <formula>1</formula>
    </cfRule>
  </conditionalFormatting>
  <conditionalFormatting sqref="J41">
    <cfRule type="cellIs" dxfId="16656" priority="17521" operator="greaterThan">
      <formula>1</formula>
    </cfRule>
  </conditionalFormatting>
  <conditionalFormatting sqref="T41">
    <cfRule type="cellIs" dxfId="16655" priority="17520" operator="greaterThan">
      <formula>1</formula>
    </cfRule>
  </conditionalFormatting>
  <conditionalFormatting sqref="U41">
    <cfRule type="cellIs" dxfId="16654" priority="17519" operator="greaterThan">
      <formula>1</formula>
    </cfRule>
  </conditionalFormatting>
  <conditionalFormatting sqref="V41">
    <cfRule type="cellIs" dxfId="16653" priority="17518" operator="greaterThan">
      <formula>1</formula>
    </cfRule>
  </conditionalFormatting>
  <conditionalFormatting sqref="H41">
    <cfRule type="cellIs" dxfId="16652" priority="17517" operator="greaterThan">
      <formula>1</formula>
    </cfRule>
  </conditionalFormatting>
  <conditionalFormatting sqref="H41">
    <cfRule type="cellIs" dxfId="16651" priority="17516" operator="greaterThan">
      <formula>1</formula>
    </cfRule>
  </conditionalFormatting>
  <conditionalFormatting sqref="K41">
    <cfRule type="cellIs" dxfId="16650" priority="17515" operator="greaterThan">
      <formula>1</formula>
    </cfRule>
  </conditionalFormatting>
  <conditionalFormatting sqref="K41">
    <cfRule type="cellIs" dxfId="16649" priority="17514" operator="greaterThan">
      <formula>1</formula>
    </cfRule>
  </conditionalFormatting>
  <conditionalFormatting sqref="P41">
    <cfRule type="cellIs" dxfId="16648" priority="17513" operator="greaterThan">
      <formula>1</formula>
    </cfRule>
  </conditionalFormatting>
  <conditionalFormatting sqref="P41">
    <cfRule type="cellIs" dxfId="16647" priority="17512" operator="greaterThan">
      <formula>1</formula>
    </cfRule>
  </conditionalFormatting>
  <conditionalFormatting sqref="Q41">
    <cfRule type="cellIs" dxfId="16646" priority="17511" operator="greaterThan">
      <formula>1</formula>
    </cfRule>
  </conditionalFormatting>
  <conditionalFormatting sqref="Q41">
    <cfRule type="cellIs" dxfId="16645" priority="17510" operator="greaterThan">
      <formula>1</formula>
    </cfRule>
  </conditionalFormatting>
  <conditionalFormatting sqref="R41">
    <cfRule type="cellIs" dxfId="16644" priority="17509" operator="greaterThan">
      <formula>1</formula>
    </cfRule>
  </conditionalFormatting>
  <conditionalFormatting sqref="R41">
    <cfRule type="cellIs" dxfId="16643" priority="17508" operator="greaterThan">
      <formula>1</formula>
    </cfRule>
  </conditionalFormatting>
  <conditionalFormatting sqref="S41">
    <cfRule type="cellIs" dxfId="16642" priority="17507" operator="greaterThan">
      <formula>1</formula>
    </cfRule>
  </conditionalFormatting>
  <conditionalFormatting sqref="S41">
    <cfRule type="cellIs" dxfId="16641" priority="17506" operator="greaterThan">
      <formula>1</formula>
    </cfRule>
  </conditionalFormatting>
  <conditionalFormatting sqref="V41">
    <cfRule type="cellIs" dxfId="16640" priority="17500" operator="greaterThan">
      <formula>1</formula>
    </cfRule>
  </conditionalFormatting>
  <conditionalFormatting sqref="V41">
    <cfRule type="cellIs" dxfId="16639" priority="17499" operator="greaterThan">
      <formula>1</formula>
    </cfRule>
  </conditionalFormatting>
  <conditionalFormatting sqref="U41">
    <cfRule type="cellIs" dxfId="16638" priority="17498" operator="greaterThan">
      <formula>1</formula>
    </cfRule>
  </conditionalFormatting>
  <conditionalFormatting sqref="U41">
    <cfRule type="cellIs" dxfId="16637" priority="17497" operator="greaterThan">
      <formula>1</formula>
    </cfRule>
  </conditionalFormatting>
  <conditionalFormatting sqref="T41">
    <cfRule type="cellIs" dxfId="16636" priority="17496" operator="greaterThan">
      <formula>1</formula>
    </cfRule>
  </conditionalFormatting>
  <conditionalFormatting sqref="T41">
    <cfRule type="cellIs" dxfId="16635" priority="17495" operator="greaterThan">
      <formula>1</formula>
    </cfRule>
  </conditionalFormatting>
  <conditionalFormatting sqref="S41">
    <cfRule type="cellIs" dxfId="16634" priority="17494" operator="greaterThan">
      <formula>1</formula>
    </cfRule>
  </conditionalFormatting>
  <conditionalFormatting sqref="E41:I41">
    <cfRule type="cellIs" dxfId="16633" priority="17505" operator="greaterThan">
      <formula>1</formula>
    </cfRule>
  </conditionalFormatting>
  <conditionalFormatting sqref="E41:I41">
    <cfRule type="cellIs" dxfId="16632" priority="17504" operator="greaterThan">
      <formula>1</formula>
    </cfRule>
  </conditionalFormatting>
  <conditionalFormatting sqref="G41">
    <cfRule type="cellIs" dxfId="16631" priority="17503" operator="greaterThan">
      <formula>1</formula>
    </cfRule>
  </conditionalFormatting>
  <conditionalFormatting sqref="H41">
    <cfRule type="cellIs" dxfId="16630" priority="17502" operator="greaterThan">
      <formula>1</formula>
    </cfRule>
  </conditionalFormatting>
  <conditionalFormatting sqref="I41">
    <cfRule type="cellIs" dxfId="16629" priority="17501" operator="greaterThan">
      <formula>1</formula>
    </cfRule>
  </conditionalFormatting>
  <conditionalFormatting sqref="S41">
    <cfRule type="cellIs" dxfId="16628" priority="17493" operator="greaterThan">
      <formula>1</formula>
    </cfRule>
  </conditionalFormatting>
  <conditionalFormatting sqref="R41">
    <cfRule type="cellIs" dxfId="16627" priority="17492" operator="greaterThan">
      <formula>1</formula>
    </cfRule>
  </conditionalFormatting>
  <conditionalFormatting sqref="R41">
    <cfRule type="cellIs" dxfId="16626" priority="17491" operator="greaterThan">
      <formula>1</formula>
    </cfRule>
  </conditionalFormatting>
  <conditionalFormatting sqref="Q41">
    <cfRule type="cellIs" dxfId="16625" priority="17490" operator="greaterThan">
      <formula>1</formula>
    </cfRule>
  </conditionalFormatting>
  <conditionalFormatting sqref="Q41">
    <cfRule type="cellIs" dxfId="16624" priority="17489" operator="greaterThan">
      <formula>1</formula>
    </cfRule>
  </conditionalFormatting>
  <conditionalFormatting sqref="P41">
    <cfRule type="cellIs" dxfId="16623" priority="17488" operator="greaterThan">
      <formula>1</formula>
    </cfRule>
  </conditionalFormatting>
  <conditionalFormatting sqref="P41">
    <cfRule type="cellIs" dxfId="16622" priority="17487" operator="greaterThan">
      <formula>1</formula>
    </cfRule>
  </conditionalFormatting>
  <conditionalFormatting sqref="K41">
    <cfRule type="cellIs" dxfId="16621" priority="17486" operator="greaterThan">
      <formula>1</formula>
    </cfRule>
  </conditionalFormatting>
  <conditionalFormatting sqref="K41">
    <cfRule type="cellIs" dxfId="16620" priority="17485" operator="greaterThan">
      <formula>1</formula>
    </cfRule>
  </conditionalFormatting>
  <conditionalFormatting sqref="J41">
    <cfRule type="cellIs" dxfId="16619" priority="17484" operator="greaterThan">
      <formula>1</formula>
    </cfRule>
  </conditionalFormatting>
  <conditionalFormatting sqref="J41">
    <cfRule type="cellIs" dxfId="16618" priority="17483" operator="greaterThan">
      <formula>1</formula>
    </cfRule>
  </conditionalFormatting>
  <conditionalFormatting sqref="S41">
    <cfRule type="cellIs" dxfId="16617" priority="17460" operator="greaterThan">
      <formula>1</formula>
    </cfRule>
  </conditionalFormatting>
  <conditionalFormatting sqref="E41 T41:V41 Q41:R41">
    <cfRule type="cellIs" dxfId="16616" priority="17482" operator="greaterThan">
      <formula>1</formula>
    </cfRule>
  </conditionalFormatting>
  <conditionalFormatting sqref="E41 T41:V41 Q41:R41">
    <cfRule type="cellIs" dxfId="16615" priority="17481" operator="greaterThan">
      <formula>1</formula>
    </cfRule>
  </conditionalFormatting>
  <conditionalFormatting sqref="Q41">
    <cfRule type="cellIs" dxfId="16614" priority="17480" operator="greaterThan">
      <formula>1</formula>
    </cfRule>
  </conditionalFormatting>
  <conditionalFormatting sqref="R41">
    <cfRule type="cellIs" dxfId="16613" priority="17479" operator="greaterThan">
      <formula>1</formula>
    </cfRule>
  </conditionalFormatting>
  <conditionalFormatting sqref="T41">
    <cfRule type="cellIs" dxfId="16612" priority="17478" operator="greaterThan">
      <formula>1</formula>
    </cfRule>
  </conditionalFormatting>
  <conditionalFormatting sqref="U41">
    <cfRule type="cellIs" dxfId="16611" priority="17477" operator="greaterThan">
      <formula>1</formula>
    </cfRule>
  </conditionalFormatting>
  <conditionalFormatting sqref="V41">
    <cfRule type="cellIs" dxfId="16610" priority="17476" operator="greaterThan">
      <formula>1</formula>
    </cfRule>
  </conditionalFormatting>
  <conditionalFormatting sqref="F41">
    <cfRule type="cellIs" dxfId="16609" priority="17475" operator="greaterThan">
      <formula>1</formula>
    </cfRule>
  </conditionalFormatting>
  <conditionalFormatting sqref="F41">
    <cfRule type="cellIs" dxfId="16608" priority="17474" operator="greaterThan">
      <formula>1</formula>
    </cfRule>
  </conditionalFormatting>
  <conditionalFormatting sqref="G41">
    <cfRule type="cellIs" dxfId="16607" priority="17473" operator="greaterThan">
      <formula>1</formula>
    </cfRule>
  </conditionalFormatting>
  <conditionalFormatting sqref="G41">
    <cfRule type="cellIs" dxfId="16606" priority="17472" operator="greaterThan">
      <formula>1</formula>
    </cfRule>
  </conditionalFormatting>
  <conditionalFormatting sqref="H41">
    <cfRule type="cellIs" dxfId="16605" priority="17471" operator="greaterThan">
      <formula>1</formula>
    </cfRule>
  </conditionalFormatting>
  <conditionalFormatting sqref="H41">
    <cfRule type="cellIs" dxfId="16604" priority="17470" operator="greaterThan">
      <formula>1</formula>
    </cfRule>
  </conditionalFormatting>
  <conditionalFormatting sqref="I41">
    <cfRule type="cellIs" dxfId="16603" priority="17469" operator="greaterThan">
      <formula>1</formula>
    </cfRule>
  </conditionalFormatting>
  <conditionalFormatting sqref="I41">
    <cfRule type="cellIs" dxfId="16602" priority="17468" operator="greaterThan">
      <formula>1</formula>
    </cfRule>
  </conditionalFormatting>
  <conditionalFormatting sqref="J41">
    <cfRule type="cellIs" dxfId="16601" priority="17467" operator="greaterThan">
      <formula>1</formula>
    </cfRule>
  </conditionalFormatting>
  <conditionalFormatting sqref="J41">
    <cfRule type="cellIs" dxfId="16600" priority="17466" operator="greaterThan">
      <formula>1</formula>
    </cfRule>
  </conditionalFormatting>
  <conditionalFormatting sqref="K41">
    <cfRule type="cellIs" dxfId="16599" priority="17465" operator="greaterThan">
      <formula>1</formula>
    </cfRule>
  </conditionalFormatting>
  <conditionalFormatting sqref="K41">
    <cfRule type="cellIs" dxfId="16598" priority="17464" operator="greaterThan">
      <formula>1</formula>
    </cfRule>
  </conditionalFormatting>
  <conditionalFormatting sqref="P41">
    <cfRule type="cellIs" dxfId="16597" priority="17463" operator="greaterThan">
      <formula>1</formula>
    </cfRule>
  </conditionalFormatting>
  <conditionalFormatting sqref="P41">
    <cfRule type="cellIs" dxfId="16596" priority="17462" operator="greaterThan">
      <formula>1</formula>
    </cfRule>
  </conditionalFormatting>
  <conditionalFormatting sqref="S41">
    <cfRule type="cellIs" dxfId="16595" priority="17461" operator="greaterThan">
      <formula>1</formula>
    </cfRule>
  </conditionalFormatting>
  <conditionalFormatting sqref="G41:K41 P41:V41">
    <cfRule type="cellIs" dxfId="16594" priority="17459" operator="greaterThan">
      <formula>1</formula>
    </cfRule>
  </conditionalFormatting>
  <conditionalFormatting sqref="G41:K41 P41:V41">
    <cfRule type="cellIs" dxfId="16593" priority="17458" operator="greaterThan">
      <formula>1</formula>
    </cfRule>
  </conditionalFormatting>
  <conditionalFormatting sqref="G41">
    <cfRule type="cellIs" dxfId="16592" priority="17457" operator="greaterThan">
      <formula>1</formula>
    </cfRule>
  </conditionalFormatting>
  <conditionalFormatting sqref="H41">
    <cfRule type="cellIs" dxfId="16591" priority="17456" operator="greaterThan">
      <formula>1</formula>
    </cfRule>
  </conditionalFormatting>
  <conditionalFormatting sqref="I41">
    <cfRule type="cellIs" dxfId="16590" priority="17455" operator="greaterThan">
      <formula>1</formula>
    </cfRule>
  </conditionalFormatting>
  <conditionalFormatting sqref="J41">
    <cfRule type="cellIs" dxfId="16589" priority="17454" operator="greaterThan">
      <formula>1</formula>
    </cfRule>
  </conditionalFormatting>
  <conditionalFormatting sqref="K41">
    <cfRule type="cellIs" dxfId="16588" priority="17453" operator="greaterThan">
      <formula>1</formula>
    </cfRule>
  </conditionalFormatting>
  <conditionalFormatting sqref="P41">
    <cfRule type="cellIs" dxfId="16587" priority="17452" operator="greaterThan">
      <formula>1</formula>
    </cfRule>
  </conditionalFormatting>
  <conditionalFormatting sqref="Q41">
    <cfRule type="cellIs" dxfId="16586" priority="17451" operator="greaterThan">
      <formula>1</formula>
    </cfRule>
  </conditionalFormatting>
  <conditionalFormatting sqref="R41">
    <cfRule type="cellIs" dxfId="16585" priority="17450" operator="greaterThan">
      <formula>1</formula>
    </cfRule>
  </conditionalFormatting>
  <conditionalFormatting sqref="S41">
    <cfRule type="cellIs" dxfId="16584" priority="17449" operator="greaterThan">
      <formula>1</formula>
    </cfRule>
  </conditionalFormatting>
  <conditionalFormatting sqref="T41">
    <cfRule type="cellIs" dxfId="16583" priority="17448" operator="greaterThan">
      <formula>1</formula>
    </cfRule>
  </conditionalFormatting>
  <conditionalFormatting sqref="U41">
    <cfRule type="cellIs" dxfId="16582" priority="17447" operator="greaterThan">
      <formula>1</formula>
    </cfRule>
  </conditionalFormatting>
  <conditionalFormatting sqref="V41">
    <cfRule type="cellIs" dxfId="16581" priority="17446" operator="greaterThan">
      <formula>1</formula>
    </cfRule>
  </conditionalFormatting>
  <conditionalFormatting sqref="F41">
    <cfRule type="cellIs" dxfId="16580" priority="17445" operator="greaterThan">
      <formula>1</formula>
    </cfRule>
  </conditionalFormatting>
  <conditionalFormatting sqref="F41">
    <cfRule type="cellIs" dxfId="16579" priority="17444" operator="greaterThan">
      <formula>1</formula>
    </cfRule>
  </conditionalFormatting>
  <conditionalFormatting sqref="E41">
    <cfRule type="cellIs" dxfId="16578" priority="17443" operator="greaterThan">
      <formula>1</formula>
    </cfRule>
  </conditionalFormatting>
  <conditionalFormatting sqref="E41">
    <cfRule type="cellIs" dxfId="16577" priority="17442" operator="greaterThan">
      <formula>1</formula>
    </cfRule>
  </conditionalFormatting>
  <conditionalFormatting sqref="E41:K41 P41:U41">
    <cfRule type="cellIs" dxfId="16576" priority="17441" operator="greaterThan">
      <formula>1</formula>
    </cfRule>
  </conditionalFormatting>
  <conditionalFormatting sqref="V41">
    <cfRule type="cellIs" dxfId="16575" priority="17440" operator="greaterThan">
      <formula>1</formula>
    </cfRule>
  </conditionalFormatting>
  <conditionalFormatting sqref="V41">
    <cfRule type="cellIs" dxfId="16574" priority="17439" operator="greaterThan">
      <formula>1</formula>
    </cfRule>
  </conditionalFormatting>
  <conditionalFormatting sqref="E41:K41 P41:V41">
    <cfRule type="cellIs" dxfId="16573" priority="17438" operator="greaterThan">
      <formula>1</formula>
    </cfRule>
  </conditionalFormatting>
  <conditionalFormatting sqref="E41:K41 P41:V41">
    <cfRule type="cellIs" dxfId="16572" priority="17437" operator="greaterThan">
      <formula>1</formula>
    </cfRule>
  </conditionalFormatting>
  <conditionalFormatting sqref="G41">
    <cfRule type="cellIs" dxfId="16571" priority="17436" operator="greaterThan">
      <formula>1</formula>
    </cfRule>
  </conditionalFormatting>
  <conditionalFormatting sqref="H41">
    <cfRule type="cellIs" dxfId="16570" priority="17435" operator="greaterThan">
      <formula>1</formula>
    </cfRule>
  </conditionalFormatting>
  <conditionalFormatting sqref="I41">
    <cfRule type="cellIs" dxfId="16569" priority="17434" operator="greaterThan">
      <formula>1</formula>
    </cfRule>
  </conditionalFormatting>
  <conditionalFormatting sqref="J41">
    <cfRule type="cellIs" dxfId="16568" priority="17433" operator="greaterThan">
      <formula>1</formula>
    </cfRule>
  </conditionalFormatting>
  <conditionalFormatting sqref="K41">
    <cfRule type="cellIs" dxfId="16567" priority="17432" operator="greaterThan">
      <formula>1</formula>
    </cfRule>
  </conditionalFormatting>
  <conditionalFormatting sqref="P41">
    <cfRule type="cellIs" dxfId="16566" priority="17431" operator="greaterThan">
      <formula>1</formula>
    </cfRule>
  </conditionalFormatting>
  <conditionalFormatting sqref="Q41">
    <cfRule type="cellIs" dxfId="16565" priority="17430" operator="greaterThan">
      <formula>1</formula>
    </cfRule>
  </conditionalFormatting>
  <conditionalFormatting sqref="R41">
    <cfRule type="cellIs" dxfId="16564" priority="17429" operator="greaterThan">
      <formula>1</formula>
    </cfRule>
  </conditionalFormatting>
  <conditionalFormatting sqref="S41">
    <cfRule type="cellIs" dxfId="16563" priority="17428" operator="greaterThan">
      <formula>1</formula>
    </cfRule>
  </conditionalFormatting>
  <conditionalFormatting sqref="T41">
    <cfRule type="cellIs" dxfId="16562" priority="17427" operator="greaterThan">
      <formula>1</formula>
    </cfRule>
  </conditionalFormatting>
  <conditionalFormatting sqref="U41">
    <cfRule type="cellIs" dxfId="16561" priority="17426" operator="greaterThan">
      <formula>1</formula>
    </cfRule>
  </conditionalFormatting>
  <conditionalFormatting sqref="V41">
    <cfRule type="cellIs" dxfId="16560" priority="17425" operator="greaterThan">
      <formula>1</formula>
    </cfRule>
  </conditionalFormatting>
  <conditionalFormatting sqref="Q43">
    <cfRule type="cellIs" dxfId="16559" priority="17416" operator="greaterThan">
      <formula>1</formula>
    </cfRule>
  </conditionalFormatting>
  <conditionalFormatting sqref="R43">
    <cfRule type="cellIs" dxfId="16558" priority="17415" operator="greaterThan">
      <formula>1</formula>
    </cfRule>
  </conditionalFormatting>
  <conditionalFormatting sqref="S43">
    <cfRule type="cellIs" dxfId="16557" priority="17414" operator="greaterThan">
      <formula>1</formula>
    </cfRule>
  </conditionalFormatting>
  <conditionalFormatting sqref="T43">
    <cfRule type="cellIs" dxfId="16556" priority="17413" operator="greaterThan">
      <formula>1</formula>
    </cfRule>
  </conditionalFormatting>
  <conditionalFormatting sqref="U43">
    <cfRule type="cellIs" dxfId="16555" priority="17412" operator="greaterThan">
      <formula>1</formula>
    </cfRule>
  </conditionalFormatting>
  <conditionalFormatting sqref="V43">
    <cfRule type="cellIs" dxfId="16554" priority="17411" operator="greaterThan">
      <formula>1</formula>
    </cfRule>
  </conditionalFormatting>
  <conditionalFormatting sqref="E43 G43:K43 P43:V43">
    <cfRule type="cellIs" dxfId="16553" priority="17424" operator="greaterThan">
      <formula>1</formula>
    </cfRule>
  </conditionalFormatting>
  <conditionalFormatting sqref="E43 G43:K43 P43:V43">
    <cfRule type="cellIs" dxfId="16552" priority="17423" operator="greaterThan">
      <formula>1</formula>
    </cfRule>
  </conditionalFormatting>
  <conditionalFormatting sqref="G43">
    <cfRule type="cellIs" dxfId="16551" priority="17422" operator="greaterThan">
      <formula>1</formula>
    </cfRule>
  </conditionalFormatting>
  <conditionalFormatting sqref="H43">
    <cfRule type="cellIs" dxfId="16550" priority="17421" operator="greaterThan">
      <formula>1</formula>
    </cfRule>
  </conditionalFormatting>
  <conditionalFormatting sqref="I43">
    <cfRule type="cellIs" dxfId="16549" priority="17420" operator="greaterThan">
      <formula>1</formula>
    </cfRule>
  </conditionalFormatting>
  <conditionalFormatting sqref="J43">
    <cfRule type="cellIs" dxfId="16548" priority="17419" operator="greaterThan">
      <formula>1</formula>
    </cfRule>
  </conditionalFormatting>
  <conditionalFormatting sqref="K43">
    <cfRule type="cellIs" dxfId="16547" priority="17418" operator="greaterThan">
      <formula>1</formula>
    </cfRule>
  </conditionalFormatting>
  <conditionalFormatting sqref="P43">
    <cfRule type="cellIs" dxfId="16546" priority="17417" operator="greaterThan">
      <formula>1</formula>
    </cfRule>
  </conditionalFormatting>
  <conditionalFormatting sqref="F43">
    <cfRule type="cellIs" dxfId="16545" priority="17410" operator="greaterThan">
      <formula>1</formula>
    </cfRule>
  </conditionalFormatting>
  <conditionalFormatting sqref="F43">
    <cfRule type="cellIs" dxfId="16544" priority="17409" operator="greaterThan">
      <formula>1</formula>
    </cfRule>
  </conditionalFormatting>
  <conditionalFormatting sqref="F43">
    <cfRule type="cellIs" dxfId="16543" priority="17398" operator="greaterThan">
      <formula>1</formula>
    </cfRule>
  </conditionalFormatting>
  <conditionalFormatting sqref="F43">
    <cfRule type="cellIs" dxfId="16542" priority="17397" operator="greaterThan">
      <formula>1</formula>
    </cfRule>
  </conditionalFormatting>
  <conditionalFormatting sqref="E43 K43 P43:V43">
    <cfRule type="cellIs" dxfId="16541" priority="17408" operator="greaterThan">
      <formula>1</formula>
    </cfRule>
  </conditionalFormatting>
  <conditionalFormatting sqref="E43 K43 P43:V43">
    <cfRule type="cellIs" dxfId="16540" priority="17407" operator="greaterThan">
      <formula>1</formula>
    </cfRule>
  </conditionalFormatting>
  <conditionalFormatting sqref="K43">
    <cfRule type="cellIs" dxfId="16539" priority="17406" operator="greaterThan">
      <formula>1</formula>
    </cfRule>
  </conditionalFormatting>
  <conditionalFormatting sqref="P43">
    <cfRule type="cellIs" dxfId="16538" priority="17405" operator="greaterThan">
      <formula>1</formula>
    </cfRule>
  </conditionalFormatting>
  <conditionalFormatting sqref="Q43">
    <cfRule type="cellIs" dxfId="16537" priority="17404" operator="greaterThan">
      <formula>1</formula>
    </cfRule>
  </conditionalFormatting>
  <conditionalFormatting sqref="R43">
    <cfRule type="cellIs" dxfId="16536" priority="17403" operator="greaterThan">
      <formula>1</formula>
    </cfRule>
  </conditionalFormatting>
  <conditionalFormatting sqref="S43">
    <cfRule type="cellIs" dxfId="16535" priority="17402" operator="greaterThan">
      <formula>1</formula>
    </cfRule>
  </conditionalFormatting>
  <conditionalFormatting sqref="T43">
    <cfRule type="cellIs" dxfId="16534" priority="17401" operator="greaterThan">
      <formula>1</formula>
    </cfRule>
  </conditionalFormatting>
  <conditionalFormatting sqref="U43">
    <cfRule type="cellIs" dxfId="16533" priority="17400" operator="greaterThan">
      <formula>1</formula>
    </cfRule>
  </conditionalFormatting>
  <conditionalFormatting sqref="V43">
    <cfRule type="cellIs" dxfId="16532" priority="17399" operator="greaterThan">
      <formula>1</formula>
    </cfRule>
  </conditionalFormatting>
  <conditionalFormatting sqref="G43">
    <cfRule type="cellIs" dxfId="16531" priority="17396" operator="greaterThan">
      <formula>1</formula>
    </cfRule>
  </conditionalFormatting>
  <conditionalFormatting sqref="G43">
    <cfRule type="cellIs" dxfId="16530" priority="17395" operator="greaterThan">
      <formula>1</formula>
    </cfRule>
  </conditionalFormatting>
  <conditionalFormatting sqref="H43">
    <cfRule type="cellIs" dxfId="16529" priority="17394" operator="greaterThan">
      <formula>1</formula>
    </cfRule>
  </conditionalFormatting>
  <conditionalFormatting sqref="H43">
    <cfRule type="cellIs" dxfId="16528" priority="17393" operator="greaterThan">
      <formula>1</formula>
    </cfRule>
  </conditionalFormatting>
  <conditionalFormatting sqref="I43">
    <cfRule type="cellIs" dxfId="16527" priority="17392" operator="greaterThan">
      <formula>1</formula>
    </cfRule>
  </conditionalFormatting>
  <conditionalFormatting sqref="I43">
    <cfRule type="cellIs" dxfId="16526" priority="17391" operator="greaterThan">
      <formula>1</formula>
    </cfRule>
  </conditionalFormatting>
  <conditionalFormatting sqref="J43">
    <cfRule type="cellIs" dxfId="16525" priority="17390" operator="greaterThan">
      <formula>1</formula>
    </cfRule>
  </conditionalFormatting>
  <conditionalFormatting sqref="J43">
    <cfRule type="cellIs" dxfId="16524" priority="17389" operator="greaterThan">
      <formula>1</formula>
    </cfRule>
  </conditionalFormatting>
  <conditionalFormatting sqref="P43">
    <cfRule type="cellIs" dxfId="16523" priority="17373" operator="greaterThan">
      <formula>1</formula>
    </cfRule>
  </conditionalFormatting>
  <conditionalFormatting sqref="P43">
    <cfRule type="cellIs" dxfId="16522" priority="17372" operator="greaterThan">
      <formula>1</formula>
    </cfRule>
  </conditionalFormatting>
  <conditionalFormatting sqref="E43:K43 V43 R43:T43">
    <cfRule type="cellIs" dxfId="16521" priority="17388" operator="greaterThan">
      <formula>1</formula>
    </cfRule>
  </conditionalFormatting>
  <conditionalFormatting sqref="E43:K43 V43 R43:T43">
    <cfRule type="cellIs" dxfId="16520" priority="17387" operator="greaterThan">
      <formula>1</formula>
    </cfRule>
  </conditionalFormatting>
  <conditionalFormatting sqref="G43">
    <cfRule type="cellIs" dxfId="16519" priority="17386" operator="greaterThan">
      <formula>1</formula>
    </cfRule>
  </conditionalFormatting>
  <conditionalFormatting sqref="H43">
    <cfRule type="cellIs" dxfId="16518" priority="17385" operator="greaterThan">
      <formula>1</formula>
    </cfRule>
  </conditionalFormatting>
  <conditionalFormatting sqref="I43">
    <cfRule type="cellIs" dxfId="16517" priority="17384" operator="greaterThan">
      <formula>1</formula>
    </cfRule>
  </conditionalFormatting>
  <conditionalFormatting sqref="J43">
    <cfRule type="cellIs" dxfId="16516" priority="17383" operator="greaterThan">
      <formula>1</formula>
    </cfRule>
  </conditionalFormatting>
  <conditionalFormatting sqref="K43">
    <cfRule type="cellIs" dxfId="16515" priority="17382" operator="greaterThan">
      <formula>1</formula>
    </cfRule>
  </conditionalFormatting>
  <conditionalFormatting sqref="R43">
    <cfRule type="cellIs" dxfId="16514" priority="17381" operator="greaterThan">
      <formula>1</formula>
    </cfRule>
  </conditionalFormatting>
  <conditionalFormatting sqref="S43">
    <cfRule type="cellIs" dxfId="16513" priority="17380" operator="greaterThan">
      <formula>1</formula>
    </cfRule>
  </conditionalFormatting>
  <conditionalFormatting sqref="T43">
    <cfRule type="cellIs" dxfId="16512" priority="17379" operator="greaterThan">
      <formula>1</formula>
    </cfRule>
  </conditionalFormatting>
  <conditionalFormatting sqref="V43">
    <cfRule type="cellIs" dxfId="16511" priority="17378" operator="greaterThan">
      <formula>1</formula>
    </cfRule>
  </conditionalFormatting>
  <conditionalFormatting sqref="U43">
    <cfRule type="cellIs" dxfId="16510" priority="17377" operator="greaterThan">
      <formula>1</formula>
    </cfRule>
  </conditionalFormatting>
  <conditionalFormatting sqref="U43">
    <cfRule type="cellIs" dxfId="16509" priority="17376" operator="greaterThan">
      <formula>1</formula>
    </cfRule>
  </conditionalFormatting>
  <conditionalFormatting sqref="Q43">
    <cfRule type="cellIs" dxfId="16508" priority="17375" operator="greaterThan">
      <formula>1</formula>
    </cfRule>
  </conditionalFormatting>
  <conditionalFormatting sqref="Q43">
    <cfRule type="cellIs" dxfId="16507" priority="17374" operator="greaterThan">
      <formula>1</formula>
    </cfRule>
  </conditionalFormatting>
  <conditionalFormatting sqref="E43:K43 P43">
    <cfRule type="cellIs" dxfId="16506" priority="17371" operator="greaterThan">
      <formula>1</formula>
    </cfRule>
  </conditionalFormatting>
  <conditionalFormatting sqref="E43:K43 P43">
    <cfRule type="cellIs" dxfId="16505" priority="17370" operator="greaterThan">
      <formula>1</formula>
    </cfRule>
  </conditionalFormatting>
  <conditionalFormatting sqref="G43">
    <cfRule type="cellIs" dxfId="16504" priority="17369" operator="greaterThan">
      <formula>1</formula>
    </cfRule>
  </conditionalFormatting>
  <conditionalFormatting sqref="H43">
    <cfRule type="cellIs" dxfId="16503" priority="17368" operator="greaterThan">
      <formula>1</formula>
    </cfRule>
  </conditionalFormatting>
  <conditionalFormatting sqref="I43">
    <cfRule type="cellIs" dxfId="16502" priority="17367" operator="greaterThan">
      <formula>1</formula>
    </cfRule>
  </conditionalFormatting>
  <conditionalFormatting sqref="J43">
    <cfRule type="cellIs" dxfId="16501" priority="17366" operator="greaterThan">
      <formula>1</formula>
    </cfRule>
  </conditionalFormatting>
  <conditionalFormatting sqref="K43">
    <cfRule type="cellIs" dxfId="16500" priority="17365" operator="greaterThan">
      <formula>1</formula>
    </cfRule>
  </conditionalFormatting>
  <conditionalFormatting sqref="P43">
    <cfRule type="cellIs" dxfId="16499" priority="17364" operator="greaterThan">
      <formula>1</formula>
    </cfRule>
  </conditionalFormatting>
  <conditionalFormatting sqref="Q43">
    <cfRule type="cellIs" dxfId="16498" priority="17363" operator="greaterThan">
      <formula>1</formula>
    </cfRule>
  </conditionalFormatting>
  <conditionalFormatting sqref="Q43">
    <cfRule type="cellIs" dxfId="16497" priority="17362" operator="greaterThan">
      <formula>1</formula>
    </cfRule>
  </conditionalFormatting>
  <conditionalFormatting sqref="R43">
    <cfRule type="cellIs" dxfId="16496" priority="17361" operator="greaterThan">
      <formula>1</formula>
    </cfRule>
  </conditionalFormatting>
  <conditionalFormatting sqref="R43">
    <cfRule type="cellIs" dxfId="16495" priority="17360" operator="greaterThan">
      <formula>1</formula>
    </cfRule>
  </conditionalFormatting>
  <conditionalFormatting sqref="S43">
    <cfRule type="cellIs" dxfId="16494" priority="17359" operator="greaterThan">
      <formula>1</formula>
    </cfRule>
  </conditionalFormatting>
  <conditionalFormatting sqref="S43">
    <cfRule type="cellIs" dxfId="16493" priority="17358" operator="greaterThan">
      <formula>1</formula>
    </cfRule>
  </conditionalFormatting>
  <conditionalFormatting sqref="T43">
    <cfRule type="cellIs" dxfId="16492" priority="17357" operator="greaterThan">
      <formula>1</formula>
    </cfRule>
  </conditionalFormatting>
  <conditionalFormatting sqref="T43">
    <cfRule type="cellIs" dxfId="16491" priority="17356" operator="greaterThan">
      <formula>1</formula>
    </cfRule>
  </conditionalFormatting>
  <conditionalFormatting sqref="U43">
    <cfRule type="cellIs" dxfId="16490" priority="17355" operator="greaterThan">
      <formula>1</formula>
    </cfRule>
  </conditionalFormatting>
  <conditionalFormatting sqref="U43">
    <cfRule type="cellIs" dxfId="16489" priority="17354" operator="greaterThan">
      <formula>1</formula>
    </cfRule>
  </conditionalFormatting>
  <conditionalFormatting sqref="V43">
    <cfRule type="cellIs" dxfId="16488" priority="17353" operator="greaterThan">
      <formula>1</formula>
    </cfRule>
  </conditionalFormatting>
  <conditionalFormatting sqref="V43">
    <cfRule type="cellIs" dxfId="16487" priority="17352" operator="greaterThan">
      <formula>1</formula>
    </cfRule>
  </conditionalFormatting>
  <conditionalFormatting sqref="S43">
    <cfRule type="cellIs" dxfId="16486" priority="17338" operator="greaterThan">
      <formula>1</formula>
    </cfRule>
  </conditionalFormatting>
  <conditionalFormatting sqref="S43">
    <cfRule type="cellIs" dxfId="16485" priority="17337" operator="greaterThan">
      <formula>1</formula>
    </cfRule>
  </conditionalFormatting>
  <conditionalFormatting sqref="R43">
    <cfRule type="cellIs" dxfId="16484" priority="17336" operator="greaterThan">
      <formula>1</formula>
    </cfRule>
  </conditionalFormatting>
  <conditionalFormatting sqref="R43">
    <cfRule type="cellIs" dxfId="16483" priority="17335" operator="greaterThan">
      <formula>1</formula>
    </cfRule>
  </conditionalFormatting>
  <conditionalFormatting sqref="Q43">
    <cfRule type="cellIs" dxfId="16482" priority="17334" operator="greaterThan">
      <formula>1</formula>
    </cfRule>
  </conditionalFormatting>
  <conditionalFormatting sqref="E43:K43">
    <cfRule type="cellIs" dxfId="16481" priority="17351" operator="greaterThan">
      <formula>1</formula>
    </cfRule>
  </conditionalFormatting>
  <conditionalFormatting sqref="E43:K43">
    <cfRule type="cellIs" dxfId="16480" priority="17350" operator="greaterThan">
      <formula>1</formula>
    </cfRule>
  </conditionalFormatting>
  <conditionalFormatting sqref="G43">
    <cfRule type="cellIs" dxfId="16479" priority="17349" operator="greaterThan">
      <formula>1</formula>
    </cfRule>
  </conditionalFormatting>
  <conditionalFormatting sqref="H43">
    <cfRule type="cellIs" dxfId="16478" priority="17348" operator="greaterThan">
      <formula>1</formula>
    </cfRule>
  </conditionalFormatting>
  <conditionalFormatting sqref="I43">
    <cfRule type="cellIs" dxfId="16477" priority="17347" operator="greaterThan">
      <formula>1</formula>
    </cfRule>
  </conditionalFormatting>
  <conditionalFormatting sqref="J43">
    <cfRule type="cellIs" dxfId="16476" priority="17346" operator="greaterThan">
      <formula>1</formula>
    </cfRule>
  </conditionalFormatting>
  <conditionalFormatting sqref="K43">
    <cfRule type="cellIs" dxfId="16475" priority="17345" operator="greaterThan">
      <formula>1</formula>
    </cfRule>
  </conditionalFormatting>
  <conditionalFormatting sqref="V43">
    <cfRule type="cellIs" dxfId="16474" priority="17344" operator="greaterThan">
      <formula>1</formula>
    </cfRule>
  </conditionalFormatting>
  <conditionalFormatting sqref="V43">
    <cfRule type="cellIs" dxfId="16473" priority="17343" operator="greaterThan">
      <formula>1</formula>
    </cfRule>
  </conditionalFormatting>
  <conditionalFormatting sqref="U43">
    <cfRule type="cellIs" dxfId="16472" priority="17342" operator="greaterThan">
      <formula>1</formula>
    </cfRule>
  </conditionalFormatting>
  <conditionalFormatting sqref="U43">
    <cfRule type="cellIs" dxfId="16471" priority="17341" operator="greaterThan">
      <formula>1</formula>
    </cfRule>
  </conditionalFormatting>
  <conditionalFormatting sqref="T43">
    <cfRule type="cellIs" dxfId="16470" priority="17340" operator="greaterThan">
      <formula>1</formula>
    </cfRule>
  </conditionalFormatting>
  <conditionalFormatting sqref="T43">
    <cfRule type="cellIs" dxfId="16469" priority="17339" operator="greaterThan">
      <formula>1</formula>
    </cfRule>
  </conditionalFormatting>
  <conditionalFormatting sqref="Q43">
    <cfRule type="cellIs" dxfId="16468" priority="17333" operator="greaterThan">
      <formula>1</formula>
    </cfRule>
  </conditionalFormatting>
  <conditionalFormatting sqref="P43">
    <cfRule type="cellIs" dxfId="16467" priority="17332" operator="greaterThan">
      <formula>1</formula>
    </cfRule>
  </conditionalFormatting>
  <conditionalFormatting sqref="P43">
    <cfRule type="cellIs" dxfId="16466" priority="17331" operator="greaterThan">
      <formula>1</formula>
    </cfRule>
  </conditionalFormatting>
  <conditionalFormatting sqref="E43:G43 I43:J43 T43:V43">
    <cfRule type="cellIs" dxfId="16465" priority="17330" operator="greaterThan">
      <formula>1</formula>
    </cfRule>
  </conditionalFormatting>
  <conditionalFormatting sqref="E43:G43 I43:J43 T43:V43">
    <cfRule type="cellIs" dxfId="16464" priority="17329" operator="greaterThan">
      <formula>1</formula>
    </cfRule>
  </conditionalFormatting>
  <conditionalFormatting sqref="G43">
    <cfRule type="cellIs" dxfId="16463" priority="17328" operator="greaterThan">
      <formula>1</formula>
    </cfRule>
  </conditionalFormatting>
  <conditionalFormatting sqref="I43">
    <cfRule type="cellIs" dxfId="16462" priority="17327" operator="greaterThan">
      <formula>1</formula>
    </cfRule>
  </conditionalFormatting>
  <conditionalFormatting sqref="J43">
    <cfRule type="cellIs" dxfId="16461" priority="17326" operator="greaterThan">
      <formula>1</formula>
    </cfRule>
  </conditionalFormatting>
  <conditionalFormatting sqref="T43">
    <cfRule type="cellIs" dxfId="16460" priority="17325" operator="greaterThan">
      <formula>1</formula>
    </cfRule>
  </conditionalFormatting>
  <conditionalFormatting sqref="U43">
    <cfRule type="cellIs" dxfId="16459" priority="17324" operator="greaterThan">
      <formula>1</formula>
    </cfRule>
  </conditionalFormatting>
  <conditionalFormatting sqref="V43">
    <cfRule type="cellIs" dxfId="16458" priority="17323" operator="greaterThan">
      <formula>1</formula>
    </cfRule>
  </conditionalFormatting>
  <conditionalFormatting sqref="H43">
    <cfRule type="cellIs" dxfId="16457" priority="17322" operator="greaterThan">
      <formula>1</formula>
    </cfRule>
  </conditionalFormatting>
  <conditionalFormatting sqref="H43">
    <cfRule type="cellIs" dxfId="16456" priority="17321" operator="greaterThan">
      <formula>1</formula>
    </cfRule>
  </conditionalFormatting>
  <conditionalFormatting sqref="K43">
    <cfRule type="cellIs" dxfId="16455" priority="17320" operator="greaterThan">
      <formula>1</formula>
    </cfRule>
  </conditionalFormatting>
  <conditionalFormatting sqref="K43">
    <cfRule type="cellIs" dxfId="16454" priority="17319" operator="greaterThan">
      <formula>1</formula>
    </cfRule>
  </conditionalFormatting>
  <conditionalFormatting sqref="P43">
    <cfRule type="cellIs" dxfId="16453" priority="17318" operator="greaterThan">
      <formula>1</formula>
    </cfRule>
  </conditionalFormatting>
  <conditionalFormatting sqref="P43">
    <cfRule type="cellIs" dxfId="16452" priority="17317" operator="greaterThan">
      <formula>1</formula>
    </cfRule>
  </conditionalFormatting>
  <conditionalFormatting sqref="Q43">
    <cfRule type="cellIs" dxfId="16451" priority="17316" operator="greaterThan">
      <formula>1</formula>
    </cfRule>
  </conditionalFormatting>
  <conditionalFormatting sqref="Q43">
    <cfRule type="cellIs" dxfId="16450" priority="17315" operator="greaterThan">
      <formula>1</formula>
    </cfRule>
  </conditionalFormatting>
  <conditionalFormatting sqref="R43">
    <cfRule type="cellIs" dxfId="16449" priority="17314" operator="greaterThan">
      <formula>1</formula>
    </cfRule>
  </conditionalFormatting>
  <conditionalFormatting sqref="R43">
    <cfRule type="cellIs" dxfId="16448" priority="17313" operator="greaterThan">
      <formula>1</formula>
    </cfRule>
  </conditionalFormatting>
  <conditionalFormatting sqref="S43">
    <cfRule type="cellIs" dxfId="16447" priority="17312" operator="greaterThan">
      <formula>1</formula>
    </cfRule>
  </conditionalFormatting>
  <conditionalFormatting sqref="S43">
    <cfRule type="cellIs" dxfId="16446" priority="17311" operator="greaterThan">
      <formula>1</formula>
    </cfRule>
  </conditionalFormatting>
  <conditionalFormatting sqref="V43">
    <cfRule type="cellIs" dxfId="16445" priority="17305" operator="greaterThan">
      <formula>1</formula>
    </cfRule>
  </conditionalFormatting>
  <conditionalFormatting sqref="V43">
    <cfRule type="cellIs" dxfId="16444" priority="17304" operator="greaterThan">
      <formula>1</formula>
    </cfRule>
  </conditionalFormatting>
  <conditionalFormatting sqref="U43">
    <cfRule type="cellIs" dxfId="16443" priority="17303" operator="greaterThan">
      <formula>1</formula>
    </cfRule>
  </conditionalFormatting>
  <conditionalFormatting sqref="U43">
    <cfRule type="cellIs" dxfId="16442" priority="17302" operator="greaterThan">
      <formula>1</formula>
    </cfRule>
  </conditionalFormatting>
  <conditionalFormatting sqref="T43">
    <cfRule type="cellIs" dxfId="16441" priority="17301" operator="greaterThan">
      <formula>1</formula>
    </cfRule>
  </conditionalFormatting>
  <conditionalFormatting sqref="T43">
    <cfRule type="cellIs" dxfId="16440" priority="17300" operator="greaterThan">
      <formula>1</formula>
    </cfRule>
  </conditionalFormatting>
  <conditionalFormatting sqref="S43">
    <cfRule type="cellIs" dxfId="16439" priority="17299" operator="greaterThan">
      <formula>1</formula>
    </cfRule>
  </conditionalFormatting>
  <conditionalFormatting sqref="E43:I43">
    <cfRule type="cellIs" dxfId="16438" priority="17310" operator="greaterThan">
      <formula>1</formula>
    </cfRule>
  </conditionalFormatting>
  <conditionalFormatting sqref="E43:I43">
    <cfRule type="cellIs" dxfId="16437" priority="17309" operator="greaterThan">
      <formula>1</formula>
    </cfRule>
  </conditionalFormatting>
  <conditionalFormatting sqref="G43">
    <cfRule type="cellIs" dxfId="16436" priority="17308" operator="greaterThan">
      <formula>1</formula>
    </cfRule>
  </conditionalFormatting>
  <conditionalFormatting sqref="H43">
    <cfRule type="cellIs" dxfId="16435" priority="17307" operator="greaterThan">
      <formula>1</formula>
    </cfRule>
  </conditionalFormatting>
  <conditionalFormatting sqref="I43">
    <cfRule type="cellIs" dxfId="16434" priority="17306" operator="greaterThan">
      <formula>1</formula>
    </cfRule>
  </conditionalFormatting>
  <conditionalFormatting sqref="S43">
    <cfRule type="cellIs" dxfId="16433" priority="17298" operator="greaterThan">
      <formula>1</formula>
    </cfRule>
  </conditionalFormatting>
  <conditionalFormatting sqref="R43">
    <cfRule type="cellIs" dxfId="16432" priority="17297" operator="greaterThan">
      <formula>1</formula>
    </cfRule>
  </conditionalFormatting>
  <conditionalFormatting sqref="R43">
    <cfRule type="cellIs" dxfId="16431" priority="17296" operator="greaterThan">
      <formula>1</formula>
    </cfRule>
  </conditionalFormatting>
  <conditionalFormatting sqref="Q43">
    <cfRule type="cellIs" dxfId="16430" priority="17295" operator="greaterThan">
      <formula>1</formula>
    </cfRule>
  </conditionalFormatting>
  <conditionalFormatting sqref="Q43">
    <cfRule type="cellIs" dxfId="16429" priority="17294" operator="greaterThan">
      <formula>1</formula>
    </cfRule>
  </conditionalFormatting>
  <conditionalFormatting sqref="P43">
    <cfRule type="cellIs" dxfId="16428" priority="17293" operator="greaterThan">
      <formula>1</formula>
    </cfRule>
  </conditionalFormatting>
  <conditionalFormatting sqref="P43">
    <cfRule type="cellIs" dxfId="16427" priority="17292" operator="greaterThan">
      <formula>1</formula>
    </cfRule>
  </conditionalFormatting>
  <conditionalFormatting sqref="K43">
    <cfRule type="cellIs" dxfId="16426" priority="17291" operator="greaterThan">
      <formula>1</formula>
    </cfRule>
  </conditionalFormatting>
  <conditionalFormatting sqref="K43">
    <cfRule type="cellIs" dxfId="16425" priority="17290" operator="greaterThan">
      <formula>1</formula>
    </cfRule>
  </conditionalFormatting>
  <conditionalFormatting sqref="J43">
    <cfRule type="cellIs" dxfId="16424" priority="17289" operator="greaterThan">
      <formula>1</formula>
    </cfRule>
  </conditionalFormatting>
  <conditionalFormatting sqref="J43">
    <cfRule type="cellIs" dxfId="16423" priority="17288" operator="greaterThan">
      <formula>1</formula>
    </cfRule>
  </conditionalFormatting>
  <conditionalFormatting sqref="S43">
    <cfRule type="cellIs" dxfId="16422" priority="17265" operator="greaterThan">
      <formula>1</formula>
    </cfRule>
  </conditionalFormatting>
  <conditionalFormatting sqref="E43 T43:V43 Q43:R43">
    <cfRule type="cellIs" dxfId="16421" priority="17287" operator="greaterThan">
      <formula>1</formula>
    </cfRule>
  </conditionalFormatting>
  <conditionalFormatting sqref="E43 T43:V43 Q43:R43">
    <cfRule type="cellIs" dxfId="16420" priority="17286" operator="greaterThan">
      <formula>1</formula>
    </cfRule>
  </conditionalFormatting>
  <conditionalFormatting sqref="Q43">
    <cfRule type="cellIs" dxfId="16419" priority="17285" operator="greaterThan">
      <formula>1</formula>
    </cfRule>
  </conditionalFormatting>
  <conditionalFormatting sqref="R43">
    <cfRule type="cellIs" dxfId="16418" priority="17284" operator="greaterThan">
      <formula>1</formula>
    </cfRule>
  </conditionalFormatting>
  <conditionalFormatting sqref="T43">
    <cfRule type="cellIs" dxfId="16417" priority="17283" operator="greaterThan">
      <formula>1</formula>
    </cfRule>
  </conditionalFormatting>
  <conditionalFormatting sqref="U43">
    <cfRule type="cellIs" dxfId="16416" priority="17282" operator="greaterThan">
      <formula>1</formula>
    </cfRule>
  </conditionalFormatting>
  <conditionalFormatting sqref="V43">
    <cfRule type="cellIs" dxfId="16415" priority="17281" operator="greaterThan">
      <formula>1</formula>
    </cfRule>
  </conditionalFormatting>
  <conditionalFormatting sqref="F43">
    <cfRule type="cellIs" dxfId="16414" priority="17280" operator="greaterThan">
      <formula>1</formula>
    </cfRule>
  </conditionalFormatting>
  <conditionalFormatting sqref="F43">
    <cfRule type="cellIs" dxfId="16413" priority="17279" operator="greaterThan">
      <formula>1</formula>
    </cfRule>
  </conditionalFormatting>
  <conditionalFormatting sqref="G43">
    <cfRule type="cellIs" dxfId="16412" priority="17278" operator="greaterThan">
      <formula>1</formula>
    </cfRule>
  </conditionalFormatting>
  <conditionalFormatting sqref="G43">
    <cfRule type="cellIs" dxfId="16411" priority="17277" operator="greaterThan">
      <formula>1</formula>
    </cfRule>
  </conditionalFormatting>
  <conditionalFormatting sqref="H43">
    <cfRule type="cellIs" dxfId="16410" priority="17276" operator="greaterThan">
      <formula>1</formula>
    </cfRule>
  </conditionalFormatting>
  <conditionalFormatting sqref="H43">
    <cfRule type="cellIs" dxfId="16409" priority="17275" operator="greaterThan">
      <formula>1</formula>
    </cfRule>
  </conditionalFormatting>
  <conditionalFormatting sqref="I43">
    <cfRule type="cellIs" dxfId="16408" priority="17274" operator="greaterThan">
      <formula>1</formula>
    </cfRule>
  </conditionalFormatting>
  <conditionalFormatting sqref="I43">
    <cfRule type="cellIs" dxfId="16407" priority="17273" operator="greaterThan">
      <formula>1</formula>
    </cfRule>
  </conditionalFormatting>
  <conditionalFormatting sqref="J43">
    <cfRule type="cellIs" dxfId="16406" priority="17272" operator="greaterThan">
      <formula>1</formula>
    </cfRule>
  </conditionalFormatting>
  <conditionalFormatting sqref="J43">
    <cfRule type="cellIs" dxfId="16405" priority="17271" operator="greaterThan">
      <formula>1</formula>
    </cfRule>
  </conditionalFormatting>
  <conditionalFormatting sqref="K43">
    <cfRule type="cellIs" dxfId="16404" priority="17270" operator="greaterThan">
      <formula>1</formula>
    </cfRule>
  </conditionalFormatting>
  <conditionalFormatting sqref="K43">
    <cfRule type="cellIs" dxfId="16403" priority="17269" operator="greaterThan">
      <formula>1</formula>
    </cfRule>
  </conditionalFormatting>
  <conditionalFormatting sqref="P43">
    <cfRule type="cellIs" dxfId="16402" priority="17268" operator="greaterThan">
      <formula>1</formula>
    </cfRule>
  </conditionalFormatting>
  <conditionalFormatting sqref="P43">
    <cfRule type="cellIs" dxfId="16401" priority="17267" operator="greaterThan">
      <formula>1</formula>
    </cfRule>
  </conditionalFormatting>
  <conditionalFormatting sqref="S43">
    <cfRule type="cellIs" dxfId="16400" priority="17266" operator="greaterThan">
      <formula>1</formula>
    </cfRule>
  </conditionalFormatting>
  <conditionalFormatting sqref="G43:K43 P43:V43">
    <cfRule type="cellIs" dxfId="16399" priority="17264" operator="greaterThan">
      <formula>1</formula>
    </cfRule>
  </conditionalFormatting>
  <conditionalFormatting sqref="G43:K43 P43:V43">
    <cfRule type="cellIs" dxfId="16398" priority="17263" operator="greaterThan">
      <formula>1</formula>
    </cfRule>
  </conditionalFormatting>
  <conditionalFormatting sqref="G43">
    <cfRule type="cellIs" dxfId="16397" priority="17262" operator="greaterThan">
      <formula>1</formula>
    </cfRule>
  </conditionalFormatting>
  <conditionalFormatting sqref="H43">
    <cfRule type="cellIs" dxfId="16396" priority="17261" operator="greaterThan">
      <formula>1</formula>
    </cfRule>
  </conditionalFormatting>
  <conditionalFormatting sqref="I43">
    <cfRule type="cellIs" dxfId="16395" priority="17260" operator="greaterThan">
      <formula>1</formula>
    </cfRule>
  </conditionalFormatting>
  <conditionalFormatting sqref="J43">
    <cfRule type="cellIs" dxfId="16394" priority="17259" operator="greaterThan">
      <formula>1</formula>
    </cfRule>
  </conditionalFormatting>
  <conditionalFormatting sqref="K43">
    <cfRule type="cellIs" dxfId="16393" priority="17258" operator="greaterThan">
      <formula>1</formula>
    </cfRule>
  </conditionalFormatting>
  <conditionalFormatting sqref="P43">
    <cfRule type="cellIs" dxfId="16392" priority="17257" operator="greaterThan">
      <formula>1</formula>
    </cfRule>
  </conditionalFormatting>
  <conditionalFormatting sqref="Q43">
    <cfRule type="cellIs" dxfId="16391" priority="17256" operator="greaterThan">
      <formula>1</formula>
    </cfRule>
  </conditionalFormatting>
  <conditionalFormatting sqref="R43">
    <cfRule type="cellIs" dxfId="16390" priority="17255" operator="greaterThan">
      <formula>1</formula>
    </cfRule>
  </conditionalFormatting>
  <conditionalFormatting sqref="S43">
    <cfRule type="cellIs" dxfId="16389" priority="17254" operator="greaterThan">
      <formula>1</formula>
    </cfRule>
  </conditionalFormatting>
  <conditionalFormatting sqref="T43">
    <cfRule type="cellIs" dxfId="16388" priority="17253" operator="greaterThan">
      <formula>1</formula>
    </cfRule>
  </conditionalFormatting>
  <conditionalFormatting sqref="U43">
    <cfRule type="cellIs" dxfId="16387" priority="17252" operator="greaterThan">
      <formula>1</formula>
    </cfRule>
  </conditionalFormatting>
  <conditionalFormatting sqref="V43">
    <cfRule type="cellIs" dxfId="16386" priority="17251" operator="greaterThan">
      <formula>1</formula>
    </cfRule>
  </conditionalFormatting>
  <conditionalFormatting sqref="F43">
    <cfRule type="cellIs" dxfId="16385" priority="17250" operator="greaterThan">
      <formula>1</formula>
    </cfRule>
  </conditionalFormatting>
  <conditionalFormatting sqref="F43">
    <cfRule type="cellIs" dxfId="16384" priority="17249" operator="greaterThan">
      <formula>1</formula>
    </cfRule>
  </conditionalFormatting>
  <conditionalFormatting sqref="E43">
    <cfRule type="cellIs" dxfId="16383" priority="17248" operator="greaterThan">
      <formula>1</formula>
    </cfRule>
  </conditionalFormatting>
  <conditionalFormatting sqref="E43">
    <cfRule type="cellIs" dxfId="16382" priority="17247" operator="greaterThan">
      <formula>1</formula>
    </cfRule>
  </conditionalFormatting>
  <conditionalFormatting sqref="E43:K43 P43:U43">
    <cfRule type="cellIs" dxfId="16381" priority="17246" operator="greaterThan">
      <formula>1</formula>
    </cfRule>
  </conditionalFormatting>
  <conditionalFormatting sqref="V43">
    <cfRule type="cellIs" dxfId="16380" priority="17245" operator="greaterThan">
      <formula>1</formula>
    </cfRule>
  </conditionalFormatting>
  <conditionalFormatting sqref="V43">
    <cfRule type="cellIs" dxfId="16379" priority="17244" operator="greaterThan">
      <formula>1</formula>
    </cfRule>
  </conditionalFormatting>
  <conditionalFormatting sqref="E43:K43 P43:V43">
    <cfRule type="cellIs" dxfId="16378" priority="17243" operator="greaterThan">
      <formula>1</formula>
    </cfRule>
  </conditionalFormatting>
  <conditionalFormatting sqref="E43:K43 P43:V43">
    <cfRule type="cellIs" dxfId="16377" priority="17242" operator="greaterThan">
      <formula>1</formula>
    </cfRule>
  </conditionalFormatting>
  <conditionalFormatting sqref="G43">
    <cfRule type="cellIs" dxfId="16376" priority="17241" operator="greaterThan">
      <formula>1</formula>
    </cfRule>
  </conditionalFormatting>
  <conditionalFormatting sqref="H43">
    <cfRule type="cellIs" dxfId="16375" priority="17240" operator="greaterThan">
      <formula>1</formula>
    </cfRule>
  </conditionalFormatting>
  <conditionalFormatting sqref="I43">
    <cfRule type="cellIs" dxfId="16374" priority="17239" operator="greaterThan">
      <formula>1</formula>
    </cfRule>
  </conditionalFormatting>
  <conditionalFormatting sqref="J43">
    <cfRule type="cellIs" dxfId="16373" priority="17238" operator="greaterThan">
      <formula>1</formula>
    </cfRule>
  </conditionalFormatting>
  <conditionalFormatting sqref="K43">
    <cfRule type="cellIs" dxfId="16372" priority="17237" operator="greaterThan">
      <formula>1</formula>
    </cfRule>
  </conditionalFormatting>
  <conditionalFormatting sqref="P43">
    <cfRule type="cellIs" dxfId="16371" priority="17236" operator="greaterThan">
      <formula>1</formula>
    </cfRule>
  </conditionalFormatting>
  <conditionalFormatting sqref="Q43">
    <cfRule type="cellIs" dxfId="16370" priority="17235" operator="greaterThan">
      <formula>1</formula>
    </cfRule>
  </conditionalFormatting>
  <conditionalFormatting sqref="R43">
    <cfRule type="cellIs" dxfId="16369" priority="17234" operator="greaterThan">
      <formula>1</formula>
    </cfRule>
  </conditionalFormatting>
  <conditionalFormatting sqref="S43">
    <cfRule type="cellIs" dxfId="16368" priority="17233" operator="greaterThan">
      <formula>1</formula>
    </cfRule>
  </conditionalFormatting>
  <conditionalFormatting sqref="T43">
    <cfRule type="cellIs" dxfId="16367" priority="17232" operator="greaterThan">
      <formula>1</formula>
    </cfRule>
  </conditionalFormatting>
  <conditionalFormatting sqref="U43">
    <cfRule type="cellIs" dxfId="16366" priority="17231" operator="greaterThan">
      <formula>1</formula>
    </cfRule>
  </conditionalFormatting>
  <conditionalFormatting sqref="V43">
    <cfRule type="cellIs" dxfId="16365" priority="17230" operator="greaterThan">
      <formula>1</formula>
    </cfRule>
  </conditionalFormatting>
  <conditionalFormatting sqref="T49">
    <cfRule type="cellIs" dxfId="16364" priority="17222" operator="greaterThan">
      <formula>1</formula>
    </cfRule>
  </conditionalFormatting>
  <conditionalFormatting sqref="U49">
    <cfRule type="cellIs" dxfId="16363" priority="17221" operator="greaterThan">
      <formula>1</formula>
    </cfRule>
  </conditionalFormatting>
  <conditionalFormatting sqref="V49">
    <cfRule type="cellIs" dxfId="16362" priority="17220" operator="greaterThan">
      <formula>1</formula>
    </cfRule>
  </conditionalFormatting>
  <conditionalFormatting sqref="P49">
    <cfRule type="cellIs" dxfId="16361" priority="17226" operator="greaterThan">
      <formula>1</formula>
    </cfRule>
  </conditionalFormatting>
  <conditionalFormatting sqref="Q49">
    <cfRule type="cellIs" dxfId="16360" priority="17225" operator="greaterThan">
      <formula>1</formula>
    </cfRule>
  </conditionalFormatting>
  <conditionalFormatting sqref="R49">
    <cfRule type="cellIs" dxfId="16359" priority="17224" operator="greaterThan">
      <formula>1</formula>
    </cfRule>
  </conditionalFormatting>
  <conditionalFormatting sqref="S49">
    <cfRule type="cellIs" dxfId="16358" priority="17223" operator="greaterThan">
      <formula>1</formula>
    </cfRule>
  </conditionalFormatting>
  <conditionalFormatting sqref="K49">
    <cfRule type="cellIs" dxfId="16357" priority="17227" operator="greaterThan">
      <formula>1</formula>
    </cfRule>
  </conditionalFormatting>
  <conditionalFormatting sqref="E49 K49 P49:V49">
    <cfRule type="cellIs" dxfId="16356" priority="17229" operator="greaterThan">
      <formula>1</formula>
    </cfRule>
  </conditionalFormatting>
  <conditionalFormatting sqref="E49 K49 P49:V49">
    <cfRule type="cellIs" dxfId="16355" priority="17228" operator="greaterThan">
      <formula>1</formula>
    </cfRule>
  </conditionalFormatting>
  <conditionalFormatting sqref="J49">
    <cfRule type="cellIs" dxfId="16354" priority="17211" operator="greaterThan">
      <formula>1</formula>
    </cfRule>
  </conditionalFormatting>
  <conditionalFormatting sqref="J49">
    <cfRule type="cellIs" dxfId="16353" priority="17210" operator="greaterThan">
      <formula>1</formula>
    </cfRule>
  </conditionalFormatting>
  <conditionalFormatting sqref="F49">
    <cfRule type="cellIs" dxfId="16352" priority="17219" operator="greaterThan">
      <formula>1</formula>
    </cfRule>
  </conditionalFormatting>
  <conditionalFormatting sqref="F49">
    <cfRule type="cellIs" dxfId="16351" priority="17218" operator="greaterThan">
      <formula>1</formula>
    </cfRule>
  </conditionalFormatting>
  <conditionalFormatting sqref="G49">
    <cfRule type="cellIs" dxfId="16350" priority="17217" operator="greaterThan">
      <formula>1</formula>
    </cfRule>
  </conditionalFormatting>
  <conditionalFormatting sqref="G49">
    <cfRule type="cellIs" dxfId="16349" priority="17216" operator="greaterThan">
      <formula>1</formula>
    </cfRule>
  </conditionalFormatting>
  <conditionalFormatting sqref="H49">
    <cfRule type="cellIs" dxfId="16348" priority="17215" operator="greaterThan">
      <formula>1</formula>
    </cfRule>
  </conditionalFormatting>
  <conditionalFormatting sqref="H49">
    <cfRule type="cellIs" dxfId="16347" priority="17214" operator="greaterThan">
      <formula>1</formula>
    </cfRule>
  </conditionalFormatting>
  <conditionalFormatting sqref="I49">
    <cfRule type="cellIs" dxfId="16346" priority="17213" operator="greaterThan">
      <formula>1</formula>
    </cfRule>
  </conditionalFormatting>
  <conditionalFormatting sqref="I49">
    <cfRule type="cellIs" dxfId="16345" priority="17212" operator="greaterThan">
      <formula>1</formula>
    </cfRule>
  </conditionalFormatting>
  <conditionalFormatting sqref="Q49">
    <cfRule type="cellIs" dxfId="16344" priority="17201" operator="greaterThan">
      <formula>1</formula>
    </cfRule>
  </conditionalFormatting>
  <conditionalFormatting sqref="R49">
    <cfRule type="cellIs" dxfId="16343" priority="17200" operator="greaterThan">
      <formula>1</formula>
    </cfRule>
  </conditionalFormatting>
  <conditionalFormatting sqref="S49">
    <cfRule type="cellIs" dxfId="16342" priority="17199" operator="greaterThan">
      <formula>1</formula>
    </cfRule>
  </conditionalFormatting>
  <conditionalFormatting sqref="T49">
    <cfRule type="cellIs" dxfId="16341" priority="17198" operator="greaterThan">
      <formula>1</formula>
    </cfRule>
  </conditionalFormatting>
  <conditionalFormatting sqref="U49">
    <cfRule type="cellIs" dxfId="16340" priority="17197" operator="greaterThan">
      <formula>1</formula>
    </cfRule>
  </conditionalFormatting>
  <conditionalFormatting sqref="V49">
    <cfRule type="cellIs" dxfId="16339" priority="17196" operator="greaterThan">
      <formula>1</formula>
    </cfRule>
  </conditionalFormatting>
  <conditionalFormatting sqref="E49 G49:K49 P49:V49">
    <cfRule type="cellIs" dxfId="16338" priority="17209" operator="greaterThan">
      <formula>1</formula>
    </cfRule>
  </conditionalFormatting>
  <conditionalFormatting sqref="E49 G49:K49 P49:V49">
    <cfRule type="cellIs" dxfId="16337" priority="17208" operator="greaterThan">
      <formula>1</formula>
    </cfRule>
  </conditionalFormatting>
  <conditionalFormatting sqref="G49">
    <cfRule type="cellIs" dxfId="16336" priority="17207" operator="greaterThan">
      <formula>1</formula>
    </cfRule>
  </conditionalFormatting>
  <conditionalFormatting sqref="H49">
    <cfRule type="cellIs" dxfId="16335" priority="17206" operator="greaterThan">
      <formula>1</formula>
    </cfRule>
  </conditionalFormatting>
  <conditionalFormatting sqref="I49">
    <cfRule type="cellIs" dxfId="16334" priority="17205" operator="greaterThan">
      <formula>1</formula>
    </cfRule>
  </conditionalFormatting>
  <conditionalFormatting sqref="J49">
    <cfRule type="cellIs" dxfId="16333" priority="17204" operator="greaterThan">
      <formula>1</formula>
    </cfRule>
  </conditionalFormatting>
  <conditionalFormatting sqref="K49">
    <cfRule type="cellIs" dxfId="16332" priority="17203" operator="greaterThan">
      <formula>1</formula>
    </cfRule>
  </conditionalFormatting>
  <conditionalFormatting sqref="P49">
    <cfRule type="cellIs" dxfId="16331" priority="17202" operator="greaterThan">
      <formula>1</formula>
    </cfRule>
  </conditionalFormatting>
  <conditionalFormatting sqref="F49">
    <cfRule type="cellIs" dxfId="16330" priority="17195" operator="greaterThan">
      <formula>1</formula>
    </cfRule>
  </conditionalFormatting>
  <conditionalFormatting sqref="F49">
    <cfRule type="cellIs" dxfId="16329" priority="17194" operator="greaterThan">
      <formula>1</formula>
    </cfRule>
  </conditionalFormatting>
  <conditionalFormatting sqref="F49">
    <cfRule type="cellIs" dxfId="16328" priority="17183" operator="greaterThan">
      <formula>1</formula>
    </cfRule>
  </conditionalFormatting>
  <conditionalFormatting sqref="F49">
    <cfRule type="cellIs" dxfId="16327" priority="17182" operator="greaterThan">
      <formula>1</formula>
    </cfRule>
  </conditionalFormatting>
  <conditionalFormatting sqref="E49 K49 P49:V49">
    <cfRule type="cellIs" dxfId="16326" priority="17193" operator="greaterThan">
      <formula>1</formula>
    </cfRule>
  </conditionalFormatting>
  <conditionalFormatting sqref="E49 K49 P49:V49">
    <cfRule type="cellIs" dxfId="16325" priority="17192" operator="greaterThan">
      <formula>1</formula>
    </cfRule>
  </conditionalFormatting>
  <conditionalFormatting sqref="K49">
    <cfRule type="cellIs" dxfId="16324" priority="17191" operator="greaterThan">
      <formula>1</formula>
    </cfRule>
  </conditionalFormatting>
  <conditionalFormatting sqref="P49">
    <cfRule type="cellIs" dxfId="16323" priority="17190" operator="greaterThan">
      <formula>1</formula>
    </cfRule>
  </conditionalFormatting>
  <conditionalFormatting sqref="Q49">
    <cfRule type="cellIs" dxfId="16322" priority="17189" operator="greaterThan">
      <formula>1</formula>
    </cfRule>
  </conditionalFormatting>
  <conditionalFormatting sqref="R49">
    <cfRule type="cellIs" dxfId="16321" priority="17188" operator="greaterThan">
      <formula>1</formula>
    </cfRule>
  </conditionalFormatting>
  <conditionalFormatting sqref="S49">
    <cfRule type="cellIs" dxfId="16320" priority="17187" operator="greaterThan">
      <formula>1</formula>
    </cfRule>
  </conditionalFormatting>
  <conditionalFormatting sqref="T49">
    <cfRule type="cellIs" dxfId="16319" priority="17186" operator="greaterThan">
      <formula>1</formula>
    </cfRule>
  </conditionalFormatting>
  <conditionalFormatting sqref="U49">
    <cfRule type="cellIs" dxfId="16318" priority="17185" operator="greaterThan">
      <formula>1</formula>
    </cfRule>
  </conditionalFormatting>
  <conditionalFormatting sqref="V49">
    <cfRule type="cellIs" dxfId="16317" priority="17184" operator="greaterThan">
      <formula>1</formula>
    </cfRule>
  </conditionalFormatting>
  <conditionalFormatting sqref="G49">
    <cfRule type="cellIs" dxfId="16316" priority="17181" operator="greaterThan">
      <formula>1</formula>
    </cfRule>
  </conditionalFormatting>
  <conditionalFormatting sqref="G49">
    <cfRule type="cellIs" dxfId="16315" priority="17180" operator="greaterThan">
      <formula>1</formula>
    </cfRule>
  </conditionalFormatting>
  <conditionalFormatting sqref="H49">
    <cfRule type="cellIs" dxfId="16314" priority="17179" operator="greaterThan">
      <formula>1</formula>
    </cfRule>
  </conditionalFormatting>
  <conditionalFormatting sqref="H49">
    <cfRule type="cellIs" dxfId="16313" priority="17178" operator="greaterThan">
      <formula>1</formula>
    </cfRule>
  </conditionalFormatting>
  <conditionalFormatting sqref="I49">
    <cfRule type="cellIs" dxfId="16312" priority="17177" operator="greaterThan">
      <formula>1</formula>
    </cfRule>
  </conditionalFormatting>
  <conditionalFormatting sqref="I49">
    <cfRule type="cellIs" dxfId="16311" priority="17176" operator="greaterThan">
      <formula>1</formula>
    </cfRule>
  </conditionalFormatting>
  <conditionalFormatting sqref="J49">
    <cfRule type="cellIs" dxfId="16310" priority="17175" operator="greaterThan">
      <formula>1</formula>
    </cfRule>
  </conditionalFormatting>
  <conditionalFormatting sqref="J49">
    <cfRule type="cellIs" dxfId="16309" priority="17174" operator="greaterThan">
      <formula>1</formula>
    </cfRule>
  </conditionalFormatting>
  <conditionalFormatting sqref="P49">
    <cfRule type="cellIs" dxfId="16308" priority="17158" operator="greaterThan">
      <formula>1</formula>
    </cfRule>
  </conditionalFormatting>
  <conditionalFormatting sqref="P49">
    <cfRule type="cellIs" dxfId="16307" priority="17157" operator="greaterThan">
      <formula>1</formula>
    </cfRule>
  </conditionalFormatting>
  <conditionalFormatting sqref="E49:K49 V49 R49:T49">
    <cfRule type="cellIs" dxfId="16306" priority="17173" operator="greaterThan">
      <formula>1</formula>
    </cfRule>
  </conditionalFormatting>
  <conditionalFormatting sqref="E49:K49 V49 R49:T49">
    <cfRule type="cellIs" dxfId="16305" priority="17172" operator="greaterThan">
      <formula>1</formula>
    </cfRule>
  </conditionalFormatting>
  <conditionalFormatting sqref="G49">
    <cfRule type="cellIs" dxfId="16304" priority="17171" operator="greaterThan">
      <formula>1</formula>
    </cfRule>
  </conditionalFormatting>
  <conditionalFormatting sqref="H49">
    <cfRule type="cellIs" dxfId="16303" priority="17170" operator="greaterThan">
      <formula>1</formula>
    </cfRule>
  </conditionalFormatting>
  <conditionalFormatting sqref="I49">
    <cfRule type="cellIs" dxfId="16302" priority="17169" operator="greaterThan">
      <formula>1</formula>
    </cfRule>
  </conditionalFormatting>
  <conditionalFormatting sqref="J49">
    <cfRule type="cellIs" dxfId="16301" priority="17168" operator="greaterThan">
      <formula>1</formula>
    </cfRule>
  </conditionalFormatting>
  <conditionalFormatting sqref="K49">
    <cfRule type="cellIs" dxfId="16300" priority="17167" operator="greaterThan">
      <formula>1</formula>
    </cfRule>
  </conditionalFormatting>
  <conditionalFormatting sqref="R49">
    <cfRule type="cellIs" dxfId="16299" priority="17166" operator="greaterThan">
      <formula>1</formula>
    </cfRule>
  </conditionalFormatting>
  <conditionalFormatting sqref="S49">
    <cfRule type="cellIs" dxfId="16298" priority="17165" operator="greaterThan">
      <formula>1</formula>
    </cfRule>
  </conditionalFormatting>
  <conditionalFormatting sqref="T49">
    <cfRule type="cellIs" dxfId="16297" priority="17164" operator="greaterThan">
      <formula>1</formula>
    </cfRule>
  </conditionalFormatting>
  <conditionalFormatting sqref="V49">
    <cfRule type="cellIs" dxfId="16296" priority="17163" operator="greaterThan">
      <formula>1</formula>
    </cfRule>
  </conditionalFormatting>
  <conditionalFormatting sqref="U49">
    <cfRule type="cellIs" dxfId="16295" priority="17162" operator="greaterThan">
      <formula>1</formula>
    </cfRule>
  </conditionalFormatting>
  <conditionalFormatting sqref="U49">
    <cfRule type="cellIs" dxfId="16294" priority="17161" operator="greaterThan">
      <formula>1</formula>
    </cfRule>
  </conditionalFormatting>
  <conditionalFormatting sqref="Q49">
    <cfRule type="cellIs" dxfId="16293" priority="17160" operator="greaterThan">
      <formula>1</formula>
    </cfRule>
  </conditionalFormatting>
  <conditionalFormatting sqref="Q49">
    <cfRule type="cellIs" dxfId="16292" priority="17159" operator="greaterThan">
      <formula>1</formula>
    </cfRule>
  </conditionalFormatting>
  <conditionalFormatting sqref="E49:K49 P49">
    <cfRule type="cellIs" dxfId="16291" priority="17156" operator="greaterThan">
      <formula>1</formula>
    </cfRule>
  </conditionalFormatting>
  <conditionalFormatting sqref="E49:K49 P49">
    <cfRule type="cellIs" dxfId="16290" priority="17155" operator="greaterThan">
      <formula>1</formula>
    </cfRule>
  </conditionalFormatting>
  <conditionalFormatting sqref="G49">
    <cfRule type="cellIs" dxfId="16289" priority="17154" operator="greaterThan">
      <formula>1</formula>
    </cfRule>
  </conditionalFormatting>
  <conditionalFormatting sqref="H49">
    <cfRule type="cellIs" dxfId="16288" priority="17153" operator="greaterThan">
      <formula>1</formula>
    </cfRule>
  </conditionalFormatting>
  <conditionalFormatting sqref="I49">
    <cfRule type="cellIs" dxfId="16287" priority="17152" operator="greaterThan">
      <formula>1</formula>
    </cfRule>
  </conditionalFormatting>
  <conditionalFormatting sqref="J49">
    <cfRule type="cellIs" dxfId="16286" priority="17151" operator="greaterThan">
      <formula>1</formula>
    </cfRule>
  </conditionalFormatting>
  <conditionalFormatting sqref="K49">
    <cfRule type="cellIs" dxfId="16285" priority="17150" operator="greaterThan">
      <formula>1</formula>
    </cfRule>
  </conditionalFormatting>
  <conditionalFormatting sqref="P49">
    <cfRule type="cellIs" dxfId="16284" priority="17149" operator="greaterThan">
      <formula>1</formula>
    </cfRule>
  </conditionalFormatting>
  <conditionalFormatting sqref="Q49">
    <cfRule type="cellIs" dxfId="16283" priority="17148" operator="greaterThan">
      <formula>1</formula>
    </cfRule>
  </conditionalFormatting>
  <conditionalFormatting sqref="Q49">
    <cfRule type="cellIs" dxfId="16282" priority="17147" operator="greaterThan">
      <formula>1</formula>
    </cfRule>
  </conditionalFormatting>
  <conditionalFormatting sqref="R49">
    <cfRule type="cellIs" dxfId="16281" priority="17146" operator="greaterThan">
      <formula>1</formula>
    </cfRule>
  </conditionalFormatting>
  <conditionalFormatting sqref="R49">
    <cfRule type="cellIs" dxfId="16280" priority="17145" operator="greaterThan">
      <formula>1</formula>
    </cfRule>
  </conditionalFormatting>
  <conditionalFormatting sqref="S49">
    <cfRule type="cellIs" dxfId="16279" priority="17144" operator="greaterThan">
      <formula>1</formula>
    </cfRule>
  </conditionalFormatting>
  <conditionalFormatting sqref="S49">
    <cfRule type="cellIs" dxfId="16278" priority="17143" operator="greaterThan">
      <formula>1</formula>
    </cfRule>
  </conditionalFormatting>
  <conditionalFormatting sqref="T49">
    <cfRule type="cellIs" dxfId="16277" priority="17142" operator="greaterThan">
      <formula>1</formula>
    </cfRule>
  </conditionalFormatting>
  <conditionalFormatting sqref="T49">
    <cfRule type="cellIs" dxfId="16276" priority="17141" operator="greaterThan">
      <formula>1</formula>
    </cfRule>
  </conditionalFormatting>
  <conditionalFormatting sqref="U49">
    <cfRule type="cellIs" dxfId="16275" priority="17140" operator="greaterThan">
      <formula>1</formula>
    </cfRule>
  </conditionalFormatting>
  <conditionalFormatting sqref="U49">
    <cfRule type="cellIs" dxfId="16274" priority="17139" operator="greaterThan">
      <formula>1</formula>
    </cfRule>
  </conditionalFormatting>
  <conditionalFormatting sqref="V49">
    <cfRule type="cellIs" dxfId="16273" priority="17138" operator="greaterThan">
      <formula>1</formula>
    </cfRule>
  </conditionalFormatting>
  <conditionalFormatting sqref="V49">
    <cfRule type="cellIs" dxfId="16272" priority="17137" operator="greaterThan">
      <formula>1</formula>
    </cfRule>
  </conditionalFormatting>
  <conditionalFormatting sqref="S49">
    <cfRule type="cellIs" dxfId="16271" priority="17123" operator="greaterThan">
      <formula>1</formula>
    </cfRule>
  </conditionalFormatting>
  <conditionalFormatting sqref="S49">
    <cfRule type="cellIs" dxfId="16270" priority="17122" operator="greaterThan">
      <formula>1</formula>
    </cfRule>
  </conditionalFormatting>
  <conditionalFormatting sqref="R49">
    <cfRule type="cellIs" dxfId="16269" priority="17121" operator="greaterThan">
      <formula>1</formula>
    </cfRule>
  </conditionalFormatting>
  <conditionalFormatting sqref="R49">
    <cfRule type="cellIs" dxfId="16268" priority="17120" operator="greaterThan">
      <formula>1</formula>
    </cfRule>
  </conditionalFormatting>
  <conditionalFormatting sqref="Q49">
    <cfRule type="cellIs" dxfId="16267" priority="17119" operator="greaterThan">
      <formula>1</formula>
    </cfRule>
  </conditionalFormatting>
  <conditionalFormatting sqref="E49:K49">
    <cfRule type="cellIs" dxfId="16266" priority="17136" operator="greaterThan">
      <formula>1</formula>
    </cfRule>
  </conditionalFormatting>
  <conditionalFormatting sqref="E49:K49">
    <cfRule type="cellIs" dxfId="16265" priority="17135" operator="greaterThan">
      <formula>1</formula>
    </cfRule>
  </conditionalFormatting>
  <conditionalFormatting sqref="G49">
    <cfRule type="cellIs" dxfId="16264" priority="17134" operator="greaterThan">
      <formula>1</formula>
    </cfRule>
  </conditionalFormatting>
  <conditionalFormatting sqref="H49">
    <cfRule type="cellIs" dxfId="16263" priority="17133" operator="greaterThan">
      <formula>1</formula>
    </cfRule>
  </conditionalFormatting>
  <conditionalFormatting sqref="I49">
    <cfRule type="cellIs" dxfId="16262" priority="17132" operator="greaterThan">
      <formula>1</formula>
    </cfRule>
  </conditionalFormatting>
  <conditionalFormatting sqref="J49">
    <cfRule type="cellIs" dxfId="16261" priority="17131" operator="greaterThan">
      <formula>1</formula>
    </cfRule>
  </conditionalFormatting>
  <conditionalFormatting sqref="K49">
    <cfRule type="cellIs" dxfId="16260" priority="17130" operator="greaterThan">
      <formula>1</formula>
    </cfRule>
  </conditionalFormatting>
  <conditionalFormatting sqref="V49">
    <cfRule type="cellIs" dxfId="16259" priority="17129" operator="greaterThan">
      <formula>1</formula>
    </cfRule>
  </conditionalFormatting>
  <conditionalFormatting sqref="V49">
    <cfRule type="cellIs" dxfId="16258" priority="17128" operator="greaterThan">
      <formula>1</formula>
    </cfRule>
  </conditionalFormatting>
  <conditionalFormatting sqref="U49">
    <cfRule type="cellIs" dxfId="16257" priority="17127" operator="greaterThan">
      <formula>1</formula>
    </cfRule>
  </conditionalFormatting>
  <conditionalFormatting sqref="U49">
    <cfRule type="cellIs" dxfId="16256" priority="17126" operator="greaterThan">
      <formula>1</formula>
    </cfRule>
  </conditionalFormatting>
  <conditionalFormatting sqref="T49">
    <cfRule type="cellIs" dxfId="16255" priority="17125" operator="greaterThan">
      <formula>1</formula>
    </cfRule>
  </conditionalFormatting>
  <conditionalFormatting sqref="T49">
    <cfRule type="cellIs" dxfId="16254" priority="17124" operator="greaterThan">
      <formula>1</formula>
    </cfRule>
  </conditionalFormatting>
  <conditionalFormatting sqref="Q49">
    <cfRule type="cellIs" dxfId="16253" priority="17118" operator="greaterThan">
      <formula>1</formula>
    </cfRule>
  </conditionalFormatting>
  <conditionalFormatting sqref="P49">
    <cfRule type="cellIs" dxfId="16252" priority="17117" operator="greaterThan">
      <formula>1</formula>
    </cfRule>
  </conditionalFormatting>
  <conditionalFormatting sqref="P49">
    <cfRule type="cellIs" dxfId="16251" priority="17116" operator="greaterThan">
      <formula>1</formula>
    </cfRule>
  </conditionalFormatting>
  <conditionalFormatting sqref="E49:G49 I49:J49 T49:V49">
    <cfRule type="cellIs" dxfId="16250" priority="17115" operator="greaterThan">
      <formula>1</formula>
    </cfRule>
  </conditionalFormatting>
  <conditionalFormatting sqref="E49:G49 I49:J49 T49:V49">
    <cfRule type="cellIs" dxfId="16249" priority="17114" operator="greaterThan">
      <formula>1</formula>
    </cfRule>
  </conditionalFormatting>
  <conditionalFormatting sqref="G49">
    <cfRule type="cellIs" dxfId="16248" priority="17113" operator="greaterThan">
      <formula>1</formula>
    </cfRule>
  </conditionalFormatting>
  <conditionalFormatting sqref="I49">
    <cfRule type="cellIs" dxfId="16247" priority="17112" operator="greaterThan">
      <formula>1</formula>
    </cfRule>
  </conditionalFormatting>
  <conditionalFormatting sqref="J49">
    <cfRule type="cellIs" dxfId="16246" priority="17111" operator="greaterThan">
      <formula>1</formula>
    </cfRule>
  </conditionalFormatting>
  <conditionalFormatting sqref="T49">
    <cfRule type="cellIs" dxfId="16245" priority="17110" operator="greaterThan">
      <formula>1</formula>
    </cfRule>
  </conditionalFormatting>
  <conditionalFormatting sqref="U49">
    <cfRule type="cellIs" dxfId="16244" priority="17109" operator="greaterThan">
      <formula>1</formula>
    </cfRule>
  </conditionalFormatting>
  <conditionalFormatting sqref="V49">
    <cfRule type="cellIs" dxfId="16243" priority="17108" operator="greaterThan">
      <formula>1</formula>
    </cfRule>
  </conditionalFormatting>
  <conditionalFormatting sqref="H49">
    <cfRule type="cellIs" dxfId="16242" priority="17107" operator="greaterThan">
      <formula>1</formula>
    </cfRule>
  </conditionalFormatting>
  <conditionalFormatting sqref="H49">
    <cfRule type="cellIs" dxfId="16241" priority="17106" operator="greaterThan">
      <formula>1</formula>
    </cfRule>
  </conditionalFormatting>
  <conditionalFormatting sqref="K49">
    <cfRule type="cellIs" dxfId="16240" priority="17105" operator="greaterThan">
      <formula>1</formula>
    </cfRule>
  </conditionalFormatting>
  <conditionalFormatting sqref="K49">
    <cfRule type="cellIs" dxfId="16239" priority="17104" operator="greaterThan">
      <formula>1</formula>
    </cfRule>
  </conditionalFormatting>
  <conditionalFormatting sqref="P49">
    <cfRule type="cellIs" dxfId="16238" priority="17103" operator="greaterThan">
      <formula>1</formula>
    </cfRule>
  </conditionalFormatting>
  <conditionalFormatting sqref="P49">
    <cfRule type="cellIs" dxfId="16237" priority="17102" operator="greaterThan">
      <formula>1</formula>
    </cfRule>
  </conditionalFormatting>
  <conditionalFormatting sqref="Q49">
    <cfRule type="cellIs" dxfId="16236" priority="17101" operator="greaterThan">
      <formula>1</formula>
    </cfRule>
  </conditionalFormatting>
  <conditionalFormatting sqref="Q49">
    <cfRule type="cellIs" dxfId="16235" priority="17100" operator="greaterThan">
      <formula>1</formula>
    </cfRule>
  </conditionalFormatting>
  <conditionalFormatting sqref="R49">
    <cfRule type="cellIs" dxfId="16234" priority="17099" operator="greaterThan">
      <formula>1</formula>
    </cfRule>
  </conditionalFormatting>
  <conditionalFormatting sqref="R49">
    <cfRule type="cellIs" dxfId="16233" priority="17098" operator="greaterThan">
      <formula>1</formula>
    </cfRule>
  </conditionalFormatting>
  <conditionalFormatting sqref="S49">
    <cfRule type="cellIs" dxfId="16232" priority="17097" operator="greaterThan">
      <formula>1</formula>
    </cfRule>
  </conditionalFormatting>
  <conditionalFormatting sqref="S49">
    <cfRule type="cellIs" dxfId="16231" priority="17096" operator="greaterThan">
      <formula>1</formula>
    </cfRule>
  </conditionalFormatting>
  <conditionalFormatting sqref="V49">
    <cfRule type="cellIs" dxfId="16230" priority="17090" operator="greaterThan">
      <formula>1</formula>
    </cfRule>
  </conditionalFormatting>
  <conditionalFormatting sqref="V49">
    <cfRule type="cellIs" dxfId="16229" priority="17089" operator="greaterThan">
      <formula>1</formula>
    </cfRule>
  </conditionalFormatting>
  <conditionalFormatting sqref="U49">
    <cfRule type="cellIs" dxfId="16228" priority="17088" operator="greaterThan">
      <formula>1</formula>
    </cfRule>
  </conditionalFormatting>
  <conditionalFormatting sqref="U49">
    <cfRule type="cellIs" dxfId="16227" priority="17087" operator="greaterThan">
      <formula>1</formula>
    </cfRule>
  </conditionalFormatting>
  <conditionalFormatting sqref="T49">
    <cfRule type="cellIs" dxfId="16226" priority="17086" operator="greaterThan">
      <formula>1</formula>
    </cfRule>
  </conditionalFormatting>
  <conditionalFormatting sqref="T49">
    <cfRule type="cellIs" dxfId="16225" priority="17085" operator="greaterThan">
      <formula>1</formula>
    </cfRule>
  </conditionalFormatting>
  <conditionalFormatting sqref="S49">
    <cfRule type="cellIs" dxfId="16224" priority="17084" operator="greaterThan">
      <formula>1</formula>
    </cfRule>
  </conditionalFormatting>
  <conditionalFormatting sqref="E49:I49">
    <cfRule type="cellIs" dxfId="16223" priority="17095" operator="greaterThan">
      <formula>1</formula>
    </cfRule>
  </conditionalFormatting>
  <conditionalFormatting sqref="E49:I49">
    <cfRule type="cellIs" dxfId="16222" priority="17094" operator="greaterThan">
      <formula>1</formula>
    </cfRule>
  </conditionalFormatting>
  <conditionalFormatting sqref="G49">
    <cfRule type="cellIs" dxfId="16221" priority="17093" operator="greaterThan">
      <formula>1</formula>
    </cfRule>
  </conditionalFormatting>
  <conditionalFormatting sqref="H49">
    <cfRule type="cellIs" dxfId="16220" priority="17092" operator="greaterThan">
      <formula>1</formula>
    </cfRule>
  </conditionalFormatting>
  <conditionalFormatting sqref="I49">
    <cfRule type="cellIs" dxfId="16219" priority="17091" operator="greaterThan">
      <formula>1</formula>
    </cfRule>
  </conditionalFormatting>
  <conditionalFormatting sqref="S49">
    <cfRule type="cellIs" dxfId="16218" priority="17083" operator="greaterThan">
      <formula>1</formula>
    </cfRule>
  </conditionalFormatting>
  <conditionalFormatting sqref="R49">
    <cfRule type="cellIs" dxfId="16217" priority="17082" operator="greaterThan">
      <formula>1</formula>
    </cfRule>
  </conditionalFormatting>
  <conditionalFormatting sqref="R49">
    <cfRule type="cellIs" dxfId="16216" priority="17081" operator="greaterThan">
      <formula>1</formula>
    </cfRule>
  </conditionalFormatting>
  <conditionalFormatting sqref="Q49">
    <cfRule type="cellIs" dxfId="16215" priority="17080" operator="greaterThan">
      <formula>1</formula>
    </cfRule>
  </conditionalFormatting>
  <conditionalFormatting sqref="Q49">
    <cfRule type="cellIs" dxfId="16214" priority="17079" operator="greaterThan">
      <formula>1</formula>
    </cfRule>
  </conditionalFormatting>
  <conditionalFormatting sqref="P49">
    <cfRule type="cellIs" dxfId="16213" priority="17078" operator="greaterThan">
      <formula>1</formula>
    </cfRule>
  </conditionalFormatting>
  <conditionalFormatting sqref="P49">
    <cfRule type="cellIs" dxfId="16212" priority="17077" operator="greaterThan">
      <formula>1</formula>
    </cfRule>
  </conditionalFormatting>
  <conditionalFormatting sqref="K49">
    <cfRule type="cellIs" dxfId="16211" priority="17076" operator="greaterThan">
      <formula>1</formula>
    </cfRule>
  </conditionalFormatting>
  <conditionalFormatting sqref="K49">
    <cfRule type="cellIs" dxfId="16210" priority="17075" operator="greaterThan">
      <formula>1</formula>
    </cfRule>
  </conditionalFormatting>
  <conditionalFormatting sqref="J49">
    <cfRule type="cellIs" dxfId="16209" priority="17074" operator="greaterThan">
      <formula>1</formula>
    </cfRule>
  </conditionalFormatting>
  <conditionalFormatting sqref="J49">
    <cfRule type="cellIs" dxfId="16208" priority="17073" operator="greaterThan">
      <formula>1</formula>
    </cfRule>
  </conditionalFormatting>
  <conditionalFormatting sqref="S49">
    <cfRule type="cellIs" dxfId="16207" priority="17050" operator="greaterThan">
      <formula>1</formula>
    </cfRule>
  </conditionalFormatting>
  <conditionalFormatting sqref="E49 T49:V49 Q49:R49">
    <cfRule type="cellIs" dxfId="16206" priority="17072" operator="greaterThan">
      <formula>1</formula>
    </cfRule>
  </conditionalFormatting>
  <conditionalFormatting sqref="E49 T49:V49 Q49:R49">
    <cfRule type="cellIs" dxfId="16205" priority="17071" operator="greaterThan">
      <formula>1</formula>
    </cfRule>
  </conditionalFormatting>
  <conditionalFormatting sqref="Q49">
    <cfRule type="cellIs" dxfId="16204" priority="17070" operator="greaterThan">
      <formula>1</formula>
    </cfRule>
  </conditionalFormatting>
  <conditionalFormatting sqref="R49">
    <cfRule type="cellIs" dxfId="16203" priority="17069" operator="greaterThan">
      <formula>1</formula>
    </cfRule>
  </conditionalFormatting>
  <conditionalFormatting sqref="T49">
    <cfRule type="cellIs" dxfId="16202" priority="17068" operator="greaterThan">
      <formula>1</formula>
    </cfRule>
  </conditionalFormatting>
  <conditionalFormatting sqref="U49">
    <cfRule type="cellIs" dxfId="16201" priority="17067" operator="greaterThan">
      <formula>1</formula>
    </cfRule>
  </conditionalFormatting>
  <conditionalFormatting sqref="V49">
    <cfRule type="cellIs" dxfId="16200" priority="17066" operator="greaterThan">
      <formula>1</formula>
    </cfRule>
  </conditionalFormatting>
  <conditionalFormatting sqref="F49">
    <cfRule type="cellIs" dxfId="16199" priority="17065" operator="greaterThan">
      <formula>1</formula>
    </cfRule>
  </conditionalFormatting>
  <conditionalFormatting sqref="F49">
    <cfRule type="cellIs" dxfId="16198" priority="17064" operator="greaterThan">
      <formula>1</formula>
    </cfRule>
  </conditionalFormatting>
  <conditionalFormatting sqref="G49">
    <cfRule type="cellIs" dxfId="16197" priority="17063" operator="greaterThan">
      <formula>1</formula>
    </cfRule>
  </conditionalFormatting>
  <conditionalFormatting sqref="G49">
    <cfRule type="cellIs" dxfId="16196" priority="17062" operator="greaterThan">
      <formula>1</formula>
    </cfRule>
  </conditionalFormatting>
  <conditionalFormatting sqref="H49">
    <cfRule type="cellIs" dxfId="16195" priority="17061" operator="greaterThan">
      <formula>1</formula>
    </cfRule>
  </conditionalFormatting>
  <conditionalFormatting sqref="H49">
    <cfRule type="cellIs" dxfId="16194" priority="17060" operator="greaterThan">
      <formula>1</formula>
    </cfRule>
  </conditionalFormatting>
  <conditionalFormatting sqref="I49">
    <cfRule type="cellIs" dxfId="16193" priority="17059" operator="greaterThan">
      <formula>1</formula>
    </cfRule>
  </conditionalFormatting>
  <conditionalFormatting sqref="I49">
    <cfRule type="cellIs" dxfId="16192" priority="17058" operator="greaterThan">
      <formula>1</formula>
    </cfRule>
  </conditionalFormatting>
  <conditionalFormatting sqref="J49">
    <cfRule type="cellIs" dxfId="16191" priority="17057" operator="greaterThan">
      <formula>1</formula>
    </cfRule>
  </conditionalFormatting>
  <conditionalFormatting sqref="J49">
    <cfRule type="cellIs" dxfId="16190" priority="17056" operator="greaterThan">
      <formula>1</formula>
    </cfRule>
  </conditionalFormatting>
  <conditionalFormatting sqref="K49">
    <cfRule type="cellIs" dxfId="16189" priority="17055" operator="greaterThan">
      <formula>1</formula>
    </cfRule>
  </conditionalFormatting>
  <conditionalFormatting sqref="K49">
    <cfRule type="cellIs" dxfId="16188" priority="17054" operator="greaterThan">
      <formula>1</formula>
    </cfRule>
  </conditionalFormatting>
  <conditionalFormatting sqref="P49">
    <cfRule type="cellIs" dxfId="16187" priority="17053" operator="greaterThan">
      <formula>1</formula>
    </cfRule>
  </conditionalFormatting>
  <conditionalFormatting sqref="P49">
    <cfRule type="cellIs" dxfId="16186" priority="17052" operator="greaterThan">
      <formula>1</formula>
    </cfRule>
  </conditionalFormatting>
  <conditionalFormatting sqref="S49">
    <cfRule type="cellIs" dxfId="16185" priority="17051" operator="greaterThan">
      <formula>1</formula>
    </cfRule>
  </conditionalFormatting>
  <conditionalFormatting sqref="G49:K49 P49:V49">
    <cfRule type="cellIs" dxfId="16184" priority="17049" operator="greaterThan">
      <formula>1</formula>
    </cfRule>
  </conditionalFormatting>
  <conditionalFormatting sqref="G49:K49 P49:V49">
    <cfRule type="cellIs" dxfId="16183" priority="17048" operator="greaterThan">
      <formula>1</formula>
    </cfRule>
  </conditionalFormatting>
  <conditionalFormatting sqref="G49">
    <cfRule type="cellIs" dxfId="16182" priority="17047" operator="greaterThan">
      <formula>1</formula>
    </cfRule>
  </conditionalFormatting>
  <conditionalFormatting sqref="H49">
    <cfRule type="cellIs" dxfId="16181" priority="17046" operator="greaterThan">
      <formula>1</formula>
    </cfRule>
  </conditionalFormatting>
  <conditionalFormatting sqref="I49">
    <cfRule type="cellIs" dxfId="16180" priority="17045" operator="greaterThan">
      <formula>1</formula>
    </cfRule>
  </conditionalFormatting>
  <conditionalFormatting sqref="J49">
    <cfRule type="cellIs" dxfId="16179" priority="17044" operator="greaterThan">
      <formula>1</formula>
    </cfRule>
  </conditionalFormatting>
  <conditionalFormatting sqref="K49">
    <cfRule type="cellIs" dxfId="16178" priority="17043" operator="greaterThan">
      <formula>1</formula>
    </cfRule>
  </conditionalFormatting>
  <conditionalFormatting sqref="P49">
    <cfRule type="cellIs" dxfId="16177" priority="17042" operator="greaterThan">
      <formula>1</formula>
    </cfRule>
  </conditionalFormatting>
  <conditionalFormatting sqref="Q49">
    <cfRule type="cellIs" dxfId="16176" priority="17041" operator="greaterThan">
      <formula>1</formula>
    </cfRule>
  </conditionalFormatting>
  <conditionalFormatting sqref="R49">
    <cfRule type="cellIs" dxfId="16175" priority="17040" operator="greaterThan">
      <formula>1</formula>
    </cfRule>
  </conditionalFormatting>
  <conditionalFormatting sqref="S49">
    <cfRule type="cellIs" dxfId="16174" priority="17039" operator="greaterThan">
      <formula>1</formula>
    </cfRule>
  </conditionalFormatting>
  <conditionalFormatting sqref="T49">
    <cfRule type="cellIs" dxfId="16173" priority="17038" operator="greaterThan">
      <formula>1</formula>
    </cfRule>
  </conditionalFormatting>
  <conditionalFormatting sqref="U49">
    <cfRule type="cellIs" dxfId="16172" priority="17037" operator="greaterThan">
      <formula>1</formula>
    </cfRule>
  </conditionalFormatting>
  <conditionalFormatting sqref="V49">
    <cfRule type="cellIs" dxfId="16171" priority="17036" operator="greaterThan">
      <formula>1</formula>
    </cfRule>
  </conditionalFormatting>
  <conditionalFormatting sqref="F49">
    <cfRule type="cellIs" dxfId="16170" priority="17035" operator="greaterThan">
      <formula>1</formula>
    </cfRule>
  </conditionalFormatting>
  <conditionalFormatting sqref="F49">
    <cfRule type="cellIs" dxfId="16169" priority="17034" operator="greaterThan">
      <formula>1</formula>
    </cfRule>
  </conditionalFormatting>
  <conditionalFormatting sqref="E49">
    <cfRule type="cellIs" dxfId="16168" priority="17033" operator="greaterThan">
      <formula>1</formula>
    </cfRule>
  </conditionalFormatting>
  <conditionalFormatting sqref="E49">
    <cfRule type="cellIs" dxfId="16167" priority="17032" operator="greaterThan">
      <formula>1</formula>
    </cfRule>
  </conditionalFormatting>
  <conditionalFormatting sqref="E49:K49 P49:U49">
    <cfRule type="cellIs" dxfId="16166" priority="17031" operator="greaterThan">
      <formula>1</formula>
    </cfRule>
  </conditionalFormatting>
  <conditionalFormatting sqref="V49">
    <cfRule type="cellIs" dxfId="16165" priority="17030" operator="greaterThan">
      <formula>1</formula>
    </cfRule>
  </conditionalFormatting>
  <conditionalFormatting sqref="V49">
    <cfRule type="cellIs" dxfId="16164" priority="17029" operator="greaterThan">
      <formula>1</formula>
    </cfRule>
  </conditionalFormatting>
  <conditionalFormatting sqref="E49:K49 P49:V49">
    <cfRule type="cellIs" dxfId="16163" priority="17028" operator="greaterThan">
      <formula>1</formula>
    </cfRule>
  </conditionalFormatting>
  <conditionalFormatting sqref="E49:K49 P49:V49">
    <cfRule type="cellIs" dxfId="16162" priority="17027" operator="greaterThan">
      <formula>1</formula>
    </cfRule>
  </conditionalFormatting>
  <conditionalFormatting sqref="G49">
    <cfRule type="cellIs" dxfId="16161" priority="17026" operator="greaterThan">
      <formula>1</formula>
    </cfRule>
  </conditionalFormatting>
  <conditionalFormatting sqref="H49">
    <cfRule type="cellIs" dxfId="16160" priority="17025" operator="greaterThan">
      <formula>1</formula>
    </cfRule>
  </conditionalFormatting>
  <conditionalFormatting sqref="I49">
    <cfRule type="cellIs" dxfId="16159" priority="17024" operator="greaterThan">
      <formula>1</formula>
    </cfRule>
  </conditionalFormatting>
  <conditionalFormatting sqref="J49">
    <cfRule type="cellIs" dxfId="16158" priority="17023" operator="greaterThan">
      <formula>1</formula>
    </cfRule>
  </conditionalFormatting>
  <conditionalFormatting sqref="K49">
    <cfRule type="cellIs" dxfId="16157" priority="17022" operator="greaterThan">
      <formula>1</formula>
    </cfRule>
  </conditionalFormatting>
  <conditionalFormatting sqref="P49">
    <cfRule type="cellIs" dxfId="16156" priority="17021" operator="greaterThan">
      <formula>1</formula>
    </cfRule>
  </conditionalFormatting>
  <conditionalFormatting sqref="Q49">
    <cfRule type="cellIs" dxfId="16155" priority="17020" operator="greaterThan">
      <formula>1</formula>
    </cfRule>
  </conditionalFormatting>
  <conditionalFormatting sqref="R49">
    <cfRule type="cellIs" dxfId="16154" priority="17019" operator="greaterThan">
      <formula>1</formula>
    </cfRule>
  </conditionalFormatting>
  <conditionalFormatting sqref="S49">
    <cfRule type="cellIs" dxfId="16153" priority="17018" operator="greaterThan">
      <formula>1</formula>
    </cfRule>
  </conditionalFormatting>
  <conditionalFormatting sqref="T49">
    <cfRule type="cellIs" dxfId="16152" priority="17017" operator="greaterThan">
      <formula>1</formula>
    </cfRule>
  </conditionalFormatting>
  <conditionalFormatting sqref="U49">
    <cfRule type="cellIs" dxfId="16151" priority="17016" operator="greaterThan">
      <formula>1</formula>
    </cfRule>
  </conditionalFormatting>
  <conditionalFormatting sqref="V49">
    <cfRule type="cellIs" dxfId="16150" priority="17015" operator="greaterThan">
      <formula>1</formula>
    </cfRule>
  </conditionalFormatting>
  <conditionalFormatting sqref="E21:K21 P21:U21">
    <cfRule type="cellIs" dxfId="15917" priority="16766" operator="greaterThan">
      <formula>1</formula>
    </cfRule>
  </conditionalFormatting>
  <conditionalFormatting sqref="V21">
    <cfRule type="cellIs" dxfId="15916" priority="16765" operator="greaterThan">
      <formula>1</formula>
    </cfRule>
  </conditionalFormatting>
  <conditionalFormatting sqref="V21">
    <cfRule type="cellIs" dxfId="15915" priority="16764" operator="greaterThan">
      <formula>1</formula>
    </cfRule>
  </conditionalFormatting>
  <conditionalFormatting sqref="E21:K21 P21:V21">
    <cfRule type="cellIs" dxfId="15914" priority="16763" operator="greaterThan">
      <formula>1</formula>
    </cfRule>
  </conditionalFormatting>
  <conditionalFormatting sqref="E21:K21 P21:V21">
    <cfRule type="cellIs" dxfId="15913" priority="16762" operator="greaterThan">
      <formula>1</formula>
    </cfRule>
  </conditionalFormatting>
  <conditionalFormatting sqref="G21">
    <cfRule type="cellIs" dxfId="15912" priority="16761" operator="greaterThan">
      <formula>1</formula>
    </cfRule>
  </conditionalFormatting>
  <conditionalFormatting sqref="H21">
    <cfRule type="cellIs" dxfId="15911" priority="16760" operator="greaterThan">
      <formula>1</formula>
    </cfRule>
  </conditionalFormatting>
  <conditionalFormatting sqref="I21">
    <cfRule type="cellIs" dxfId="15910" priority="16759" operator="greaterThan">
      <formula>1</formula>
    </cfRule>
  </conditionalFormatting>
  <conditionalFormatting sqref="J21">
    <cfRule type="cellIs" dxfId="15909" priority="16758" operator="greaterThan">
      <formula>1</formula>
    </cfRule>
  </conditionalFormatting>
  <conditionalFormatting sqref="K21">
    <cfRule type="cellIs" dxfId="15908" priority="16757" operator="greaterThan">
      <formula>1</formula>
    </cfRule>
  </conditionalFormatting>
  <conditionalFormatting sqref="P21">
    <cfRule type="cellIs" dxfId="15907" priority="16756" operator="greaterThan">
      <formula>1</formula>
    </cfRule>
  </conditionalFormatting>
  <conditionalFormatting sqref="Q21">
    <cfRule type="cellIs" dxfId="15906" priority="16755" operator="greaterThan">
      <formula>1</formula>
    </cfRule>
  </conditionalFormatting>
  <conditionalFormatting sqref="R21">
    <cfRule type="cellIs" dxfId="15905" priority="16754" operator="greaterThan">
      <formula>1</formula>
    </cfRule>
  </conditionalFormatting>
  <conditionalFormatting sqref="S21">
    <cfRule type="cellIs" dxfId="15904" priority="16753" operator="greaterThan">
      <formula>1</formula>
    </cfRule>
  </conditionalFormatting>
  <conditionalFormatting sqref="T21">
    <cfRule type="cellIs" dxfId="15903" priority="16752" operator="greaterThan">
      <formula>1</formula>
    </cfRule>
  </conditionalFormatting>
  <conditionalFormatting sqref="U21">
    <cfRule type="cellIs" dxfId="15902" priority="16751" operator="greaterThan">
      <formula>1</formula>
    </cfRule>
  </conditionalFormatting>
  <conditionalFormatting sqref="V21">
    <cfRule type="cellIs" dxfId="15901" priority="16750" operator="greaterThan">
      <formula>1</formula>
    </cfRule>
  </conditionalFormatting>
  <conditionalFormatting sqref="T41">
    <cfRule type="cellIs" dxfId="15900" priority="16537" operator="greaterThan">
      <formula>1</formula>
    </cfRule>
  </conditionalFormatting>
  <conditionalFormatting sqref="S41">
    <cfRule type="cellIs" dxfId="15899" priority="16538" operator="greaterThan">
      <formula>1</formula>
    </cfRule>
  </conditionalFormatting>
  <conditionalFormatting sqref="V41">
    <cfRule type="cellIs" dxfId="15898" priority="16535" operator="greaterThan">
      <formula>1</formula>
    </cfRule>
  </conditionalFormatting>
  <conditionalFormatting sqref="E43:K43 P43:V43">
    <cfRule type="cellIs" dxfId="15897" priority="16534" operator="greaterThan">
      <formula>1</formula>
    </cfRule>
  </conditionalFormatting>
  <conditionalFormatting sqref="E43:K43 P43:V43">
    <cfRule type="cellIs" dxfId="15896" priority="16533" operator="greaterThan">
      <formula>1</formula>
    </cfRule>
  </conditionalFormatting>
  <conditionalFormatting sqref="E43:K43 P43:V43">
    <cfRule type="cellIs" dxfId="15895" priority="16532" operator="greaterThan">
      <formula>1</formula>
    </cfRule>
  </conditionalFormatting>
  <conditionalFormatting sqref="E43:K43 P43:V43">
    <cfRule type="cellIs" dxfId="15894" priority="16531" operator="greaterThan">
      <formula>1</formula>
    </cfRule>
  </conditionalFormatting>
  <conditionalFormatting sqref="G43">
    <cfRule type="cellIs" dxfId="15893" priority="16530" operator="greaterThan">
      <formula>1</formula>
    </cfRule>
  </conditionalFormatting>
  <conditionalFormatting sqref="H43">
    <cfRule type="cellIs" dxfId="15892" priority="16529" operator="greaterThan">
      <formula>1</formula>
    </cfRule>
  </conditionalFormatting>
  <conditionalFormatting sqref="I43">
    <cfRule type="cellIs" dxfId="15891" priority="16528" operator="greaterThan">
      <formula>1</formula>
    </cfRule>
  </conditionalFormatting>
  <conditionalFormatting sqref="J43">
    <cfRule type="cellIs" dxfId="15890" priority="16527" operator="greaterThan">
      <formula>1</formula>
    </cfRule>
  </conditionalFormatting>
  <conditionalFormatting sqref="K43">
    <cfRule type="cellIs" dxfId="15889" priority="16526" operator="greaterThan">
      <formula>1</formula>
    </cfRule>
  </conditionalFormatting>
  <conditionalFormatting sqref="P43">
    <cfRule type="cellIs" dxfId="15888" priority="16525" operator="greaterThan">
      <formula>1</formula>
    </cfRule>
  </conditionalFormatting>
  <conditionalFormatting sqref="Q43">
    <cfRule type="cellIs" dxfId="15887" priority="16524" operator="greaterThan">
      <formula>1</formula>
    </cfRule>
  </conditionalFormatting>
  <conditionalFormatting sqref="R43">
    <cfRule type="cellIs" dxfId="15886" priority="16523" operator="greaterThan">
      <formula>1</formula>
    </cfRule>
  </conditionalFormatting>
  <conditionalFormatting sqref="S43">
    <cfRule type="cellIs" dxfId="15885" priority="16522" operator="greaterThan">
      <formula>1</formula>
    </cfRule>
  </conditionalFormatting>
  <conditionalFormatting sqref="T43">
    <cfRule type="cellIs" dxfId="15884" priority="16521" operator="greaterThan">
      <formula>1</formula>
    </cfRule>
  </conditionalFormatting>
  <conditionalFormatting sqref="U43">
    <cfRule type="cellIs" dxfId="15883" priority="16520" operator="greaterThan">
      <formula>1</formula>
    </cfRule>
  </conditionalFormatting>
  <conditionalFormatting sqref="V43">
    <cfRule type="cellIs" dxfId="15882" priority="16519" operator="greaterThan">
      <formula>1</formula>
    </cfRule>
  </conditionalFormatting>
  <conditionalFormatting sqref="E17:K17 P17:V17">
    <cfRule type="cellIs" dxfId="15881" priority="16743" operator="greaterThan">
      <formula>1</formula>
    </cfRule>
  </conditionalFormatting>
  <conditionalFormatting sqref="E17:K17 P17:V17">
    <cfRule type="cellIs" dxfId="15880" priority="16742" operator="greaterThan">
      <formula>1</formula>
    </cfRule>
  </conditionalFormatting>
  <conditionalFormatting sqref="E17:K17 P17:V17">
    <cfRule type="cellIs" dxfId="15879" priority="16741" operator="greaterThan">
      <formula>1</formula>
    </cfRule>
  </conditionalFormatting>
  <conditionalFormatting sqref="E17:K17 P17:V17">
    <cfRule type="cellIs" dxfId="15878" priority="16740" operator="greaterThan">
      <formula>1</formula>
    </cfRule>
  </conditionalFormatting>
  <conditionalFormatting sqref="G17">
    <cfRule type="cellIs" dxfId="15877" priority="16739" operator="greaterThan">
      <formula>1</formula>
    </cfRule>
  </conditionalFormatting>
  <conditionalFormatting sqref="H17">
    <cfRule type="cellIs" dxfId="15876" priority="16738" operator="greaterThan">
      <formula>1</formula>
    </cfRule>
  </conditionalFormatting>
  <conditionalFormatting sqref="I17">
    <cfRule type="cellIs" dxfId="15875" priority="16737" operator="greaterThan">
      <formula>1</formula>
    </cfRule>
  </conditionalFormatting>
  <conditionalFormatting sqref="J17">
    <cfRule type="cellIs" dxfId="15874" priority="16736" operator="greaterThan">
      <formula>1</formula>
    </cfRule>
  </conditionalFormatting>
  <conditionalFormatting sqref="K17">
    <cfRule type="cellIs" dxfId="15873" priority="16735" operator="greaterThan">
      <formula>1</formula>
    </cfRule>
  </conditionalFormatting>
  <conditionalFormatting sqref="P17">
    <cfRule type="cellIs" dxfId="15872" priority="16734" operator="greaterThan">
      <formula>1</formula>
    </cfRule>
  </conditionalFormatting>
  <conditionalFormatting sqref="Q17">
    <cfRule type="cellIs" dxfId="15871" priority="16733" operator="greaterThan">
      <formula>1</formula>
    </cfRule>
  </conditionalFormatting>
  <conditionalFormatting sqref="R17">
    <cfRule type="cellIs" dxfId="15870" priority="16732" operator="greaterThan">
      <formula>1</formula>
    </cfRule>
  </conditionalFormatting>
  <conditionalFormatting sqref="S17">
    <cfRule type="cellIs" dxfId="15869" priority="16731" operator="greaterThan">
      <formula>1</formula>
    </cfRule>
  </conditionalFormatting>
  <conditionalFormatting sqref="T17">
    <cfRule type="cellIs" dxfId="15868" priority="16730" operator="greaterThan">
      <formula>1</formula>
    </cfRule>
  </conditionalFormatting>
  <conditionalFormatting sqref="U17">
    <cfRule type="cellIs" dxfId="15867" priority="16729" operator="greaterThan">
      <formula>1</formula>
    </cfRule>
  </conditionalFormatting>
  <conditionalFormatting sqref="V17">
    <cfRule type="cellIs" dxfId="15866" priority="16728" operator="greaterThan">
      <formula>1</formula>
    </cfRule>
  </conditionalFormatting>
  <conditionalFormatting sqref="E21:K21 P21:V21">
    <cfRule type="cellIs" dxfId="15865" priority="16727" operator="greaterThan">
      <formula>1</formula>
    </cfRule>
  </conditionalFormatting>
  <conditionalFormatting sqref="E21:K21 P21:V21">
    <cfRule type="cellIs" dxfId="15864" priority="16726" operator="greaterThan">
      <formula>1</formula>
    </cfRule>
  </conditionalFormatting>
  <conditionalFormatting sqref="E21:K21 P21:V21">
    <cfRule type="cellIs" dxfId="15863" priority="16725" operator="greaterThan">
      <formula>1</formula>
    </cfRule>
  </conditionalFormatting>
  <conditionalFormatting sqref="E21:K21 P21:V21">
    <cfRule type="cellIs" dxfId="15862" priority="16724" operator="greaterThan">
      <formula>1</formula>
    </cfRule>
  </conditionalFormatting>
  <conditionalFormatting sqref="G21">
    <cfRule type="cellIs" dxfId="15861" priority="16723" operator="greaterThan">
      <formula>1</formula>
    </cfRule>
  </conditionalFormatting>
  <conditionalFormatting sqref="H21">
    <cfRule type="cellIs" dxfId="15860" priority="16722" operator="greaterThan">
      <formula>1</formula>
    </cfRule>
  </conditionalFormatting>
  <conditionalFormatting sqref="I21">
    <cfRule type="cellIs" dxfId="15859" priority="16721" operator="greaterThan">
      <formula>1</formula>
    </cfRule>
  </conditionalFormatting>
  <conditionalFormatting sqref="J21">
    <cfRule type="cellIs" dxfId="15858" priority="16720" operator="greaterThan">
      <formula>1</formula>
    </cfRule>
  </conditionalFormatting>
  <conditionalFormatting sqref="K21">
    <cfRule type="cellIs" dxfId="15857" priority="16719" operator="greaterThan">
      <formula>1</formula>
    </cfRule>
  </conditionalFormatting>
  <conditionalFormatting sqref="P21">
    <cfRule type="cellIs" dxfId="15856" priority="16718" operator="greaterThan">
      <formula>1</formula>
    </cfRule>
  </conditionalFormatting>
  <conditionalFormatting sqref="Q21">
    <cfRule type="cellIs" dxfId="15855" priority="16717" operator="greaterThan">
      <formula>1</formula>
    </cfRule>
  </conditionalFormatting>
  <conditionalFormatting sqref="R21">
    <cfRule type="cellIs" dxfId="15854" priority="16716" operator="greaterThan">
      <formula>1</formula>
    </cfRule>
  </conditionalFormatting>
  <conditionalFormatting sqref="S21">
    <cfRule type="cellIs" dxfId="15853" priority="16715" operator="greaterThan">
      <formula>1</formula>
    </cfRule>
  </conditionalFormatting>
  <conditionalFormatting sqref="T21">
    <cfRule type="cellIs" dxfId="15852" priority="16714" operator="greaterThan">
      <formula>1</formula>
    </cfRule>
  </conditionalFormatting>
  <conditionalFormatting sqref="U21">
    <cfRule type="cellIs" dxfId="15851" priority="16713" operator="greaterThan">
      <formula>1</formula>
    </cfRule>
  </conditionalFormatting>
  <conditionalFormatting sqref="V21">
    <cfRule type="cellIs" dxfId="15850" priority="16712" operator="greaterThan">
      <formula>1</formula>
    </cfRule>
  </conditionalFormatting>
  <conditionalFormatting sqref="E24:K24 P24:V24">
    <cfRule type="cellIs" dxfId="15849" priority="16694" operator="greaterThan">
      <formula>1</formula>
    </cfRule>
  </conditionalFormatting>
  <conditionalFormatting sqref="E24:K24 P24:V24">
    <cfRule type="cellIs" dxfId="15848" priority="16693" operator="greaterThan">
      <formula>1</formula>
    </cfRule>
  </conditionalFormatting>
  <conditionalFormatting sqref="E24:K24 P24:V24">
    <cfRule type="cellIs" dxfId="15847" priority="16692" operator="greaterThan">
      <formula>1</formula>
    </cfRule>
  </conditionalFormatting>
  <conditionalFormatting sqref="E24:K24 P24:V24">
    <cfRule type="cellIs" dxfId="15846" priority="16691" operator="greaterThan">
      <formula>1</formula>
    </cfRule>
  </conditionalFormatting>
  <conditionalFormatting sqref="G24">
    <cfRule type="cellIs" dxfId="15845" priority="16690" operator="greaterThan">
      <formula>1</formula>
    </cfRule>
  </conditionalFormatting>
  <conditionalFormatting sqref="H24">
    <cfRule type="cellIs" dxfId="15844" priority="16689" operator="greaterThan">
      <formula>1</formula>
    </cfRule>
  </conditionalFormatting>
  <conditionalFormatting sqref="I24">
    <cfRule type="cellIs" dxfId="15843" priority="16688" operator="greaterThan">
      <formula>1</formula>
    </cfRule>
  </conditionalFormatting>
  <conditionalFormatting sqref="J24">
    <cfRule type="cellIs" dxfId="15842" priority="16687" operator="greaterThan">
      <formula>1</formula>
    </cfRule>
  </conditionalFormatting>
  <conditionalFormatting sqref="K24">
    <cfRule type="cellIs" dxfId="15841" priority="16686" operator="greaterThan">
      <formula>1</formula>
    </cfRule>
  </conditionalFormatting>
  <conditionalFormatting sqref="P24">
    <cfRule type="cellIs" dxfId="15840" priority="16685" operator="greaterThan">
      <formula>1</formula>
    </cfRule>
  </conditionalFormatting>
  <conditionalFormatting sqref="Q24">
    <cfRule type="cellIs" dxfId="15839" priority="16684" operator="greaterThan">
      <formula>1</formula>
    </cfRule>
  </conditionalFormatting>
  <conditionalFormatting sqref="R24">
    <cfRule type="cellIs" dxfId="15838" priority="16683" operator="greaterThan">
      <formula>1</formula>
    </cfRule>
  </conditionalFormatting>
  <conditionalFormatting sqref="S24">
    <cfRule type="cellIs" dxfId="15837" priority="16682" operator="greaterThan">
      <formula>1</formula>
    </cfRule>
  </conditionalFormatting>
  <conditionalFormatting sqref="T24">
    <cfRule type="cellIs" dxfId="15836" priority="16681" operator="greaterThan">
      <formula>1</formula>
    </cfRule>
  </conditionalFormatting>
  <conditionalFormatting sqref="U24">
    <cfRule type="cellIs" dxfId="15835" priority="16680" operator="greaterThan">
      <formula>1</formula>
    </cfRule>
  </conditionalFormatting>
  <conditionalFormatting sqref="V24">
    <cfRule type="cellIs" dxfId="15834" priority="16679" operator="greaterThan">
      <formula>1</formula>
    </cfRule>
  </conditionalFormatting>
  <conditionalFormatting sqref="E26:K26 P26:V26">
    <cfRule type="cellIs" dxfId="15833" priority="16678" operator="greaterThan">
      <formula>1</formula>
    </cfRule>
  </conditionalFormatting>
  <conditionalFormatting sqref="E26:K26 P26:V26">
    <cfRule type="cellIs" dxfId="15832" priority="16677" operator="greaterThan">
      <formula>1</formula>
    </cfRule>
  </conditionalFormatting>
  <conditionalFormatting sqref="E26:K26 P26:V26">
    <cfRule type="cellIs" dxfId="15831" priority="16676" operator="greaterThan">
      <formula>1</formula>
    </cfRule>
  </conditionalFormatting>
  <conditionalFormatting sqref="E26:K26 P26:V26">
    <cfRule type="cellIs" dxfId="15830" priority="16675" operator="greaterThan">
      <formula>1</formula>
    </cfRule>
  </conditionalFormatting>
  <conditionalFormatting sqref="G26">
    <cfRule type="cellIs" dxfId="15829" priority="16674" operator="greaterThan">
      <formula>1</formula>
    </cfRule>
  </conditionalFormatting>
  <conditionalFormatting sqref="H26">
    <cfRule type="cellIs" dxfId="15828" priority="16673" operator="greaterThan">
      <formula>1</formula>
    </cfRule>
  </conditionalFormatting>
  <conditionalFormatting sqref="I26">
    <cfRule type="cellIs" dxfId="15827" priority="16672" operator="greaterThan">
      <formula>1</formula>
    </cfRule>
  </conditionalFormatting>
  <conditionalFormatting sqref="J26">
    <cfRule type="cellIs" dxfId="15826" priority="16671" operator="greaterThan">
      <formula>1</formula>
    </cfRule>
  </conditionalFormatting>
  <conditionalFormatting sqref="K26">
    <cfRule type="cellIs" dxfId="15825" priority="16670" operator="greaterThan">
      <formula>1</formula>
    </cfRule>
  </conditionalFormatting>
  <conditionalFormatting sqref="P26">
    <cfRule type="cellIs" dxfId="15824" priority="16669" operator="greaterThan">
      <formula>1</formula>
    </cfRule>
  </conditionalFormatting>
  <conditionalFormatting sqref="Q26">
    <cfRule type="cellIs" dxfId="15823" priority="16668" operator="greaterThan">
      <formula>1</formula>
    </cfRule>
  </conditionalFormatting>
  <conditionalFormatting sqref="R26">
    <cfRule type="cellIs" dxfId="15822" priority="16667" operator="greaterThan">
      <formula>1</formula>
    </cfRule>
  </conditionalFormatting>
  <conditionalFormatting sqref="S26">
    <cfRule type="cellIs" dxfId="15821" priority="16666" operator="greaterThan">
      <formula>1</formula>
    </cfRule>
  </conditionalFormatting>
  <conditionalFormatting sqref="T26">
    <cfRule type="cellIs" dxfId="15820" priority="16665" operator="greaterThan">
      <formula>1</formula>
    </cfRule>
  </conditionalFormatting>
  <conditionalFormatting sqref="U26">
    <cfRule type="cellIs" dxfId="15819" priority="16664" operator="greaterThan">
      <formula>1</formula>
    </cfRule>
  </conditionalFormatting>
  <conditionalFormatting sqref="V26">
    <cfRule type="cellIs" dxfId="15818" priority="16663" operator="greaterThan">
      <formula>1</formula>
    </cfRule>
  </conditionalFormatting>
  <conditionalFormatting sqref="E28:K28 P28:V28">
    <cfRule type="cellIs" dxfId="15817" priority="16662" operator="greaterThan">
      <formula>1</formula>
    </cfRule>
  </conditionalFormatting>
  <conditionalFormatting sqref="E28:K28 P28:V28">
    <cfRule type="cellIs" dxfId="15816" priority="16661" operator="greaterThan">
      <formula>1</formula>
    </cfRule>
  </conditionalFormatting>
  <conditionalFormatting sqref="E28:K28 P28:V28">
    <cfRule type="cellIs" dxfId="15815" priority="16660" operator="greaterThan">
      <formula>1</formula>
    </cfRule>
  </conditionalFormatting>
  <conditionalFormatting sqref="E28:K28 P28:V28">
    <cfRule type="cellIs" dxfId="15814" priority="16659" operator="greaterThan">
      <formula>1</formula>
    </cfRule>
  </conditionalFormatting>
  <conditionalFormatting sqref="G28">
    <cfRule type="cellIs" dxfId="15813" priority="16658" operator="greaterThan">
      <formula>1</formula>
    </cfRule>
  </conditionalFormatting>
  <conditionalFormatting sqref="H28">
    <cfRule type="cellIs" dxfId="15812" priority="16657" operator="greaterThan">
      <formula>1</formula>
    </cfRule>
  </conditionalFormatting>
  <conditionalFormatting sqref="I28">
    <cfRule type="cellIs" dxfId="15811" priority="16656" operator="greaterThan">
      <formula>1</formula>
    </cfRule>
  </conditionalFormatting>
  <conditionalFormatting sqref="J28">
    <cfRule type="cellIs" dxfId="15810" priority="16655" operator="greaterThan">
      <formula>1</formula>
    </cfRule>
  </conditionalFormatting>
  <conditionalFormatting sqref="K28">
    <cfRule type="cellIs" dxfId="15809" priority="16654" operator="greaterThan">
      <formula>1</formula>
    </cfRule>
  </conditionalFormatting>
  <conditionalFormatting sqref="P28">
    <cfRule type="cellIs" dxfId="15808" priority="16653" operator="greaterThan">
      <formula>1</formula>
    </cfRule>
  </conditionalFormatting>
  <conditionalFormatting sqref="Q28">
    <cfRule type="cellIs" dxfId="15807" priority="16652" operator="greaterThan">
      <formula>1</formula>
    </cfRule>
  </conditionalFormatting>
  <conditionalFormatting sqref="R28">
    <cfRule type="cellIs" dxfId="15806" priority="16651" operator="greaterThan">
      <formula>1</formula>
    </cfRule>
  </conditionalFormatting>
  <conditionalFormatting sqref="S28">
    <cfRule type="cellIs" dxfId="15805" priority="16650" operator="greaterThan">
      <formula>1</formula>
    </cfRule>
  </conditionalFormatting>
  <conditionalFormatting sqref="T28">
    <cfRule type="cellIs" dxfId="15804" priority="16649" operator="greaterThan">
      <formula>1</formula>
    </cfRule>
  </conditionalFormatting>
  <conditionalFormatting sqref="U28">
    <cfRule type="cellIs" dxfId="15803" priority="16648" operator="greaterThan">
      <formula>1</formula>
    </cfRule>
  </conditionalFormatting>
  <conditionalFormatting sqref="V28">
    <cfRule type="cellIs" dxfId="15802" priority="16647" operator="greaterThan">
      <formula>1</formula>
    </cfRule>
  </conditionalFormatting>
  <conditionalFormatting sqref="E30:V30">
    <cfRule type="cellIs" dxfId="15801" priority="16646" operator="greaterThan">
      <formula>1</formula>
    </cfRule>
  </conditionalFormatting>
  <conditionalFormatting sqref="E30:V30">
    <cfRule type="cellIs" dxfId="15800" priority="16645" operator="greaterThan">
      <formula>1</formula>
    </cfRule>
  </conditionalFormatting>
  <conditionalFormatting sqref="E30:V30">
    <cfRule type="cellIs" dxfId="15799" priority="16644" operator="greaterThan">
      <formula>1</formula>
    </cfRule>
  </conditionalFormatting>
  <conditionalFormatting sqref="E30:V30">
    <cfRule type="cellIs" dxfId="15798" priority="16643" operator="greaterThan">
      <formula>1</formula>
    </cfRule>
  </conditionalFormatting>
  <conditionalFormatting sqref="G30">
    <cfRule type="cellIs" dxfId="15797" priority="16642" operator="greaterThan">
      <formula>1</formula>
    </cfRule>
  </conditionalFormatting>
  <conditionalFormatting sqref="H30">
    <cfRule type="cellIs" dxfId="15796" priority="16641" operator="greaterThan">
      <formula>1</formula>
    </cfRule>
  </conditionalFormatting>
  <conditionalFormatting sqref="I30">
    <cfRule type="cellIs" dxfId="15795" priority="16640" operator="greaterThan">
      <formula>1</formula>
    </cfRule>
  </conditionalFormatting>
  <conditionalFormatting sqref="J30">
    <cfRule type="cellIs" dxfId="15794" priority="16639" operator="greaterThan">
      <formula>1</formula>
    </cfRule>
  </conditionalFormatting>
  <conditionalFormatting sqref="K30">
    <cfRule type="cellIs" dxfId="15793" priority="16638" operator="greaterThan">
      <formula>1</formula>
    </cfRule>
  </conditionalFormatting>
  <conditionalFormatting sqref="P30">
    <cfRule type="cellIs" dxfId="15792" priority="16637" operator="greaterThan">
      <formula>1</formula>
    </cfRule>
  </conditionalFormatting>
  <conditionalFormatting sqref="Q30">
    <cfRule type="cellIs" dxfId="15791" priority="16636" operator="greaterThan">
      <formula>1</formula>
    </cfRule>
  </conditionalFormatting>
  <conditionalFormatting sqref="R30">
    <cfRule type="cellIs" dxfId="15790" priority="16635" operator="greaterThan">
      <formula>1</formula>
    </cfRule>
  </conditionalFormatting>
  <conditionalFormatting sqref="S30">
    <cfRule type="cellIs" dxfId="15789" priority="16634" operator="greaterThan">
      <formula>1</formula>
    </cfRule>
  </conditionalFormatting>
  <conditionalFormatting sqref="T30">
    <cfRule type="cellIs" dxfId="15788" priority="16633" operator="greaterThan">
      <formula>1</formula>
    </cfRule>
  </conditionalFormatting>
  <conditionalFormatting sqref="U30">
    <cfRule type="cellIs" dxfId="15787" priority="16632" operator="greaterThan">
      <formula>1</formula>
    </cfRule>
  </conditionalFormatting>
  <conditionalFormatting sqref="V30">
    <cfRule type="cellIs" dxfId="15786" priority="16631" operator="greaterThan">
      <formula>1</formula>
    </cfRule>
  </conditionalFormatting>
  <conditionalFormatting sqref="E32:K32 P32:V32">
    <cfRule type="cellIs" dxfId="15785" priority="16630" operator="greaterThan">
      <formula>1</formula>
    </cfRule>
  </conditionalFormatting>
  <conditionalFormatting sqref="E32:K32 P32:V32">
    <cfRule type="cellIs" dxfId="15784" priority="16629" operator="greaterThan">
      <formula>1</formula>
    </cfRule>
  </conditionalFormatting>
  <conditionalFormatting sqref="E32:K32 P32:V32">
    <cfRule type="cellIs" dxfId="15783" priority="16628" operator="greaterThan">
      <formula>1</formula>
    </cfRule>
  </conditionalFormatting>
  <conditionalFormatting sqref="E32:K32 P32:V32">
    <cfRule type="cellIs" dxfId="15782" priority="16627" operator="greaterThan">
      <formula>1</formula>
    </cfRule>
  </conditionalFormatting>
  <conditionalFormatting sqref="G32">
    <cfRule type="cellIs" dxfId="15781" priority="16626" operator="greaterThan">
      <formula>1</formula>
    </cfRule>
  </conditionalFormatting>
  <conditionalFormatting sqref="H32">
    <cfRule type="cellIs" dxfId="15780" priority="16625" operator="greaterThan">
      <formula>1</formula>
    </cfRule>
  </conditionalFormatting>
  <conditionalFormatting sqref="I32">
    <cfRule type="cellIs" dxfId="15779" priority="16624" operator="greaterThan">
      <formula>1</formula>
    </cfRule>
  </conditionalFormatting>
  <conditionalFormatting sqref="J32">
    <cfRule type="cellIs" dxfId="15778" priority="16623" operator="greaterThan">
      <formula>1</formula>
    </cfRule>
  </conditionalFormatting>
  <conditionalFormatting sqref="K32">
    <cfRule type="cellIs" dxfId="15777" priority="16622" operator="greaterThan">
      <formula>1</formula>
    </cfRule>
  </conditionalFormatting>
  <conditionalFormatting sqref="P32">
    <cfRule type="cellIs" dxfId="15776" priority="16621" operator="greaterThan">
      <formula>1</formula>
    </cfRule>
  </conditionalFormatting>
  <conditionalFormatting sqref="Q32">
    <cfRule type="cellIs" dxfId="15775" priority="16620" operator="greaterThan">
      <formula>1</formula>
    </cfRule>
  </conditionalFormatting>
  <conditionalFormatting sqref="R32">
    <cfRule type="cellIs" dxfId="15774" priority="16619" operator="greaterThan">
      <formula>1</formula>
    </cfRule>
  </conditionalFormatting>
  <conditionalFormatting sqref="S32">
    <cfRule type="cellIs" dxfId="15773" priority="16618" operator="greaterThan">
      <formula>1</formula>
    </cfRule>
  </conditionalFormatting>
  <conditionalFormatting sqref="T32">
    <cfRule type="cellIs" dxfId="15772" priority="16617" operator="greaterThan">
      <formula>1</formula>
    </cfRule>
  </conditionalFormatting>
  <conditionalFormatting sqref="U32">
    <cfRule type="cellIs" dxfId="15771" priority="16616" operator="greaterThan">
      <formula>1</formula>
    </cfRule>
  </conditionalFormatting>
  <conditionalFormatting sqref="V32">
    <cfRule type="cellIs" dxfId="15770" priority="16615" operator="greaterThan">
      <formula>1</formula>
    </cfRule>
  </conditionalFormatting>
  <conditionalFormatting sqref="E34:K34 P34:V34">
    <cfRule type="cellIs" dxfId="15769" priority="16614" operator="greaterThan">
      <formula>1</formula>
    </cfRule>
  </conditionalFormatting>
  <conditionalFormatting sqref="E34:K34 P34:V34">
    <cfRule type="cellIs" dxfId="15768" priority="16613" operator="greaterThan">
      <formula>1</formula>
    </cfRule>
  </conditionalFormatting>
  <conditionalFormatting sqref="E34:K34 P34:V34">
    <cfRule type="cellIs" dxfId="15767" priority="16612" operator="greaterThan">
      <formula>1</formula>
    </cfRule>
  </conditionalFormatting>
  <conditionalFormatting sqref="E34:K34 P34:V34">
    <cfRule type="cellIs" dxfId="15766" priority="16611" operator="greaterThan">
      <formula>1</formula>
    </cfRule>
  </conditionalFormatting>
  <conditionalFormatting sqref="G34">
    <cfRule type="cellIs" dxfId="15765" priority="16610" operator="greaterThan">
      <formula>1</formula>
    </cfRule>
  </conditionalFormatting>
  <conditionalFormatting sqref="H34">
    <cfRule type="cellIs" dxfId="15764" priority="16609" operator="greaterThan">
      <formula>1</formula>
    </cfRule>
  </conditionalFormatting>
  <conditionalFormatting sqref="I34">
    <cfRule type="cellIs" dxfId="15763" priority="16608" operator="greaterThan">
      <formula>1</formula>
    </cfRule>
  </conditionalFormatting>
  <conditionalFormatting sqref="J34">
    <cfRule type="cellIs" dxfId="15762" priority="16607" operator="greaterThan">
      <formula>1</formula>
    </cfRule>
  </conditionalFormatting>
  <conditionalFormatting sqref="K34">
    <cfRule type="cellIs" dxfId="15761" priority="16606" operator="greaterThan">
      <formula>1</formula>
    </cfRule>
  </conditionalFormatting>
  <conditionalFormatting sqref="P34">
    <cfRule type="cellIs" dxfId="15760" priority="16605" operator="greaterThan">
      <formula>1</formula>
    </cfRule>
  </conditionalFormatting>
  <conditionalFormatting sqref="Q34">
    <cfRule type="cellIs" dxfId="15759" priority="16604" operator="greaterThan">
      <formula>1</formula>
    </cfRule>
  </conditionalFormatting>
  <conditionalFormatting sqref="R34">
    <cfRule type="cellIs" dxfId="15758" priority="16603" operator="greaterThan">
      <formula>1</formula>
    </cfRule>
  </conditionalFormatting>
  <conditionalFormatting sqref="S34">
    <cfRule type="cellIs" dxfId="15757" priority="16602" operator="greaterThan">
      <formula>1</formula>
    </cfRule>
  </conditionalFormatting>
  <conditionalFormatting sqref="T34">
    <cfRule type="cellIs" dxfId="15756" priority="16601" operator="greaterThan">
      <formula>1</formula>
    </cfRule>
  </conditionalFormatting>
  <conditionalFormatting sqref="U34">
    <cfRule type="cellIs" dxfId="15755" priority="16600" operator="greaterThan">
      <formula>1</formula>
    </cfRule>
  </conditionalFormatting>
  <conditionalFormatting sqref="V34">
    <cfRule type="cellIs" dxfId="15754" priority="16599" operator="greaterThan">
      <formula>1</formula>
    </cfRule>
  </conditionalFormatting>
  <conditionalFormatting sqref="E36:K36 P36:V36">
    <cfRule type="cellIs" dxfId="15752" priority="16598" operator="greaterThan">
      <formula>1</formula>
    </cfRule>
  </conditionalFormatting>
  <conditionalFormatting sqref="E36:K36 P36:V36">
    <cfRule type="cellIs" dxfId="15751" priority="16597" operator="greaterThan">
      <formula>1</formula>
    </cfRule>
  </conditionalFormatting>
  <conditionalFormatting sqref="E36:K36 P36:V36">
    <cfRule type="cellIs" dxfId="15750" priority="16596" operator="greaterThan">
      <formula>1</formula>
    </cfRule>
  </conditionalFormatting>
  <conditionalFormatting sqref="E36:K36 P36:V36">
    <cfRule type="cellIs" dxfId="15749" priority="16595" operator="greaterThan">
      <formula>1</formula>
    </cfRule>
  </conditionalFormatting>
  <conditionalFormatting sqref="G36">
    <cfRule type="cellIs" dxfId="15748" priority="16594" operator="greaterThan">
      <formula>1</formula>
    </cfRule>
  </conditionalFormatting>
  <conditionalFormatting sqref="H36">
    <cfRule type="cellIs" dxfId="15747" priority="16593" operator="greaterThan">
      <formula>1</formula>
    </cfRule>
  </conditionalFormatting>
  <conditionalFormatting sqref="I36">
    <cfRule type="cellIs" dxfId="15746" priority="16592" operator="greaterThan">
      <formula>1</formula>
    </cfRule>
  </conditionalFormatting>
  <conditionalFormatting sqref="J36">
    <cfRule type="cellIs" dxfId="15745" priority="16591" operator="greaterThan">
      <formula>1</formula>
    </cfRule>
  </conditionalFormatting>
  <conditionalFormatting sqref="K36">
    <cfRule type="cellIs" dxfId="15744" priority="16590" operator="greaterThan">
      <formula>1</formula>
    </cfRule>
  </conditionalFormatting>
  <conditionalFormatting sqref="P36">
    <cfRule type="cellIs" dxfId="15743" priority="16589" operator="greaterThan">
      <formula>1</formula>
    </cfRule>
  </conditionalFormatting>
  <conditionalFormatting sqref="Q36">
    <cfRule type="cellIs" dxfId="15742" priority="16588" operator="greaterThan">
      <formula>1</formula>
    </cfRule>
  </conditionalFormatting>
  <conditionalFormatting sqref="R36">
    <cfRule type="cellIs" dxfId="15741" priority="16587" operator="greaterThan">
      <formula>1</formula>
    </cfRule>
  </conditionalFormatting>
  <conditionalFormatting sqref="S36">
    <cfRule type="cellIs" dxfId="15740" priority="16586" operator="greaterThan">
      <formula>1</formula>
    </cfRule>
  </conditionalFormatting>
  <conditionalFormatting sqref="T36">
    <cfRule type="cellIs" dxfId="15739" priority="16585" operator="greaterThan">
      <formula>1</formula>
    </cfRule>
  </conditionalFormatting>
  <conditionalFormatting sqref="U36">
    <cfRule type="cellIs" dxfId="15738" priority="16584" operator="greaterThan">
      <formula>1</formula>
    </cfRule>
  </conditionalFormatting>
  <conditionalFormatting sqref="V36">
    <cfRule type="cellIs" dxfId="15737" priority="16583" operator="greaterThan">
      <formula>1</formula>
    </cfRule>
  </conditionalFormatting>
  <conditionalFormatting sqref="E39:K39 P39:V39">
    <cfRule type="cellIs" dxfId="15736" priority="16566" operator="greaterThan">
      <formula>1</formula>
    </cfRule>
  </conditionalFormatting>
  <conditionalFormatting sqref="E39:K39 P39:V39">
    <cfRule type="cellIs" dxfId="15735" priority="16565" operator="greaterThan">
      <formula>1</formula>
    </cfRule>
  </conditionalFormatting>
  <conditionalFormatting sqref="E39:K39 P39:V39">
    <cfRule type="cellIs" dxfId="15734" priority="16564" operator="greaterThan">
      <formula>1</formula>
    </cfRule>
  </conditionalFormatting>
  <conditionalFormatting sqref="E39:K39 P39:V39">
    <cfRule type="cellIs" dxfId="15733" priority="16563" operator="greaterThan">
      <formula>1</formula>
    </cfRule>
  </conditionalFormatting>
  <conditionalFormatting sqref="G39">
    <cfRule type="cellIs" dxfId="15732" priority="16562" operator="greaterThan">
      <formula>1</formula>
    </cfRule>
  </conditionalFormatting>
  <conditionalFormatting sqref="H39">
    <cfRule type="cellIs" dxfId="15731" priority="16561" operator="greaterThan">
      <formula>1</formula>
    </cfRule>
  </conditionalFormatting>
  <conditionalFormatting sqref="I39">
    <cfRule type="cellIs" dxfId="15730" priority="16560" operator="greaterThan">
      <formula>1</formula>
    </cfRule>
  </conditionalFormatting>
  <conditionalFormatting sqref="J39">
    <cfRule type="cellIs" dxfId="15729" priority="16559" operator="greaterThan">
      <formula>1</formula>
    </cfRule>
  </conditionalFormatting>
  <conditionalFormatting sqref="K39">
    <cfRule type="cellIs" dxfId="15728" priority="16558" operator="greaterThan">
      <formula>1</formula>
    </cfRule>
  </conditionalFormatting>
  <conditionalFormatting sqref="P39">
    <cfRule type="cellIs" dxfId="15727" priority="16557" operator="greaterThan">
      <formula>1</formula>
    </cfRule>
  </conditionalFormatting>
  <conditionalFormatting sqref="Q39">
    <cfRule type="cellIs" dxfId="15726" priority="16556" operator="greaterThan">
      <formula>1</formula>
    </cfRule>
  </conditionalFormatting>
  <conditionalFormatting sqref="R39">
    <cfRule type="cellIs" dxfId="15725" priority="16555" operator="greaterThan">
      <formula>1</formula>
    </cfRule>
  </conditionalFormatting>
  <conditionalFormatting sqref="S39">
    <cfRule type="cellIs" dxfId="15724" priority="16554" operator="greaterThan">
      <formula>1</formula>
    </cfRule>
  </conditionalFormatting>
  <conditionalFormatting sqref="T39">
    <cfRule type="cellIs" dxfId="15723" priority="16553" operator="greaterThan">
      <formula>1</formula>
    </cfRule>
  </conditionalFormatting>
  <conditionalFormatting sqref="U39">
    <cfRule type="cellIs" dxfId="15722" priority="16552" operator="greaterThan">
      <formula>1</formula>
    </cfRule>
  </conditionalFormatting>
  <conditionalFormatting sqref="V39">
    <cfRule type="cellIs" dxfId="15721" priority="16551" operator="greaterThan">
      <formula>1</formula>
    </cfRule>
  </conditionalFormatting>
  <conditionalFormatting sqref="E41:K41 P41:V41">
    <cfRule type="cellIs" dxfId="15720" priority="16550" operator="greaterThan">
      <formula>1</formula>
    </cfRule>
  </conditionalFormatting>
  <conditionalFormatting sqref="E41:K41 P41:V41">
    <cfRule type="cellIs" dxfId="15719" priority="16549" operator="greaterThan">
      <formula>1</formula>
    </cfRule>
  </conditionalFormatting>
  <conditionalFormatting sqref="E41:K41 P41:V41">
    <cfRule type="cellIs" dxfId="15718" priority="16548" operator="greaterThan">
      <formula>1</formula>
    </cfRule>
  </conditionalFormatting>
  <conditionalFormatting sqref="E41:K41 P41:V41">
    <cfRule type="cellIs" dxfId="15717" priority="16547" operator="greaterThan">
      <formula>1</formula>
    </cfRule>
  </conditionalFormatting>
  <conditionalFormatting sqref="G41">
    <cfRule type="cellIs" dxfId="15716" priority="16546" operator="greaterThan">
      <formula>1</formula>
    </cfRule>
  </conditionalFormatting>
  <conditionalFormatting sqref="H41">
    <cfRule type="cellIs" dxfId="15715" priority="16545" operator="greaterThan">
      <formula>1</formula>
    </cfRule>
  </conditionalFormatting>
  <conditionalFormatting sqref="I41">
    <cfRule type="cellIs" dxfId="15714" priority="16544" operator="greaterThan">
      <formula>1</formula>
    </cfRule>
  </conditionalFormatting>
  <conditionalFormatting sqref="J41">
    <cfRule type="cellIs" dxfId="15713" priority="16543" operator="greaterThan">
      <formula>1</formula>
    </cfRule>
  </conditionalFormatting>
  <conditionalFormatting sqref="K41">
    <cfRule type="cellIs" dxfId="15712" priority="16542" operator="greaterThan">
      <formula>1</formula>
    </cfRule>
  </conditionalFormatting>
  <conditionalFormatting sqref="P41">
    <cfRule type="cellIs" dxfId="15711" priority="16541" operator="greaterThan">
      <formula>1</formula>
    </cfRule>
  </conditionalFormatting>
  <conditionalFormatting sqref="Q41">
    <cfRule type="cellIs" dxfId="15710" priority="16540" operator="greaterThan">
      <formula>1</formula>
    </cfRule>
  </conditionalFormatting>
  <conditionalFormatting sqref="R41">
    <cfRule type="cellIs" dxfId="15709" priority="16539" operator="greaterThan">
      <formula>1</formula>
    </cfRule>
  </conditionalFormatting>
  <conditionalFormatting sqref="U41">
    <cfRule type="cellIs" dxfId="15708" priority="16536" operator="greaterThan">
      <formula>1</formula>
    </cfRule>
  </conditionalFormatting>
  <conditionalFormatting sqref="E49:K49 P49:V49">
    <cfRule type="cellIs" dxfId="15707" priority="16518" operator="greaterThan">
      <formula>1</formula>
    </cfRule>
  </conditionalFormatting>
  <conditionalFormatting sqref="E49:K49 P49:V49">
    <cfRule type="cellIs" dxfId="15706" priority="16517" operator="greaterThan">
      <formula>1</formula>
    </cfRule>
  </conditionalFormatting>
  <conditionalFormatting sqref="E49:K49 P49:V49">
    <cfRule type="cellIs" dxfId="15705" priority="16516" operator="greaterThan">
      <formula>1</formula>
    </cfRule>
  </conditionalFormatting>
  <conditionalFormatting sqref="E49:K49 P49:V49">
    <cfRule type="cellIs" dxfId="15704" priority="16515" operator="greaterThan">
      <formula>1</formula>
    </cfRule>
  </conditionalFormatting>
  <conditionalFormatting sqref="G49">
    <cfRule type="cellIs" dxfId="15703" priority="16514" operator="greaterThan">
      <formula>1</formula>
    </cfRule>
  </conditionalFormatting>
  <conditionalFormatting sqref="H49">
    <cfRule type="cellIs" dxfId="15702" priority="16513" operator="greaterThan">
      <formula>1</formula>
    </cfRule>
  </conditionalFormatting>
  <conditionalFormatting sqref="I49">
    <cfRule type="cellIs" dxfId="15701" priority="16512" operator="greaterThan">
      <formula>1</formula>
    </cfRule>
  </conditionalFormatting>
  <conditionalFormatting sqref="J49">
    <cfRule type="cellIs" dxfId="15700" priority="16511" operator="greaterThan">
      <formula>1</formula>
    </cfRule>
  </conditionalFormatting>
  <conditionalFormatting sqref="K49">
    <cfRule type="cellIs" dxfId="15699" priority="16510" operator="greaterThan">
      <formula>1</formula>
    </cfRule>
  </conditionalFormatting>
  <conditionalFormatting sqref="P49">
    <cfRule type="cellIs" dxfId="15698" priority="16509" operator="greaterThan">
      <formula>1</formula>
    </cfRule>
  </conditionalFormatting>
  <conditionalFormatting sqref="Q49">
    <cfRule type="cellIs" dxfId="15697" priority="16508" operator="greaterThan">
      <formula>1</formula>
    </cfRule>
  </conditionalFormatting>
  <conditionalFormatting sqref="R49">
    <cfRule type="cellIs" dxfId="15696" priority="16507" operator="greaterThan">
      <formula>1</formula>
    </cfRule>
  </conditionalFormatting>
  <conditionalFormatting sqref="S49">
    <cfRule type="cellIs" dxfId="15695" priority="16506" operator="greaterThan">
      <formula>1</formula>
    </cfRule>
  </conditionalFormatting>
  <conditionalFormatting sqref="T49">
    <cfRule type="cellIs" dxfId="15694" priority="16505" operator="greaterThan">
      <formula>1</formula>
    </cfRule>
  </conditionalFormatting>
  <conditionalFormatting sqref="U49">
    <cfRule type="cellIs" dxfId="15693" priority="16504" operator="greaterThan">
      <formula>1</formula>
    </cfRule>
  </conditionalFormatting>
  <conditionalFormatting sqref="V49">
    <cfRule type="cellIs" dxfId="15692" priority="16503" operator="greaterThan">
      <formula>1</formula>
    </cfRule>
  </conditionalFormatting>
  <conditionalFormatting sqref="E17:K17 P17:V17">
    <cfRule type="cellIs" dxfId="15676" priority="16486" operator="greaterThan">
      <formula>1</formula>
    </cfRule>
  </conditionalFormatting>
  <conditionalFormatting sqref="E17:K17 P17:V17">
    <cfRule type="cellIs" dxfId="15675" priority="16485" operator="greaterThan">
      <formula>1</formula>
    </cfRule>
  </conditionalFormatting>
  <conditionalFormatting sqref="E17:K17 P17:V17">
    <cfRule type="cellIs" dxfId="15674" priority="16484" operator="greaterThan">
      <formula>1</formula>
    </cfRule>
  </conditionalFormatting>
  <conditionalFormatting sqref="E17:K17 P17:V17">
    <cfRule type="cellIs" dxfId="15673" priority="16483" operator="greaterThan">
      <formula>1</formula>
    </cfRule>
  </conditionalFormatting>
  <conditionalFormatting sqref="E17:K17 P17:V17">
    <cfRule type="cellIs" dxfId="15672" priority="16482" operator="greaterThan">
      <formula>1</formula>
    </cfRule>
  </conditionalFormatting>
  <conditionalFormatting sqref="E17:K17 P17:V17">
    <cfRule type="cellIs" dxfId="15671" priority="16481" operator="greaterThan">
      <formula>1</formula>
    </cfRule>
  </conditionalFormatting>
  <conditionalFormatting sqref="E17:K17 P17:V17">
    <cfRule type="cellIs" dxfId="15670" priority="16480" operator="greaterThan">
      <formula>1</formula>
    </cfRule>
  </conditionalFormatting>
  <conditionalFormatting sqref="E17:K17 P17:V17">
    <cfRule type="cellIs" dxfId="15669" priority="16479" operator="greaterThan">
      <formula>1</formula>
    </cfRule>
  </conditionalFormatting>
  <conditionalFormatting sqref="E17:K17 P17:V17">
    <cfRule type="cellIs" dxfId="15668" priority="16478" operator="greaterThan">
      <formula>1</formula>
    </cfRule>
  </conditionalFormatting>
  <conditionalFormatting sqref="E17:K17 P17:V17">
    <cfRule type="cellIs" dxfId="15667" priority="16477" operator="greaterThan">
      <formula>1</formula>
    </cfRule>
  </conditionalFormatting>
  <conditionalFormatting sqref="E17:K17 P17:V17">
    <cfRule type="cellIs" dxfId="15666" priority="16476" operator="greaterThan">
      <formula>1</formula>
    </cfRule>
  </conditionalFormatting>
  <conditionalFormatting sqref="L22:O23 L53:O53 L50:O50 L44:O44 L40:O40 L37:O37 L35:O35 L33:O33 L31:O31 L27:O27 L19:O20">
    <cfRule type="cellIs" dxfId="15665" priority="16475" operator="greaterThan">
      <formula>1</formula>
    </cfRule>
  </conditionalFormatting>
  <conditionalFormatting sqref="L17:O18">
    <cfRule type="cellIs" dxfId="15664" priority="16474" operator="greaterThan">
      <formula>1</formula>
    </cfRule>
  </conditionalFormatting>
  <conditionalFormatting sqref="L25:O25">
    <cfRule type="cellIs" dxfId="15663" priority="16473" operator="greaterThan">
      <formula>1</formula>
    </cfRule>
  </conditionalFormatting>
  <conditionalFormatting sqref="L29:O29">
    <cfRule type="cellIs" dxfId="15662" priority="16472" operator="greaterThan">
      <formula>1</formula>
    </cfRule>
  </conditionalFormatting>
  <conditionalFormatting sqref="L42:O42">
    <cfRule type="cellIs" dxfId="15661" priority="16471" operator="greaterThan">
      <formula>1</formula>
    </cfRule>
  </conditionalFormatting>
  <conditionalFormatting sqref="L18:O18">
    <cfRule type="cellIs" dxfId="15660" priority="16470" operator="greaterThan">
      <formula>1</formula>
    </cfRule>
  </conditionalFormatting>
  <conditionalFormatting sqref="L22:O22">
    <cfRule type="cellIs" dxfId="15659" priority="16469" operator="greaterThan">
      <formula>1</formula>
    </cfRule>
  </conditionalFormatting>
  <conditionalFormatting sqref="L22:O22">
    <cfRule type="cellIs" dxfId="15658" priority="16468" operator="greaterThan">
      <formula>1</formula>
    </cfRule>
  </conditionalFormatting>
  <conditionalFormatting sqref="L25:O25">
    <cfRule type="cellIs" dxfId="15657" priority="16467" operator="greaterThan">
      <formula>1</formula>
    </cfRule>
  </conditionalFormatting>
  <conditionalFormatting sqref="L25:O25">
    <cfRule type="cellIs" dxfId="15656" priority="16466" operator="greaterThan">
      <formula>1</formula>
    </cfRule>
  </conditionalFormatting>
  <conditionalFormatting sqref="L25:O25">
    <cfRule type="cellIs" dxfId="15655" priority="16465" operator="greaterThan">
      <formula>1</formula>
    </cfRule>
  </conditionalFormatting>
  <conditionalFormatting sqref="L25">
    <cfRule type="cellIs" dxfId="15654" priority="16464" operator="greaterThan">
      <formula>1</formula>
    </cfRule>
  </conditionalFormatting>
  <conditionalFormatting sqref="L25">
    <cfRule type="cellIs" dxfId="15653" priority="16463" operator="greaterThan">
      <formula>1</formula>
    </cfRule>
  </conditionalFormatting>
  <conditionalFormatting sqref="L25">
    <cfRule type="cellIs" dxfId="15652" priority="16462" operator="greaterThan">
      <formula>1</formula>
    </cfRule>
  </conditionalFormatting>
  <conditionalFormatting sqref="L29">
    <cfRule type="cellIs" dxfId="15651" priority="16461" operator="greaterThan">
      <formula>1</formula>
    </cfRule>
  </conditionalFormatting>
  <conditionalFormatting sqref="L29">
    <cfRule type="cellIs" dxfId="15650" priority="16460" operator="greaterThan">
      <formula>1</formula>
    </cfRule>
  </conditionalFormatting>
  <conditionalFormatting sqref="L29">
    <cfRule type="cellIs" dxfId="15649" priority="16459" operator="greaterThan">
      <formula>1</formula>
    </cfRule>
  </conditionalFormatting>
  <conditionalFormatting sqref="L29">
    <cfRule type="cellIs" dxfId="15648" priority="16458" operator="greaterThan">
      <formula>1</formula>
    </cfRule>
  </conditionalFormatting>
  <conditionalFormatting sqref="O29">
    <cfRule type="cellIs" dxfId="15647" priority="16457" operator="greaterThan">
      <formula>1</formula>
    </cfRule>
  </conditionalFormatting>
  <conditionalFormatting sqref="O29">
    <cfRule type="cellIs" dxfId="15646" priority="16456" operator="greaterThan">
      <formula>1</formula>
    </cfRule>
  </conditionalFormatting>
  <conditionalFormatting sqref="O29">
    <cfRule type="cellIs" dxfId="15645" priority="16455" operator="greaterThan">
      <formula>1</formula>
    </cfRule>
  </conditionalFormatting>
  <conditionalFormatting sqref="O29">
    <cfRule type="cellIs" dxfId="15644" priority="16454" operator="greaterThan">
      <formula>1</formula>
    </cfRule>
  </conditionalFormatting>
  <conditionalFormatting sqref="L31:O31">
    <cfRule type="cellIs" dxfId="15643" priority="16453" operator="greaterThan">
      <formula>1</formula>
    </cfRule>
  </conditionalFormatting>
  <conditionalFormatting sqref="L31:O31">
    <cfRule type="cellIs" dxfId="15642" priority="16452" operator="greaterThan">
      <formula>1</formula>
    </cfRule>
  </conditionalFormatting>
  <conditionalFormatting sqref="L31:O31">
    <cfRule type="cellIs" dxfId="15641" priority="16451" operator="greaterThan">
      <formula>1</formula>
    </cfRule>
  </conditionalFormatting>
  <conditionalFormatting sqref="L31:O31">
    <cfRule type="cellIs" dxfId="15640" priority="16450" operator="greaterThan">
      <formula>1</formula>
    </cfRule>
  </conditionalFormatting>
  <conditionalFormatting sqref="L33:O33">
    <cfRule type="cellIs" dxfId="15639" priority="16449" operator="greaterThan">
      <formula>1</formula>
    </cfRule>
  </conditionalFormatting>
  <conditionalFormatting sqref="L33:O33">
    <cfRule type="cellIs" dxfId="15638" priority="16448" operator="greaterThan">
      <formula>1</formula>
    </cfRule>
  </conditionalFormatting>
  <conditionalFormatting sqref="L33:O33">
    <cfRule type="cellIs" dxfId="15637" priority="16447" operator="greaterThan">
      <formula>1</formula>
    </cfRule>
  </conditionalFormatting>
  <conditionalFormatting sqref="L33:O33">
    <cfRule type="cellIs" dxfId="15636" priority="16446" operator="greaterThan">
      <formula>1</formula>
    </cfRule>
  </conditionalFormatting>
  <conditionalFormatting sqref="L35:O35">
    <cfRule type="cellIs" dxfId="15635" priority="16445" operator="greaterThan">
      <formula>1</formula>
    </cfRule>
  </conditionalFormatting>
  <conditionalFormatting sqref="L35:O35">
    <cfRule type="cellIs" dxfId="15634" priority="16444" operator="greaterThan">
      <formula>1</formula>
    </cfRule>
  </conditionalFormatting>
  <conditionalFormatting sqref="L35:O35">
    <cfRule type="cellIs" dxfId="15633" priority="16443" operator="greaterThan">
      <formula>1</formula>
    </cfRule>
  </conditionalFormatting>
  <conditionalFormatting sqref="L35:O35">
    <cfRule type="cellIs" dxfId="15632" priority="16442" operator="greaterThan">
      <formula>1</formula>
    </cfRule>
  </conditionalFormatting>
  <conditionalFormatting sqref="M37:O37">
    <cfRule type="cellIs" dxfId="15631" priority="16441" operator="greaterThan">
      <formula>1</formula>
    </cfRule>
  </conditionalFormatting>
  <conditionalFormatting sqref="M37:O37">
    <cfRule type="cellIs" dxfId="15630" priority="16440" operator="greaterThan">
      <formula>1</formula>
    </cfRule>
  </conditionalFormatting>
  <conditionalFormatting sqref="M37:O37">
    <cfRule type="cellIs" dxfId="15629" priority="16439" operator="greaterThan">
      <formula>1</formula>
    </cfRule>
  </conditionalFormatting>
  <conditionalFormatting sqref="M37:O37">
    <cfRule type="cellIs" dxfId="15628" priority="16438" operator="greaterThan">
      <formula>1</formula>
    </cfRule>
  </conditionalFormatting>
  <conditionalFormatting sqref="L50:M50">
    <cfRule type="cellIs" dxfId="15627" priority="16433" operator="greaterThan">
      <formula>1</formula>
    </cfRule>
  </conditionalFormatting>
  <conditionalFormatting sqref="L50:M50">
    <cfRule type="cellIs" dxfId="15626" priority="16432" operator="greaterThan">
      <formula>1</formula>
    </cfRule>
  </conditionalFormatting>
  <conditionalFormatting sqref="L50:M50">
    <cfRule type="cellIs" dxfId="15625" priority="16431" operator="greaterThan">
      <formula>1</formula>
    </cfRule>
  </conditionalFormatting>
  <conditionalFormatting sqref="L50:M50">
    <cfRule type="cellIs" dxfId="15624" priority="16430" operator="greaterThan">
      <formula>1</formula>
    </cfRule>
  </conditionalFormatting>
  <conditionalFormatting sqref="L53:M53">
    <cfRule type="cellIs" dxfId="15623" priority="16429" operator="greaterThan">
      <formula>1</formula>
    </cfRule>
  </conditionalFormatting>
  <conditionalFormatting sqref="L53:M53">
    <cfRule type="cellIs" dxfId="15622" priority="16428" operator="greaterThan">
      <formula>1</formula>
    </cfRule>
  </conditionalFormatting>
  <conditionalFormatting sqref="L53:M53">
    <cfRule type="cellIs" dxfId="15621" priority="16427" operator="greaterThan">
      <formula>1</formula>
    </cfRule>
  </conditionalFormatting>
  <conditionalFormatting sqref="L53:M53">
    <cfRule type="cellIs" dxfId="15620" priority="16426" operator="greaterThan">
      <formula>1</formula>
    </cfRule>
  </conditionalFormatting>
  <conditionalFormatting sqref="L17:O17">
    <cfRule type="cellIs" dxfId="15619" priority="16425" operator="greaterThan">
      <formula>1</formula>
    </cfRule>
  </conditionalFormatting>
  <conditionalFormatting sqref="N49:O49">
    <cfRule type="cellIs" dxfId="15616" priority="16381" operator="greaterThan">
      <formula>1</formula>
    </cfRule>
  </conditionalFormatting>
  <conditionalFormatting sqref="N49:O49">
    <cfRule type="cellIs" dxfId="15615" priority="16380" operator="greaterThan">
      <formula>1</formula>
    </cfRule>
  </conditionalFormatting>
  <conditionalFormatting sqref="L43">
    <cfRule type="cellIs" dxfId="15614" priority="16385" operator="greaterThan">
      <formula>1</formula>
    </cfRule>
  </conditionalFormatting>
  <conditionalFormatting sqref="M43">
    <cfRule type="cellIs" dxfId="15613" priority="16384" operator="greaterThan">
      <formula>1</formula>
    </cfRule>
  </conditionalFormatting>
  <conditionalFormatting sqref="N43">
    <cfRule type="cellIs" dxfId="15612" priority="16383" operator="greaterThan">
      <formula>1</formula>
    </cfRule>
  </conditionalFormatting>
  <conditionalFormatting sqref="O43">
    <cfRule type="cellIs" dxfId="15611" priority="16382" operator="greaterThan">
      <formula>1</formula>
    </cfRule>
  </conditionalFormatting>
  <conditionalFormatting sqref="M41">
    <cfRule type="cellIs" dxfId="15610" priority="16390" operator="greaterThan">
      <formula>1</formula>
    </cfRule>
  </conditionalFormatting>
  <conditionalFormatting sqref="N41">
    <cfRule type="cellIs" dxfId="15609" priority="16389" operator="greaterThan">
      <formula>1</formula>
    </cfRule>
  </conditionalFormatting>
  <conditionalFormatting sqref="O41">
    <cfRule type="cellIs" dxfId="15608" priority="16388" operator="greaterThan">
      <formula>1</formula>
    </cfRule>
  </conditionalFormatting>
  <conditionalFormatting sqref="L43:O43">
    <cfRule type="cellIs" dxfId="15607" priority="16387" operator="greaterThan">
      <formula>1</formula>
    </cfRule>
  </conditionalFormatting>
  <conditionalFormatting sqref="L43:O43">
    <cfRule type="cellIs" dxfId="15606" priority="16386" operator="greaterThan">
      <formula>1</formula>
    </cfRule>
  </conditionalFormatting>
  <conditionalFormatting sqref="N49">
    <cfRule type="cellIs" dxfId="15603" priority="16379" operator="greaterThan">
      <formula>1</formula>
    </cfRule>
  </conditionalFormatting>
  <conditionalFormatting sqref="O49">
    <cfRule type="cellIs" dxfId="15602" priority="16378" operator="greaterThan">
      <formula>1</formula>
    </cfRule>
  </conditionalFormatting>
  <conditionalFormatting sqref="V32">
    <cfRule type="cellIs" dxfId="15601" priority="15151" operator="greaterThan">
      <formula>1</formula>
    </cfRule>
  </conditionalFormatting>
  <conditionalFormatting sqref="F32">
    <cfRule type="cellIs" dxfId="15600" priority="15150" operator="greaterThan">
      <formula>1</formula>
    </cfRule>
  </conditionalFormatting>
  <conditionalFormatting sqref="O34">
    <cfRule type="cellIs" dxfId="15599" priority="16349" operator="greaterThan">
      <formula>1</formula>
    </cfRule>
  </conditionalFormatting>
  <conditionalFormatting sqref="O34">
    <cfRule type="cellIs" dxfId="15598" priority="16348" operator="greaterThan">
      <formula>1</formula>
    </cfRule>
  </conditionalFormatting>
  <conditionalFormatting sqref="N34">
    <cfRule type="cellIs" dxfId="15597" priority="16347" operator="greaterThan">
      <formula>1</formula>
    </cfRule>
  </conditionalFormatting>
  <conditionalFormatting sqref="N34">
    <cfRule type="cellIs" dxfId="15596" priority="16346" operator="greaterThan">
      <formula>1</formula>
    </cfRule>
  </conditionalFormatting>
  <conditionalFormatting sqref="M34">
    <cfRule type="cellIs" dxfId="15595" priority="16345" operator="greaterThan">
      <formula>1</formula>
    </cfRule>
  </conditionalFormatting>
  <conditionalFormatting sqref="O28">
    <cfRule type="cellIs" dxfId="15594" priority="16366" operator="greaterThan">
      <formula>1</formula>
    </cfRule>
  </conditionalFormatting>
  <conditionalFormatting sqref="O30">
    <cfRule type="cellIs" dxfId="15593" priority="16365" operator="greaterThan">
      <formula>1</formula>
    </cfRule>
  </conditionalFormatting>
  <conditionalFormatting sqref="L17">
    <cfRule type="cellIs" dxfId="15592" priority="16424" operator="greaterThan">
      <formula>1</formula>
    </cfRule>
  </conditionalFormatting>
  <conditionalFormatting sqref="M17">
    <cfRule type="cellIs" dxfId="15591" priority="16423" operator="greaterThan">
      <formula>1</formula>
    </cfRule>
  </conditionalFormatting>
  <conditionalFormatting sqref="N17">
    <cfRule type="cellIs" dxfId="15590" priority="16422" operator="greaterThan">
      <formula>1</formula>
    </cfRule>
  </conditionalFormatting>
  <conditionalFormatting sqref="O17">
    <cfRule type="cellIs" dxfId="15589" priority="16421" operator="greaterThan">
      <formula>1</formula>
    </cfRule>
  </conditionalFormatting>
  <conditionalFormatting sqref="L24:O24">
    <cfRule type="cellIs" dxfId="15588" priority="16420" operator="greaterThan">
      <formula>1</formula>
    </cfRule>
  </conditionalFormatting>
  <conditionalFormatting sqref="L24:O24">
    <cfRule type="cellIs" dxfId="15587" priority="16419" operator="greaterThan">
      <formula>1</formula>
    </cfRule>
  </conditionalFormatting>
  <conditionalFormatting sqref="L24">
    <cfRule type="cellIs" dxfId="15586" priority="16418" operator="greaterThan">
      <formula>1</formula>
    </cfRule>
  </conditionalFormatting>
  <conditionalFormatting sqref="M24">
    <cfRule type="cellIs" dxfId="15585" priority="16417" operator="greaterThan">
      <formula>1</formula>
    </cfRule>
  </conditionalFormatting>
  <conditionalFormatting sqref="N24">
    <cfRule type="cellIs" dxfId="15584" priority="16416" operator="greaterThan">
      <formula>1</formula>
    </cfRule>
  </conditionalFormatting>
  <conditionalFormatting sqref="O24">
    <cfRule type="cellIs" dxfId="15583" priority="16415" operator="greaterThan">
      <formula>1</formula>
    </cfRule>
  </conditionalFormatting>
  <conditionalFormatting sqref="M26:N26">
    <cfRule type="cellIs" dxfId="15582" priority="16414" operator="greaterThan">
      <formula>1</formula>
    </cfRule>
  </conditionalFormatting>
  <conditionalFormatting sqref="M26:N26">
    <cfRule type="cellIs" dxfId="15581" priority="16413" operator="greaterThan">
      <formula>1</formula>
    </cfRule>
  </conditionalFormatting>
  <conditionalFormatting sqref="M26">
    <cfRule type="cellIs" dxfId="15580" priority="16412" operator="greaterThan">
      <formula>1</formula>
    </cfRule>
  </conditionalFormatting>
  <conditionalFormatting sqref="N26">
    <cfRule type="cellIs" dxfId="15579" priority="16411" operator="greaterThan">
      <formula>1</formula>
    </cfRule>
  </conditionalFormatting>
  <conditionalFormatting sqref="M28:N28">
    <cfRule type="cellIs" dxfId="15578" priority="16410" operator="greaterThan">
      <formula>1</formula>
    </cfRule>
  </conditionalFormatting>
  <conditionalFormatting sqref="M28:N28">
    <cfRule type="cellIs" dxfId="15577" priority="16409" operator="greaterThan">
      <formula>1</formula>
    </cfRule>
  </conditionalFormatting>
  <conditionalFormatting sqref="M28">
    <cfRule type="cellIs" dxfId="15576" priority="16408" operator="greaterThan">
      <formula>1</formula>
    </cfRule>
  </conditionalFormatting>
  <conditionalFormatting sqref="N28">
    <cfRule type="cellIs" dxfId="15575" priority="16407" operator="greaterThan">
      <formula>1</formula>
    </cfRule>
  </conditionalFormatting>
  <conditionalFormatting sqref="L36">
    <cfRule type="cellIs" dxfId="15574" priority="16406" operator="greaterThan">
      <formula>1</formula>
    </cfRule>
  </conditionalFormatting>
  <conditionalFormatting sqref="L36">
    <cfRule type="cellIs" dxfId="15573" priority="16405" operator="greaterThan">
      <formula>1</formula>
    </cfRule>
  </conditionalFormatting>
  <conditionalFormatting sqref="L36">
    <cfRule type="cellIs" dxfId="15572" priority="16404" operator="greaterThan">
      <formula>1</formula>
    </cfRule>
  </conditionalFormatting>
  <conditionalFormatting sqref="L39:O39">
    <cfRule type="cellIs" dxfId="15571" priority="16399" operator="greaterThan">
      <formula>1</formula>
    </cfRule>
  </conditionalFormatting>
  <conditionalFormatting sqref="L39:O39">
    <cfRule type="cellIs" dxfId="15570" priority="16398" operator="greaterThan">
      <formula>1</formula>
    </cfRule>
  </conditionalFormatting>
  <conditionalFormatting sqref="L39">
    <cfRule type="cellIs" dxfId="15569" priority="16397" operator="greaterThan">
      <formula>1</formula>
    </cfRule>
  </conditionalFormatting>
  <conditionalFormatting sqref="M39">
    <cfRule type="cellIs" dxfId="15568" priority="16396" operator="greaterThan">
      <formula>1</formula>
    </cfRule>
  </conditionalFormatting>
  <conditionalFormatting sqref="N39">
    <cfRule type="cellIs" dxfId="15567" priority="16395" operator="greaterThan">
      <formula>1</formula>
    </cfRule>
  </conditionalFormatting>
  <conditionalFormatting sqref="O39">
    <cfRule type="cellIs" dxfId="15566" priority="16394" operator="greaterThan">
      <formula>1</formula>
    </cfRule>
  </conditionalFormatting>
  <conditionalFormatting sqref="L41:O41">
    <cfRule type="cellIs" dxfId="15565" priority="16393" operator="greaterThan">
      <formula>1</formula>
    </cfRule>
  </conditionalFormatting>
  <conditionalFormatting sqref="L41:O41">
    <cfRule type="cellIs" dxfId="15564" priority="16392" operator="greaterThan">
      <formula>1</formula>
    </cfRule>
  </conditionalFormatting>
  <conditionalFormatting sqref="L41">
    <cfRule type="cellIs" dxfId="15563" priority="16391" operator="greaterThan">
      <formula>1</formula>
    </cfRule>
  </conditionalFormatting>
  <conditionalFormatting sqref="M49">
    <cfRule type="cellIs" dxfId="15562" priority="16329" operator="greaterThan">
      <formula>1</formula>
    </cfRule>
  </conditionalFormatting>
  <conditionalFormatting sqref="M49">
    <cfRule type="cellIs" dxfId="15559" priority="16328" operator="greaterThan">
      <formula>1</formula>
    </cfRule>
  </conditionalFormatting>
  <conditionalFormatting sqref="L21:O21">
    <cfRule type="cellIs" dxfId="15556" priority="16320" operator="greaterThan">
      <formula>1</formula>
    </cfRule>
  </conditionalFormatting>
  <conditionalFormatting sqref="O26">
    <cfRule type="cellIs" dxfId="15555" priority="16373" operator="greaterThan">
      <formula>1</formula>
    </cfRule>
  </conditionalFormatting>
  <conditionalFormatting sqref="O26">
    <cfRule type="cellIs" dxfId="15554" priority="16372" operator="greaterThan">
      <formula>1</formula>
    </cfRule>
  </conditionalFormatting>
  <conditionalFormatting sqref="L26">
    <cfRule type="cellIs" dxfId="15553" priority="16371" operator="greaterThan">
      <formula>1</formula>
    </cfRule>
  </conditionalFormatting>
  <conditionalFormatting sqref="L26">
    <cfRule type="cellIs" dxfId="15552" priority="16370" operator="greaterThan">
      <formula>1</formula>
    </cfRule>
  </conditionalFormatting>
  <conditionalFormatting sqref="L28">
    <cfRule type="cellIs" dxfId="15551" priority="16369" operator="greaterThan">
      <formula>1</formula>
    </cfRule>
  </conditionalFormatting>
  <conditionalFormatting sqref="L28">
    <cfRule type="cellIs" dxfId="15550" priority="16368" operator="greaterThan">
      <formula>1</formula>
    </cfRule>
  </conditionalFormatting>
  <conditionalFormatting sqref="O28">
    <cfRule type="cellIs" dxfId="15549" priority="16367" operator="greaterThan">
      <formula>1</formula>
    </cfRule>
  </conditionalFormatting>
  <conditionalFormatting sqref="O30">
    <cfRule type="cellIs" dxfId="15548" priority="16364" operator="greaterThan">
      <formula>1</formula>
    </cfRule>
  </conditionalFormatting>
  <conditionalFormatting sqref="N30">
    <cfRule type="cellIs" dxfId="15547" priority="16363" operator="greaterThan">
      <formula>1</formula>
    </cfRule>
  </conditionalFormatting>
  <conditionalFormatting sqref="N30">
    <cfRule type="cellIs" dxfId="15546" priority="16362" operator="greaterThan">
      <formula>1</formula>
    </cfRule>
  </conditionalFormatting>
  <conditionalFormatting sqref="M30">
    <cfRule type="cellIs" dxfId="15545" priority="16361" operator="greaterThan">
      <formula>1</formula>
    </cfRule>
  </conditionalFormatting>
  <conditionalFormatting sqref="M30">
    <cfRule type="cellIs" dxfId="15544" priority="16360" operator="greaterThan">
      <formula>1</formula>
    </cfRule>
  </conditionalFormatting>
  <conditionalFormatting sqref="L30">
    <cfRule type="cellIs" dxfId="15543" priority="16359" operator="greaterThan">
      <formula>1</formula>
    </cfRule>
  </conditionalFormatting>
  <conditionalFormatting sqref="L30">
    <cfRule type="cellIs" dxfId="15542" priority="16358" operator="greaterThan">
      <formula>1</formula>
    </cfRule>
  </conditionalFormatting>
  <conditionalFormatting sqref="L32">
    <cfRule type="cellIs" dxfId="15541" priority="16357" operator="greaterThan">
      <formula>1</formula>
    </cfRule>
  </conditionalFormatting>
  <conditionalFormatting sqref="L32">
    <cfRule type="cellIs" dxfId="15540" priority="16356" operator="greaterThan">
      <formula>1</formula>
    </cfRule>
  </conditionalFormatting>
  <conditionalFormatting sqref="M32">
    <cfRule type="cellIs" dxfId="15539" priority="16355" operator="greaterThan">
      <formula>1</formula>
    </cfRule>
  </conditionalFormatting>
  <conditionalFormatting sqref="M32">
    <cfRule type="cellIs" dxfId="15538" priority="16354" operator="greaterThan">
      <formula>1</formula>
    </cfRule>
  </conditionalFormatting>
  <conditionalFormatting sqref="N32">
    <cfRule type="cellIs" dxfId="15537" priority="16353" operator="greaterThan">
      <formula>1</formula>
    </cfRule>
  </conditionalFormatting>
  <conditionalFormatting sqref="N32">
    <cfRule type="cellIs" dxfId="15536" priority="16352" operator="greaterThan">
      <formula>1</formula>
    </cfRule>
  </conditionalFormatting>
  <conditionalFormatting sqref="O32">
    <cfRule type="cellIs" dxfId="15535" priority="16351" operator="greaterThan">
      <formula>1</formula>
    </cfRule>
  </conditionalFormatting>
  <conditionalFormatting sqref="O32">
    <cfRule type="cellIs" dxfId="15534" priority="16350" operator="greaterThan">
      <formula>1</formula>
    </cfRule>
  </conditionalFormatting>
  <conditionalFormatting sqref="M34">
    <cfRule type="cellIs" dxfId="15533" priority="16344" operator="greaterThan">
      <formula>1</formula>
    </cfRule>
  </conditionalFormatting>
  <conditionalFormatting sqref="L34">
    <cfRule type="cellIs" dxfId="15532" priority="16343" operator="greaterThan">
      <formula>1</formula>
    </cfRule>
  </conditionalFormatting>
  <conditionalFormatting sqref="L34">
    <cfRule type="cellIs" dxfId="15531" priority="16342" operator="greaterThan">
      <formula>1</formula>
    </cfRule>
  </conditionalFormatting>
  <conditionalFormatting sqref="M36">
    <cfRule type="cellIs" dxfId="15530" priority="16341" operator="greaterThan">
      <formula>1</formula>
    </cfRule>
  </conditionalFormatting>
  <conditionalFormatting sqref="M36">
    <cfRule type="cellIs" dxfId="15529" priority="16340" operator="greaterThan">
      <formula>1</formula>
    </cfRule>
  </conditionalFormatting>
  <conditionalFormatting sqref="N36">
    <cfRule type="cellIs" dxfId="15528" priority="16339" operator="greaterThan">
      <formula>1</formula>
    </cfRule>
  </conditionalFormatting>
  <conditionalFormatting sqref="N36">
    <cfRule type="cellIs" dxfId="15527" priority="16338" operator="greaterThan">
      <formula>1</formula>
    </cfRule>
  </conditionalFormatting>
  <conditionalFormatting sqref="O36">
    <cfRule type="cellIs" dxfId="15526" priority="16337" operator="greaterThan">
      <formula>1</formula>
    </cfRule>
  </conditionalFormatting>
  <conditionalFormatting sqref="O36">
    <cfRule type="cellIs" dxfId="15525" priority="16336" operator="greaterThan">
      <formula>1</formula>
    </cfRule>
  </conditionalFormatting>
  <conditionalFormatting sqref="L21:O21">
    <cfRule type="cellIs" dxfId="15524" priority="16321" operator="greaterThan">
      <formula>1</formula>
    </cfRule>
  </conditionalFormatting>
  <conditionalFormatting sqref="L19:O19">
    <cfRule type="cellIs" dxfId="15523" priority="16318" operator="greaterThan">
      <formula>1</formula>
    </cfRule>
  </conditionalFormatting>
  <conditionalFormatting sqref="L19:O19">
    <cfRule type="cellIs" dxfId="15522" priority="16317" operator="greaterThan">
      <formula>1</formula>
    </cfRule>
  </conditionalFormatting>
  <conditionalFormatting sqref="L19">
    <cfRule type="cellIs" dxfId="15521" priority="16316" operator="greaterThan">
      <formula>1</formula>
    </cfRule>
  </conditionalFormatting>
  <conditionalFormatting sqref="M19">
    <cfRule type="cellIs" dxfId="15520" priority="16315" operator="greaterThan">
      <formula>1</formula>
    </cfRule>
  </conditionalFormatting>
  <conditionalFormatting sqref="N19">
    <cfRule type="cellIs" dxfId="15519" priority="16314" operator="greaterThan">
      <formula>1</formula>
    </cfRule>
  </conditionalFormatting>
  <conditionalFormatting sqref="O19">
    <cfRule type="cellIs" dxfId="15518" priority="16313" operator="greaterThan">
      <formula>1</formula>
    </cfRule>
  </conditionalFormatting>
  <conditionalFormatting sqref="L24:O24">
    <cfRule type="cellIs" dxfId="15517" priority="16312" operator="greaterThan">
      <formula>1</formula>
    </cfRule>
  </conditionalFormatting>
  <conditionalFormatting sqref="L24:O24">
    <cfRule type="cellIs" dxfId="15516" priority="16311" operator="greaterThan">
      <formula>1</formula>
    </cfRule>
  </conditionalFormatting>
  <conditionalFormatting sqref="L24:O24">
    <cfRule type="cellIs" dxfId="15515" priority="16310" operator="greaterThan">
      <formula>1</formula>
    </cfRule>
  </conditionalFormatting>
  <conditionalFormatting sqref="L24">
    <cfRule type="cellIs" dxfId="15514" priority="16309" operator="greaterThan">
      <formula>1</formula>
    </cfRule>
  </conditionalFormatting>
  <conditionalFormatting sqref="M24">
    <cfRule type="cellIs" dxfId="15513" priority="16308" operator="greaterThan">
      <formula>1</formula>
    </cfRule>
  </conditionalFormatting>
  <conditionalFormatting sqref="N24">
    <cfRule type="cellIs" dxfId="15512" priority="16307" operator="greaterThan">
      <formula>1</formula>
    </cfRule>
  </conditionalFormatting>
  <conditionalFormatting sqref="O24">
    <cfRule type="cellIs" dxfId="15511" priority="16306" operator="greaterThan">
      <formula>1</formula>
    </cfRule>
  </conditionalFormatting>
  <conditionalFormatting sqref="L26:O26">
    <cfRule type="cellIs" dxfId="15510" priority="16305" operator="greaterThan">
      <formula>1</formula>
    </cfRule>
  </conditionalFormatting>
  <conditionalFormatting sqref="L26:O26">
    <cfRule type="cellIs" dxfId="15509" priority="16304" operator="greaterThan">
      <formula>1</formula>
    </cfRule>
  </conditionalFormatting>
  <conditionalFormatting sqref="L26">
    <cfRule type="cellIs" dxfId="15508" priority="16303" operator="greaterThan">
      <formula>1</formula>
    </cfRule>
  </conditionalFormatting>
  <conditionalFormatting sqref="M26">
    <cfRule type="cellIs" dxfId="15507" priority="16302" operator="greaterThan">
      <formula>1</formula>
    </cfRule>
  </conditionalFormatting>
  <conditionalFormatting sqref="N26">
    <cfRule type="cellIs" dxfId="15506" priority="16301" operator="greaterThan">
      <formula>1</formula>
    </cfRule>
  </conditionalFormatting>
  <conditionalFormatting sqref="O26">
    <cfRule type="cellIs" dxfId="15505" priority="16300" operator="greaterThan">
      <formula>1</formula>
    </cfRule>
  </conditionalFormatting>
  <conditionalFormatting sqref="L26:O26">
    <cfRule type="cellIs" dxfId="15504" priority="16299" operator="greaterThan">
      <formula>1</formula>
    </cfRule>
  </conditionalFormatting>
  <conditionalFormatting sqref="L26:O26">
    <cfRule type="cellIs" dxfId="15503" priority="16298" operator="greaterThan">
      <formula>1</formula>
    </cfRule>
  </conditionalFormatting>
  <conditionalFormatting sqref="L26:O26">
    <cfRule type="cellIs" dxfId="15502" priority="16297" operator="greaterThan">
      <formula>1</formula>
    </cfRule>
  </conditionalFormatting>
  <conditionalFormatting sqref="L26">
    <cfRule type="cellIs" dxfId="15501" priority="16296" operator="greaterThan">
      <formula>1</formula>
    </cfRule>
  </conditionalFormatting>
  <conditionalFormatting sqref="M26">
    <cfRule type="cellIs" dxfId="15500" priority="16295" operator="greaterThan">
      <formula>1</formula>
    </cfRule>
  </conditionalFormatting>
  <conditionalFormatting sqref="N26">
    <cfRule type="cellIs" dxfId="15499" priority="16294" operator="greaterThan">
      <formula>1</formula>
    </cfRule>
  </conditionalFormatting>
  <conditionalFormatting sqref="O26">
    <cfRule type="cellIs" dxfId="15498" priority="16293" operator="greaterThan">
      <formula>1</formula>
    </cfRule>
  </conditionalFormatting>
  <conditionalFormatting sqref="L28:O28">
    <cfRule type="cellIs" dxfId="15497" priority="16292" operator="greaterThan">
      <formula>1</formula>
    </cfRule>
  </conditionalFormatting>
  <conditionalFormatting sqref="L28:O28">
    <cfRule type="cellIs" dxfId="15496" priority="16291" operator="greaterThan">
      <formula>1</formula>
    </cfRule>
  </conditionalFormatting>
  <conditionalFormatting sqref="L28">
    <cfRule type="cellIs" dxfId="15495" priority="16290" operator="greaterThan">
      <formula>1</formula>
    </cfRule>
  </conditionalFormatting>
  <conditionalFormatting sqref="M28">
    <cfRule type="cellIs" dxfId="15494" priority="16289" operator="greaterThan">
      <formula>1</formula>
    </cfRule>
  </conditionalFormatting>
  <conditionalFormatting sqref="N28">
    <cfRule type="cellIs" dxfId="15493" priority="16288" operator="greaterThan">
      <formula>1</formula>
    </cfRule>
  </conditionalFormatting>
  <conditionalFormatting sqref="O28">
    <cfRule type="cellIs" dxfId="15492" priority="16287" operator="greaterThan">
      <formula>1</formula>
    </cfRule>
  </conditionalFormatting>
  <conditionalFormatting sqref="L28:O28">
    <cfRule type="cellIs" dxfId="15491" priority="16286" operator="greaterThan">
      <formula>1</formula>
    </cfRule>
  </conditionalFormatting>
  <conditionalFormatting sqref="L28:O28">
    <cfRule type="cellIs" dxfId="15490" priority="16285" operator="greaterThan">
      <formula>1</formula>
    </cfRule>
  </conditionalFormatting>
  <conditionalFormatting sqref="L28:O28">
    <cfRule type="cellIs" dxfId="15489" priority="16284" operator="greaterThan">
      <formula>1</formula>
    </cfRule>
  </conditionalFormatting>
  <conditionalFormatting sqref="L28">
    <cfRule type="cellIs" dxfId="15488" priority="16283" operator="greaterThan">
      <formula>1</formula>
    </cfRule>
  </conditionalFormatting>
  <conditionalFormatting sqref="M28">
    <cfRule type="cellIs" dxfId="15487" priority="16282" operator="greaterThan">
      <formula>1</formula>
    </cfRule>
  </conditionalFormatting>
  <conditionalFormatting sqref="N28">
    <cfRule type="cellIs" dxfId="15486" priority="16281" operator="greaterThan">
      <formula>1</formula>
    </cfRule>
  </conditionalFormatting>
  <conditionalFormatting sqref="O28">
    <cfRule type="cellIs" dxfId="15485" priority="16280" operator="greaterThan">
      <formula>1</formula>
    </cfRule>
  </conditionalFormatting>
  <conditionalFormatting sqref="O30">
    <cfRule type="cellIs" dxfId="15484" priority="16272" operator="greaterThan">
      <formula>1</formula>
    </cfRule>
  </conditionalFormatting>
  <conditionalFormatting sqref="M30:N30">
    <cfRule type="cellIs" dxfId="15483" priority="16279" operator="greaterThan">
      <formula>1</formula>
    </cfRule>
  </conditionalFormatting>
  <conditionalFormatting sqref="M30:N30">
    <cfRule type="cellIs" dxfId="15482" priority="16278" operator="greaterThan">
      <formula>1</formula>
    </cfRule>
  </conditionalFormatting>
  <conditionalFormatting sqref="M30">
    <cfRule type="cellIs" dxfId="15481" priority="16277" operator="greaterThan">
      <formula>1</formula>
    </cfRule>
  </conditionalFormatting>
  <conditionalFormatting sqref="N30">
    <cfRule type="cellIs" dxfId="15480" priority="16276" operator="greaterThan">
      <formula>1</formula>
    </cfRule>
  </conditionalFormatting>
  <conditionalFormatting sqref="L30">
    <cfRule type="cellIs" dxfId="15479" priority="16275" operator="greaterThan">
      <formula>1</formula>
    </cfRule>
  </conditionalFormatting>
  <conditionalFormatting sqref="L30">
    <cfRule type="cellIs" dxfId="15478" priority="16274" operator="greaterThan">
      <formula>1</formula>
    </cfRule>
  </conditionalFormatting>
  <conditionalFormatting sqref="O30">
    <cfRule type="cellIs" dxfId="15477" priority="16273" operator="greaterThan">
      <formula>1</formula>
    </cfRule>
  </conditionalFormatting>
  <conditionalFormatting sqref="L30:O30">
    <cfRule type="cellIs" dxfId="15476" priority="16271" operator="greaterThan">
      <formula>1</formula>
    </cfRule>
  </conditionalFormatting>
  <conditionalFormatting sqref="L30:O30">
    <cfRule type="cellIs" dxfId="15475" priority="16270" operator="greaterThan">
      <formula>1</formula>
    </cfRule>
  </conditionalFormatting>
  <conditionalFormatting sqref="L30">
    <cfRule type="cellIs" dxfId="15474" priority="16269" operator="greaterThan">
      <formula>1</formula>
    </cfRule>
  </conditionalFormatting>
  <conditionalFormatting sqref="M30">
    <cfRule type="cellIs" dxfId="15473" priority="16268" operator="greaterThan">
      <formula>1</formula>
    </cfRule>
  </conditionalFormatting>
  <conditionalFormatting sqref="N30">
    <cfRule type="cellIs" dxfId="15472" priority="16267" operator="greaterThan">
      <formula>1</formula>
    </cfRule>
  </conditionalFormatting>
  <conditionalFormatting sqref="O30">
    <cfRule type="cellIs" dxfId="15471" priority="16266" operator="greaterThan">
      <formula>1</formula>
    </cfRule>
  </conditionalFormatting>
  <conditionalFormatting sqref="L30:O30">
    <cfRule type="cellIs" dxfId="15470" priority="16265" operator="greaterThan">
      <formula>1</formula>
    </cfRule>
  </conditionalFormatting>
  <conditionalFormatting sqref="L30:O30">
    <cfRule type="cellIs" dxfId="15469" priority="16264" operator="greaterThan">
      <formula>1</formula>
    </cfRule>
  </conditionalFormatting>
  <conditionalFormatting sqref="L30:O30">
    <cfRule type="cellIs" dxfId="15468" priority="16263" operator="greaterThan">
      <formula>1</formula>
    </cfRule>
  </conditionalFormatting>
  <conditionalFormatting sqref="L30">
    <cfRule type="cellIs" dxfId="15467" priority="16262" operator="greaterThan">
      <formula>1</formula>
    </cfRule>
  </conditionalFormatting>
  <conditionalFormatting sqref="M30">
    <cfRule type="cellIs" dxfId="15466" priority="16261" operator="greaterThan">
      <formula>1</formula>
    </cfRule>
  </conditionalFormatting>
  <conditionalFormatting sqref="N30">
    <cfRule type="cellIs" dxfId="15465" priority="16260" operator="greaterThan">
      <formula>1</formula>
    </cfRule>
  </conditionalFormatting>
  <conditionalFormatting sqref="O30">
    <cfRule type="cellIs" dxfId="15464" priority="16259" operator="greaterThan">
      <formula>1</formula>
    </cfRule>
  </conditionalFormatting>
  <conditionalFormatting sqref="O32">
    <cfRule type="cellIs" dxfId="15463" priority="16258" operator="greaterThan">
      <formula>1</formula>
    </cfRule>
  </conditionalFormatting>
  <conditionalFormatting sqref="O32">
    <cfRule type="cellIs" dxfId="15462" priority="16257" operator="greaterThan">
      <formula>1</formula>
    </cfRule>
  </conditionalFormatting>
  <conditionalFormatting sqref="N32">
    <cfRule type="cellIs" dxfId="15461" priority="16256" operator="greaterThan">
      <formula>1</formula>
    </cfRule>
  </conditionalFormatting>
  <conditionalFormatting sqref="N32">
    <cfRule type="cellIs" dxfId="15460" priority="16255" operator="greaterThan">
      <formula>1</formula>
    </cfRule>
  </conditionalFormatting>
  <conditionalFormatting sqref="M32">
    <cfRule type="cellIs" dxfId="15459" priority="16254" operator="greaterThan">
      <formula>1</formula>
    </cfRule>
  </conditionalFormatting>
  <conditionalFormatting sqref="M32">
    <cfRule type="cellIs" dxfId="15458" priority="16253" operator="greaterThan">
      <formula>1</formula>
    </cfRule>
  </conditionalFormatting>
  <conditionalFormatting sqref="L32">
    <cfRule type="cellIs" dxfId="15457" priority="16252" operator="greaterThan">
      <formula>1</formula>
    </cfRule>
  </conditionalFormatting>
  <conditionalFormatting sqref="L32">
    <cfRule type="cellIs" dxfId="15456" priority="16251" operator="greaterThan">
      <formula>1</formula>
    </cfRule>
  </conditionalFormatting>
  <conditionalFormatting sqref="O32">
    <cfRule type="cellIs" dxfId="15455" priority="16243" operator="greaterThan">
      <formula>1</formula>
    </cfRule>
  </conditionalFormatting>
  <conditionalFormatting sqref="M32:N32">
    <cfRule type="cellIs" dxfId="15454" priority="16250" operator="greaterThan">
      <formula>1</formula>
    </cfRule>
  </conditionalFormatting>
  <conditionalFormatting sqref="M32:N32">
    <cfRule type="cellIs" dxfId="15453" priority="16249" operator="greaterThan">
      <formula>1</formula>
    </cfRule>
  </conditionalFormatting>
  <conditionalFormatting sqref="M32">
    <cfRule type="cellIs" dxfId="15452" priority="16248" operator="greaterThan">
      <formula>1</formula>
    </cfRule>
  </conditionalFormatting>
  <conditionalFormatting sqref="N32">
    <cfRule type="cellIs" dxfId="15451" priority="16247" operator="greaterThan">
      <formula>1</formula>
    </cfRule>
  </conditionalFormatting>
  <conditionalFormatting sqref="L32">
    <cfRule type="cellIs" dxfId="15450" priority="16246" operator="greaterThan">
      <formula>1</formula>
    </cfRule>
  </conditionalFormatting>
  <conditionalFormatting sqref="L32">
    <cfRule type="cellIs" dxfId="15449" priority="16245" operator="greaterThan">
      <formula>1</formula>
    </cfRule>
  </conditionalFormatting>
  <conditionalFormatting sqref="O32">
    <cfRule type="cellIs" dxfId="15448" priority="16244" operator="greaterThan">
      <formula>1</formula>
    </cfRule>
  </conditionalFormatting>
  <conditionalFormatting sqref="L32:O32">
    <cfRule type="cellIs" dxfId="15447" priority="16242" operator="greaterThan">
      <formula>1</formula>
    </cfRule>
  </conditionalFormatting>
  <conditionalFormatting sqref="L32:O32">
    <cfRule type="cellIs" dxfId="15446" priority="16241" operator="greaterThan">
      <formula>1</formula>
    </cfRule>
  </conditionalFormatting>
  <conditionalFormatting sqref="L32">
    <cfRule type="cellIs" dxfId="15445" priority="16240" operator="greaterThan">
      <formula>1</formula>
    </cfRule>
  </conditionalFormatting>
  <conditionalFormatting sqref="M32">
    <cfRule type="cellIs" dxfId="15444" priority="16239" operator="greaterThan">
      <formula>1</formula>
    </cfRule>
  </conditionalFormatting>
  <conditionalFormatting sqref="N32">
    <cfRule type="cellIs" dxfId="15443" priority="16238" operator="greaterThan">
      <formula>1</formula>
    </cfRule>
  </conditionalFormatting>
  <conditionalFormatting sqref="O32">
    <cfRule type="cellIs" dxfId="15442" priority="16237" operator="greaterThan">
      <formula>1</formula>
    </cfRule>
  </conditionalFormatting>
  <conditionalFormatting sqref="L32:O32">
    <cfRule type="cellIs" dxfId="15441" priority="16236" operator="greaterThan">
      <formula>1</formula>
    </cfRule>
  </conditionalFormatting>
  <conditionalFormatting sqref="L32:O32">
    <cfRule type="cellIs" dxfId="15440" priority="16235" operator="greaterThan">
      <formula>1</formula>
    </cfRule>
  </conditionalFormatting>
  <conditionalFormatting sqref="L32:O32">
    <cfRule type="cellIs" dxfId="15439" priority="16234" operator="greaterThan">
      <formula>1</formula>
    </cfRule>
  </conditionalFormatting>
  <conditionalFormatting sqref="L32">
    <cfRule type="cellIs" dxfId="15438" priority="16233" operator="greaterThan">
      <formula>1</formula>
    </cfRule>
  </conditionalFormatting>
  <conditionalFormatting sqref="M32">
    <cfRule type="cellIs" dxfId="15437" priority="16232" operator="greaterThan">
      <formula>1</formula>
    </cfRule>
  </conditionalFormatting>
  <conditionalFormatting sqref="N32">
    <cfRule type="cellIs" dxfId="15436" priority="16231" operator="greaterThan">
      <formula>1</formula>
    </cfRule>
  </conditionalFormatting>
  <conditionalFormatting sqref="O32">
    <cfRule type="cellIs" dxfId="15435" priority="16230" operator="greaterThan">
      <formula>1</formula>
    </cfRule>
  </conditionalFormatting>
  <conditionalFormatting sqref="L34">
    <cfRule type="cellIs" dxfId="15434" priority="16229" operator="greaterThan">
      <formula>1</formula>
    </cfRule>
  </conditionalFormatting>
  <conditionalFormatting sqref="L34">
    <cfRule type="cellIs" dxfId="15433" priority="16228" operator="greaterThan">
      <formula>1</formula>
    </cfRule>
  </conditionalFormatting>
  <conditionalFormatting sqref="M34">
    <cfRule type="cellIs" dxfId="15432" priority="16227" operator="greaterThan">
      <formula>1</formula>
    </cfRule>
  </conditionalFormatting>
  <conditionalFormatting sqref="M34">
    <cfRule type="cellIs" dxfId="15431" priority="16226" operator="greaterThan">
      <formula>1</formula>
    </cfRule>
  </conditionalFormatting>
  <conditionalFormatting sqref="N34">
    <cfRule type="cellIs" dxfId="15430" priority="16225" operator="greaterThan">
      <formula>1</formula>
    </cfRule>
  </conditionalFormatting>
  <conditionalFormatting sqref="N34">
    <cfRule type="cellIs" dxfId="15429" priority="16224" operator="greaterThan">
      <formula>1</formula>
    </cfRule>
  </conditionalFormatting>
  <conditionalFormatting sqref="O34">
    <cfRule type="cellIs" dxfId="15428" priority="16223" operator="greaterThan">
      <formula>1</formula>
    </cfRule>
  </conditionalFormatting>
  <conditionalFormatting sqref="O34">
    <cfRule type="cellIs" dxfId="15427" priority="16222" operator="greaterThan">
      <formula>1</formula>
    </cfRule>
  </conditionalFormatting>
  <conditionalFormatting sqref="O34">
    <cfRule type="cellIs" dxfId="15426" priority="16221" operator="greaterThan">
      <formula>1</formula>
    </cfRule>
  </conditionalFormatting>
  <conditionalFormatting sqref="O34">
    <cfRule type="cellIs" dxfId="15425" priority="16220" operator="greaterThan">
      <formula>1</formula>
    </cfRule>
  </conditionalFormatting>
  <conditionalFormatting sqref="N34">
    <cfRule type="cellIs" dxfId="15424" priority="16219" operator="greaterThan">
      <formula>1</formula>
    </cfRule>
  </conditionalFormatting>
  <conditionalFormatting sqref="N34">
    <cfRule type="cellIs" dxfId="15423" priority="16218" operator="greaterThan">
      <formula>1</formula>
    </cfRule>
  </conditionalFormatting>
  <conditionalFormatting sqref="M34">
    <cfRule type="cellIs" dxfId="15422" priority="16217" operator="greaterThan">
      <formula>1</formula>
    </cfRule>
  </conditionalFormatting>
  <conditionalFormatting sqref="M34">
    <cfRule type="cellIs" dxfId="15421" priority="16216" operator="greaterThan">
      <formula>1</formula>
    </cfRule>
  </conditionalFormatting>
  <conditionalFormatting sqref="L34">
    <cfRule type="cellIs" dxfId="15420" priority="16215" operator="greaterThan">
      <formula>1</formula>
    </cfRule>
  </conditionalFormatting>
  <conditionalFormatting sqref="L34">
    <cfRule type="cellIs" dxfId="15419" priority="16214" operator="greaterThan">
      <formula>1</formula>
    </cfRule>
  </conditionalFormatting>
  <conditionalFormatting sqref="O34">
    <cfRule type="cellIs" dxfId="15418" priority="16206" operator="greaterThan">
      <formula>1</formula>
    </cfRule>
  </conditionalFormatting>
  <conditionalFormatting sqref="M34:N34">
    <cfRule type="cellIs" dxfId="15417" priority="16213" operator="greaterThan">
      <formula>1</formula>
    </cfRule>
  </conditionalFormatting>
  <conditionalFormatting sqref="M34:N34">
    <cfRule type="cellIs" dxfId="15416" priority="16212" operator="greaterThan">
      <formula>1</formula>
    </cfRule>
  </conditionalFormatting>
  <conditionalFormatting sqref="M34">
    <cfRule type="cellIs" dxfId="15415" priority="16211" operator="greaterThan">
      <formula>1</formula>
    </cfRule>
  </conditionalFormatting>
  <conditionalFormatting sqref="N34">
    <cfRule type="cellIs" dxfId="15414" priority="16210" operator="greaterThan">
      <formula>1</formula>
    </cfRule>
  </conditionalFormatting>
  <conditionalFormatting sqref="L34">
    <cfRule type="cellIs" dxfId="15413" priority="16209" operator="greaterThan">
      <formula>1</formula>
    </cfRule>
  </conditionalFormatting>
  <conditionalFormatting sqref="L34">
    <cfRule type="cellIs" dxfId="15412" priority="16208" operator="greaterThan">
      <formula>1</formula>
    </cfRule>
  </conditionalFormatting>
  <conditionalFormatting sqref="O34">
    <cfRule type="cellIs" dxfId="15411" priority="16207" operator="greaterThan">
      <formula>1</formula>
    </cfRule>
  </conditionalFormatting>
  <conditionalFormatting sqref="L34:O34">
    <cfRule type="cellIs" dxfId="15410" priority="16205" operator="greaterThan">
      <formula>1</formula>
    </cfRule>
  </conditionalFormatting>
  <conditionalFormatting sqref="L34:O34">
    <cfRule type="cellIs" dxfId="15409" priority="16204" operator="greaterThan">
      <formula>1</formula>
    </cfRule>
  </conditionalFormatting>
  <conditionalFormatting sqref="L34">
    <cfRule type="cellIs" dxfId="15408" priority="16203" operator="greaterThan">
      <formula>1</formula>
    </cfRule>
  </conditionalFormatting>
  <conditionalFormatting sqref="M34">
    <cfRule type="cellIs" dxfId="15407" priority="16202" operator="greaterThan">
      <formula>1</formula>
    </cfRule>
  </conditionalFormatting>
  <conditionalFormatting sqref="N34">
    <cfRule type="cellIs" dxfId="15406" priority="16201" operator="greaterThan">
      <formula>1</formula>
    </cfRule>
  </conditionalFormatting>
  <conditionalFormatting sqref="O34">
    <cfRule type="cellIs" dxfId="15405" priority="16200" operator="greaterThan">
      <formula>1</formula>
    </cfRule>
  </conditionalFormatting>
  <conditionalFormatting sqref="L34:O34">
    <cfRule type="cellIs" dxfId="15404" priority="16199" operator="greaterThan">
      <formula>1</formula>
    </cfRule>
  </conditionalFormatting>
  <conditionalFormatting sqref="L34:O34">
    <cfRule type="cellIs" dxfId="15403" priority="16198" operator="greaterThan">
      <formula>1</formula>
    </cfRule>
  </conditionalFormatting>
  <conditionalFormatting sqref="L34:O34">
    <cfRule type="cellIs" dxfId="15402" priority="16197" operator="greaterThan">
      <formula>1</formula>
    </cfRule>
  </conditionalFormatting>
  <conditionalFormatting sqref="L34">
    <cfRule type="cellIs" dxfId="15401" priority="16196" operator="greaterThan">
      <formula>1</formula>
    </cfRule>
  </conditionalFormatting>
  <conditionalFormatting sqref="M34">
    <cfRule type="cellIs" dxfId="15400" priority="16195" operator="greaterThan">
      <formula>1</formula>
    </cfRule>
  </conditionalFormatting>
  <conditionalFormatting sqref="N34">
    <cfRule type="cellIs" dxfId="15399" priority="16194" operator="greaterThan">
      <formula>1</formula>
    </cfRule>
  </conditionalFormatting>
  <conditionalFormatting sqref="O34">
    <cfRule type="cellIs" dxfId="15398" priority="16193" operator="greaterThan">
      <formula>1</formula>
    </cfRule>
  </conditionalFormatting>
  <conditionalFormatting sqref="O36">
    <cfRule type="cellIs" dxfId="15397" priority="16192" operator="greaterThan">
      <formula>1</formula>
    </cfRule>
  </conditionalFormatting>
  <conditionalFormatting sqref="O36">
    <cfRule type="cellIs" dxfId="15396" priority="16191" operator="greaterThan">
      <formula>1</formula>
    </cfRule>
  </conditionalFormatting>
  <conditionalFormatting sqref="N36">
    <cfRule type="cellIs" dxfId="15395" priority="16190" operator="greaterThan">
      <formula>1</formula>
    </cfRule>
  </conditionalFormatting>
  <conditionalFormatting sqref="N36">
    <cfRule type="cellIs" dxfId="15394" priority="16189" operator="greaterThan">
      <formula>1</formula>
    </cfRule>
  </conditionalFormatting>
  <conditionalFormatting sqref="M36">
    <cfRule type="cellIs" dxfId="15393" priority="16188" operator="greaterThan">
      <formula>1</formula>
    </cfRule>
  </conditionalFormatting>
  <conditionalFormatting sqref="M36">
    <cfRule type="cellIs" dxfId="15392" priority="16187" operator="greaterThan">
      <formula>1</formula>
    </cfRule>
  </conditionalFormatting>
  <conditionalFormatting sqref="L36">
    <cfRule type="cellIs" dxfId="15391" priority="16186" operator="greaterThan">
      <formula>1</formula>
    </cfRule>
  </conditionalFormatting>
  <conditionalFormatting sqref="L36">
    <cfRule type="cellIs" dxfId="15390" priority="16185" operator="greaterThan">
      <formula>1</formula>
    </cfRule>
  </conditionalFormatting>
  <conditionalFormatting sqref="L36">
    <cfRule type="cellIs" dxfId="15389" priority="16184" operator="greaterThan">
      <formula>1</formula>
    </cfRule>
  </conditionalFormatting>
  <conditionalFormatting sqref="L36">
    <cfRule type="cellIs" dxfId="15388" priority="16183" operator="greaterThan">
      <formula>1</formula>
    </cfRule>
  </conditionalFormatting>
  <conditionalFormatting sqref="M36">
    <cfRule type="cellIs" dxfId="15387" priority="16182" operator="greaterThan">
      <formula>1</formula>
    </cfRule>
  </conditionalFormatting>
  <conditionalFormatting sqref="M36">
    <cfRule type="cellIs" dxfId="15386" priority="16181" operator="greaterThan">
      <formula>1</formula>
    </cfRule>
  </conditionalFormatting>
  <conditionalFormatting sqref="N36">
    <cfRule type="cellIs" dxfId="15385" priority="16180" operator="greaterThan">
      <formula>1</formula>
    </cfRule>
  </conditionalFormatting>
  <conditionalFormatting sqref="N36">
    <cfRule type="cellIs" dxfId="15384" priority="16179" operator="greaterThan">
      <formula>1</formula>
    </cfRule>
  </conditionalFormatting>
  <conditionalFormatting sqref="O36">
    <cfRule type="cellIs" dxfId="15383" priority="16178" operator="greaterThan">
      <formula>1</formula>
    </cfRule>
  </conditionalFormatting>
  <conditionalFormatting sqref="O36">
    <cfRule type="cellIs" dxfId="15382" priority="16177" operator="greaterThan">
      <formula>1</formula>
    </cfRule>
  </conditionalFormatting>
  <conditionalFormatting sqref="O36">
    <cfRule type="cellIs" dxfId="15381" priority="16176" operator="greaterThan">
      <formula>1</formula>
    </cfRule>
  </conditionalFormatting>
  <conditionalFormatting sqref="O36">
    <cfRule type="cellIs" dxfId="15380" priority="16175" operator="greaterThan">
      <formula>1</formula>
    </cfRule>
  </conditionalFormatting>
  <conditionalFormatting sqref="N36">
    <cfRule type="cellIs" dxfId="15379" priority="16174" operator="greaterThan">
      <formula>1</formula>
    </cfRule>
  </conditionalFormatting>
  <conditionalFormatting sqref="N36">
    <cfRule type="cellIs" dxfId="15378" priority="16173" operator="greaterThan">
      <formula>1</formula>
    </cfRule>
  </conditionalFormatting>
  <conditionalFormatting sqref="M36">
    <cfRule type="cellIs" dxfId="15377" priority="16172" operator="greaterThan">
      <formula>1</formula>
    </cfRule>
  </conditionalFormatting>
  <conditionalFormatting sqref="M36">
    <cfRule type="cellIs" dxfId="15376" priority="16171" operator="greaterThan">
      <formula>1</formula>
    </cfRule>
  </conditionalFormatting>
  <conditionalFormatting sqref="L36">
    <cfRule type="cellIs" dxfId="15375" priority="16170" operator="greaterThan">
      <formula>1</formula>
    </cfRule>
  </conditionalFormatting>
  <conditionalFormatting sqref="L36">
    <cfRule type="cellIs" dxfId="15374" priority="16169" operator="greaterThan">
      <formula>1</formula>
    </cfRule>
  </conditionalFormatting>
  <conditionalFormatting sqref="O36">
    <cfRule type="cellIs" dxfId="15373" priority="16161" operator="greaterThan">
      <formula>1</formula>
    </cfRule>
  </conditionalFormatting>
  <conditionalFormatting sqref="M36:N36">
    <cfRule type="cellIs" dxfId="15372" priority="16168" operator="greaterThan">
      <formula>1</formula>
    </cfRule>
  </conditionalFormatting>
  <conditionalFormatting sqref="M36:N36">
    <cfRule type="cellIs" dxfId="15371" priority="16167" operator="greaterThan">
      <formula>1</formula>
    </cfRule>
  </conditionalFormatting>
  <conditionalFormatting sqref="M36">
    <cfRule type="cellIs" dxfId="15370" priority="16166" operator="greaterThan">
      <formula>1</formula>
    </cfRule>
  </conditionalFormatting>
  <conditionalFormatting sqref="N36">
    <cfRule type="cellIs" dxfId="15369" priority="16165" operator="greaterThan">
      <formula>1</formula>
    </cfRule>
  </conditionalFormatting>
  <conditionalFormatting sqref="L36">
    <cfRule type="cellIs" dxfId="15368" priority="16164" operator="greaterThan">
      <formula>1</formula>
    </cfRule>
  </conditionalFormatting>
  <conditionalFormatting sqref="L36">
    <cfRule type="cellIs" dxfId="15367" priority="16163" operator="greaterThan">
      <formula>1</formula>
    </cfRule>
  </conditionalFormatting>
  <conditionalFormatting sqref="O36">
    <cfRule type="cellIs" dxfId="15366" priority="16162" operator="greaterThan">
      <formula>1</formula>
    </cfRule>
  </conditionalFormatting>
  <conditionalFormatting sqref="L36:O36">
    <cfRule type="cellIs" dxfId="15365" priority="16160" operator="greaterThan">
      <formula>1</formula>
    </cfRule>
  </conditionalFormatting>
  <conditionalFormatting sqref="L36:O36">
    <cfRule type="cellIs" dxfId="15364" priority="16159" operator="greaterThan">
      <formula>1</formula>
    </cfRule>
  </conditionalFormatting>
  <conditionalFormatting sqref="L36">
    <cfRule type="cellIs" dxfId="15363" priority="16158" operator="greaterThan">
      <formula>1</formula>
    </cfRule>
  </conditionalFormatting>
  <conditionalFormatting sqref="M36">
    <cfRule type="cellIs" dxfId="15362" priority="16157" operator="greaterThan">
      <formula>1</formula>
    </cfRule>
  </conditionalFormatting>
  <conditionalFormatting sqref="N36">
    <cfRule type="cellIs" dxfId="15361" priority="16156" operator="greaterThan">
      <formula>1</formula>
    </cfRule>
  </conditionalFormatting>
  <conditionalFormatting sqref="O36">
    <cfRule type="cellIs" dxfId="15360" priority="16155" operator="greaterThan">
      <formula>1</formula>
    </cfRule>
  </conditionalFormatting>
  <conditionalFormatting sqref="L36:O36">
    <cfRule type="cellIs" dxfId="15359" priority="16154" operator="greaterThan">
      <formula>1</formula>
    </cfRule>
  </conditionalFormatting>
  <conditionalFormatting sqref="L36:O36">
    <cfRule type="cellIs" dxfId="15358" priority="16153" operator="greaterThan">
      <formula>1</formula>
    </cfRule>
  </conditionalFormatting>
  <conditionalFormatting sqref="L36:O36">
    <cfRule type="cellIs" dxfId="15357" priority="16152" operator="greaterThan">
      <formula>1</formula>
    </cfRule>
  </conditionalFormatting>
  <conditionalFormatting sqref="L36">
    <cfRule type="cellIs" dxfId="15356" priority="16151" operator="greaterThan">
      <formula>1</formula>
    </cfRule>
  </conditionalFormatting>
  <conditionalFormatting sqref="M36">
    <cfRule type="cellIs" dxfId="15355" priority="16150" operator="greaterThan">
      <formula>1</formula>
    </cfRule>
  </conditionalFormatting>
  <conditionalFormatting sqref="N36">
    <cfRule type="cellIs" dxfId="15354" priority="16149" operator="greaterThan">
      <formula>1</formula>
    </cfRule>
  </conditionalFormatting>
  <conditionalFormatting sqref="O36">
    <cfRule type="cellIs" dxfId="15353" priority="16148" operator="greaterThan">
      <formula>1</formula>
    </cfRule>
  </conditionalFormatting>
  <conditionalFormatting sqref="L39">
    <cfRule type="cellIs" dxfId="15352" priority="16087" operator="greaterThan">
      <formula>1</formula>
    </cfRule>
  </conditionalFormatting>
  <conditionalFormatting sqref="L39">
    <cfRule type="cellIs" dxfId="15351" priority="16086" operator="greaterThan">
      <formula>1</formula>
    </cfRule>
  </conditionalFormatting>
  <conditionalFormatting sqref="N39:O39">
    <cfRule type="cellIs" dxfId="15350" priority="16093" operator="greaterThan">
      <formula>1</formula>
    </cfRule>
  </conditionalFormatting>
  <conditionalFormatting sqref="N39:O39">
    <cfRule type="cellIs" dxfId="15349" priority="16092" operator="greaterThan">
      <formula>1</formula>
    </cfRule>
  </conditionalFormatting>
  <conditionalFormatting sqref="N39">
    <cfRule type="cellIs" dxfId="15348" priority="16091" operator="greaterThan">
      <formula>1</formula>
    </cfRule>
  </conditionalFormatting>
  <conditionalFormatting sqref="O39">
    <cfRule type="cellIs" dxfId="15347" priority="16090" operator="greaterThan">
      <formula>1</formula>
    </cfRule>
  </conditionalFormatting>
  <conditionalFormatting sqref="M39">
    <cfRule type="cellIs" dxfId="15346" priority="16089" operator="greaterThan">
      <formula>1</formula>
    </cfRule>
  </conditionalFormatting>
  <conditionalFormatting sqref="M39">
    <cfRule type="cellIs" dxfId="15345" priority="16088" operator="greaterThan">
      <formula>1</formula>
    </cfRule>
  </conditionalFormatting>
  <conditionalFormatting sqref="L39">
    <cfRule type="cellIs" dxfId="15344" priority="16085" operator="greaterThan">
      <formula>1</formula>
    </cfRule>
  </conditionalFormatting>
  <conditionalFormatting sqref="L39">
    <cfRule type="cellIs" dxfId="15343" priority="16084" operator="greaterThan">
      <formula>1</formula>
    </cfRule>
  </conditionalFormatting>
  <conditionalFormatting sqref="L39">
    <cfRule type="cellIs" dxfId="15342" priority="16083" operator="greaterThan">
      <formula>1</formula>
    </cfRule>
  </conditionalFormatting>
  <conditionalFormatting sqref="M39">
    <cfRule type="cellIs" dxfId="15341" priority="16082" operator="greaterThan">
      <formula>1</formula>
    </cfRule>
  </conditionalFormatting>
  <conditionalFormatting sqref="M39">
    <cfRule type="cellIs" dxfId="15340" priority="16081" operator="greaterThan">
      <formula>1</formula>
    </cfRule>
  </conditionalFormatting>
  <conditionalFormatting sqref="N39">
    <cfRule type="cellIs" dxfId="15339" priority="16080" operator="greaterThan">
      <formula>1</formula>
    </cfRule>
  </conditionalFormatting>
  <conditionalFormatting sqref="N39">
    <cfRule type="cellIs" dxfId="15338" priority="16079" operator="greaterThan">
      <formula>1</formula>
    </cfRule>
  </conditionalFormatting>
  <conditionalFormatting sqref="O39">
    <cfRule type="cellIs" dxfId="15337" priority="16078" operator="greaterThan">
      <formula>1</formula>
    </cfRule>
  </conditionalFormatting>
  <conditionalFormatting sqref="O39">
    <cfRule type="cellIs" dxfId="15336" priority="16077" operator="greaterThan">
      <formula>1</formula>
    </cfRule>
  </conditionalFormatting>
  <conditionalFormatting sqref="O39">
    <cfRule type="cellIs" dxfId="15335" priority="16076" operator="greaterThan">
      <formula>1</formula>
    </cfRule>
  </conditionalFormatting>
  <conditionalFormatting sqref="O39">
    <cfRule type="cellIs" dxfId="15334" priority="16075" operator="greaterThan">
      <formula>1</formula>
    </cfRule>
  </conditionalFormatting>
  <conditionalFormatting sqref="N39">
    <cfRule type="cellIs" dxfId="15333" priority="16074" operator="greaterThan">
      <formula>1</formula>
    </cfRule>
  </conditionalFormatting>
  <conditionalFormatting sqref="N39">
    <cfRule type="cellIs" dxfId="15332" priority="16073" operator="greaterThan">
      <formula>1</formula>
    </cfRule>
  </conditionalFormatting>
  <conditionalFormatting sqref="M39">
    <cfRule type="cellIs" dxfId="15331" priority="16072" operator="greaterThan">
      <formula>1</formula>
    </cfRule>
  </conditionalFormatting>
  <conditionalFormatting sqref="M39">
    <cfRule type="cellIs" dxfId="15330" priority="16071" operator="greaterThan">
      <formula>1</formula>
    </cfRule>
  </conditionalFormatting>
  <conditionalFormatting sqref="L39">
    <cfRule type="cellIs" dxfId="15329" priority="16070" operator="greaterThan">
      <formula>1</formula>
    </cfRule>
  </conditionalFormatting>
  <conditionalFormatting sqref="L39">
    <cfRule type="cellIs" dxfId="15328" priority="16069" operator="greaterThan">
      <formula>1</formula>
    </cfRule>
  </conditionalFormatting>
  <conditionalFormatting sqref="L39">
    <cfRule type="cellIs" dxfId="15327" priority="16068" operator="greaterThan">
      <formula>1</formula>
    </cfRule>
  </conditionalFormatting>
  <conditionalFormatting sqref="L39">
    <cfRule type="cellIs" dxfId="15326" priority="16067" operator="greaterThan">
      <formula>1</formula>
    </cfRule>
  </conditionalFormatting>
  <conditionalFormatting sqref="M39">
    <cfRule type="cellIs" dxfId="15325" priority="16066" operator="greaterThan">
      <formula>1</formula>
    </cfRule>
  </conditionalFormatting>
  <conditionalFormatting sqref="M39">
    <cfRule type="cellIs" dxfId="15324" priority="16065" operator="greaterThan">
      <formula>1</formula>
    </cfRule>
  </conditionalFormatting>
  <conditionalFormatting sqref="N39">
    <cfRule type="cellIs" dxfId="15323" priority="16064" operator="greaterThan">
      <formula>1</formula>
    </cfRule>
  </conditionalFormatting>
  <conditionalFormatting sqref="N39">
    <cfRule type="cellIs" dxfId="15322" priority="16063" operator="greaterThan">
      <formula>1</formula>
    </cfRule>
  </conditionalFormatting>
  <conditionalFormatting sqref="O39">
    <cfRule type="cellIs" dxfId="15321" priority="16062" operator="greaterThan">
      <formula>1</formula>
    </cfRule>
  </conditionalFormatting>
  <conditionalFormatting sqref="O39">
    <cfRule type="cellIs" dxfId="15320" priority="16061" operator="greaterThan">
      <formula>1</formula>
    </cfRule>
  </conditionalFormatting>
  <conditionalFormatting sqref="O39">
    <cfRule type="cellIs" dxfId="15319" priority="16060" operator="greaterThan">
      <formula>1</formula>
    </cfRule>
  </conditionalFormatting>
  <conditionalFormatting sqref="O39">
    <cfRule type="cellIs" dxfId="15318" priority="16059" operator="greaterThan">
      <formula>1</formula>
    </cfRule>
  </conditionalFormatting>
  <conditionalFormatting sqref="N39">
    <cfRule type="cellIs" dxfId="15317" priority="16058" operator="greaterThan">
      <formula>1</formula>
    </cfRule>
  </conditionalFormatting>
  <conditionalFormatting sqref="N39">
    <cfRule type="cellIs" dxfId="15316" priority="16057" operator="greaterThan">
      <formula>1</formula>
    </cfRule>
  </conditionalFormatting>
  <conditionalFormatting sqref="M39">
    <cfRule type="cellIs" dxfId="15315" priority="16056" operator="greaterThan">
      <formula>1</formula>
    </cfRule>
  </conditionalFormatting>
  <conditionalFormatting sqref="M39">
    <cfRule type="cellIs" dxfId="15314" priority="16055" operator="greaterThan">
      <formula>1</formula>
    </cfRule>
  </conditionalFormatting>
  <conditionalFormatting sqref="L39">
    <cfRule type="cellIs" dxfId="15313" priority="16054" operator="greaterThan">
      <formula>1</formula>
    </cfRule>
  </conditionalFormatting>
  <conditionalFormatting sqref="L39">
    <cfRule type="cellIs" dxfId="15312" priority="16053" operator="greaterThan">
      <formula>1</formula>
    </cfRule>
  </conditionalFormatting>
  <conditionalFormatting sqref="O39">
    <cfRule type="cellIs" dxfId="15311" priority="16045" operator="greaterThan">
      <formula>1</formula>
    </cfRule>
  </conditionalFormatting>
  <conditionalFormatting sqref="M39:N39">
    <cfRule type="cellIs" dxfId="15310" priority="16052" operator="greaterThan">
      <formula>1</formula>
    </cfRule>
  </conditionalFormatting>
  <conditionalFormatting sqref="M39:N39">
    <cfRule type="cellIs" dxfId="15309" priority="16051" operator="greaterThan">
      <formula>1</formula>
    </cfRule>
  </conditionalFormatting>
  <conditionalFormatting sqref="M39">
    <cfRule type="cellIs" dxfId="15308" priority="16050" operator="greaterThan">
      <formula>1</formula>
    </cfRule>
  </conditionalFormatting>
  <conditionalFormatting sqref="N39">
    <cfRule type="cellIs" dxfId="15307" priority="16049" operator="greaterThan">
      <formula>1</formula>
    </cfRule>
  </conditionalFormatting>
  <conditionalFormatting sqref="L39">
    <cfRule type="cellIs" dxfId="15306" priority="16048" operator="greaterThan">
      <formula>1</formula>
    </cfRule>
  </conditionalFormatting>
  <conditionalFormatting sqref="L39">
    <cfRule type="cellIs" dxfId="15305" priority="16047" operator="greaterThan">
      <formula>1</formula>
    </cfRule>
  </conditionalFormatting>
  <conditionalFormatting sqref="O39">
    <cfRule type="cellIs" dxfId="15304" priority="16046" operator="greaterThan">
      <formula>1</formula>
    </cfRule>
  </conditionalFormatting>
  <conditionalFormatting sqref="L39:O39">
    <cfRule type="cellIs" dxfId="15303" priority="16044" operator="greaterThan">
      <formula>1</formula>
    </cfRule>
  </conditionalFormatting>
  <conditionalFormatting sqref="L39:O39">
    <cfRule type="cellIs" dxfId="15302" priority="16043" operator="greaterThan">
      <formula>1</formula>
    </cfRule>
  </conditionalFormatting>
  <conditionalFormatting sqref="L39">
    <cfRule type="cellIs" dxfId="15301" priority="16042" operator="greaterThan">
      <formula>1</formula>
    </cfRule>
  </conditionalFormatting>
  <conditionalFormatting sqref="M39">
    <cfRule type="cellIs" dxfId="15300" priority="16041" operator="greaterThan">
      <formula>1</formula>
    </cfRule>
  </conditionalFormatting>
  <conditionalFormatting sqref="N39">
    <cfRule type="cellIs" dxfId="15299" priority="16040" operator="greaterThan">
      <formula>1</formula>
    </cfRule>
  </conditionalFormatting>
  <conditionalFormatting sqref="O39">
    <cfRule type="cellIs" dxfId="15298" priority="16039" operator="greaterThan">
      <formula>1</formula>
    </cfRule>
  </conditionalFormatting>
  <conditionalFormatting sqref="L39:O39">
    <cfRule type="cellIs" dxfId="15297" priority="16038" operator="greaterThan">
      <formula>1</formula>
    </cfRule>
  </conditionalFormatting>
  <conditionalFormatting sqref="L39:O39">
    <cfRule type="cellIs" dxfId="15296" priority="16037" operator="greaterThan">
      <formula>1</formula>
    </cfRule>
  </conditionalFormatting>
  <conditionalFormatting sqref="L39:O39">
    <cfRule type="cellIs" dxfId="15295" priority="16036" operator="greaterThan">
      <formula>1</formula>
    </cfRule>
  </conditionalFormatting>
  <conditionalFormatting sqref="L39">
    <cfRule type="cellIs" dxfId="15294" priority="16035" operator="greaterThan">
      <formula>1</formula>
    </cfRule>
  </conditionalFormatting>
  <conditionalFormatting sqref="M39">
    <cfRule type="cellIs" dxfId="15293" priority="16034" operator="greaterThan">
      <formula>1</formula>
    </cfRule>
  </conditionalFormatting>
  <conditionalFormatting sqref="N39">
    <cfRule type="cellIs" dxfId="15292" priority="16033" operator="greaterThan">
      <formula>1</formula>
    </cfRule>
  </conditionalFormatting>
  <conditionalFormatting sqref="O39">
    <cfRule type="cellIs" dxfId="15291" priority="16032" operator="greaterThan">
      <formula>1</formula>
    </cfRule>
  </conditionalFormatting>
  <conditionalFormatting sqref="L41:O41">
    <cfRule type="cellIs" dxfId="15290" priority="16031" operator="greaterThan">
      <formula>1</formula>
    </cfRule>
  </conditionalFormatting>
  <conditionalFormatting sqref="L41:O41">
    <cfRule type="cellIs" dxfId="15289" priority="16030" operator="greaterThan">
      <formula>1</formula>
    </cfRule>
  </conditionalFormatting>
  <conditionalFormatting sqref="L41">
    <cfRule type="cellIs" dxfId="15288" priority="16029" operator="greaterThan">
      <formula>1</formula>
    </cfRule>
  </conditionalFormatting>
  <conditionalFormatting sqref="M41">
    <cfRule type="cellIs" dxfId="15287" priority="16028" operator="greaterThan">
      <formula>1</formula>
    </cfRule>
  </conditionalFormatting>
  <conditionalFormatting sqref="N41">
    <cfRule type="cellIs" dxfId="15286" priority="16027" operator="greaterThan">
      <formula>1</formula>
    </cfRule>
  </conditionalFormatting>
  <conditionalFormatting sqref="O41">
    <cfRule type="cellIs" dxfId="15285" priority="16026" operator="greaterThan">
      <formula>1</formula>
    </cfRule>
  </conditionalFormatting>
  <conditionalFormatting sqref="L41">
    <cfRule type="cellIs" dxfId="15284" priority="16019" operator="greaterThan">
      <formula>1</formula>
    </cfRule>
  </conditionalFormatting>
  <conditionalFormatting sqref="L41">
    <cfRule type="cellIs" dxfId="15283" priority="16018" operator="greaterThan">
      <formula>1</formula>
    </cfRule>
  </conditionalFormatting>
  <conditionalFormatting sqref="N41:O41">
    <cfRule type="cellIs" dxfId="15282" priority="16025" operator="greaterThan">
      <formula>1</formula>
    </cfRule>
  </conditionalFormatting>
  <conditionalFormatting sqref="N41:O41">
    <cfRule type="cellIs" dxfId="15281" priority="16024" operator="greaterThan">
      <formula>1</formula>
    </cfRule>
  </conditionalFormatting>
  <conditionalFormatting sqref="N41">
    <cfRule type="cellIs" dxfId="15280" priority="16023" operator="greaterThan">
      <formula>1</formula>
    </cfRule>
  </conditionalFormatting>
  <conditionalFormatting sqref="O41">
    <cfRule type="cellIs" dxfId="15279" priority="16022" operator="greaterThan">
      <formula>1</formula>
    </cfRule>
  </conditionalFormatting>
  <conditionalFormatting sqref="M41">
    <cfRule type="cellIs" dxfId="15278" priority="16021" operator="greaterThan">
      <formula>1</formula>
    </cfRule>
  </conditionalFormatting>
  <conditionalFormatting sqref="M41">
    <cfRule type="cellIs" dxfId="15277" priority="16020" operator="greaterThan">
      <formula>1</formula>
    </cfRule>
  </conditionalFormatting>
  <conditionalFormatting sqref="L41">
    <cfRule type="cellIs" dxfId="15276" priority="16017" operator="greaterThan">
      <formula>1</formula>
    </cfRule>
  </conditionalFormatting>
  <conditionalFormatting sqref="L41">
    <cfRule type="cellIs" dxfId="15275" priority="16016" operator="greaterThan">
      <formula>1</formula>
    </cfRule>
  </conditionalFormatting>
  <conditionalFormatting sqref="L41">
    <cfRule type="cellIs" dxfId="15274" priority="16015" operator="greaterThan">
      <formula>1</formula>
    </cfRule>
  </conditionalFormatting>
  <conditionalFormatting sqref="M41">
    <cfRule type="cellIs" dxfId="15273" priority="16014" operator="greaterThan">
      <formula>1</formula>
    </cfRule>
  </conditionalFormatting>
  <conditionalFormatting sqref="M41">
    <cfRule type="cellIs" dxfId="15272" priority="16013" operator="greaterThan">
      <formula>1</formula>
    </cfRule>
  </conditionalFormatting>
  <conditionalFormatting sqref="N41">
    <cfRule type="cellIs" dxfId="15271" priority="16012" operator="greaterThan">
      <formula>1</formula>
    </cfRule>
  </conditionalFormatting>
  <conditionalFormatting sqref="N41">
    <cfRule type="cellIs" dxfId="15270" priority="16011" operator="greaterThan">
      <formula>1</formula>
    </cfRule>
  </conditionalFormatting>
  <conditionalFormatting sqref="O41">
    <cfRule type="cellIs" dxfId="15269" priority="16010" operator="greaterThan">
      <formula>1</formula>
    </cfRule>
  </conditionalFormatting>
  <conditionalFormatting sqref="O41">
    <cfRule type="cellIs" dxfId="15268" priority="16009" operator="greaterThan">
      <formula>1</formula>
    </cfRule>
  </conditionalFormatting>
  <conditionalFormatting sqref="O41">
    <cfRule type="cellIs" dxfId="15267" priority="16008" operator="greaterThan">
      <formula>1</formula>
    </cfRule>
  </conditionalFormatting>
  <conditionalFormatting sqref="O41">
    <cfRule type="cellIs" dxfId="15266" priority="16007" operator="greaterThan">
      <formula>1</formula>
    </cfRule>
  </conditionalFormatting>
  <conditionalFormatting sqref="N41">
    <cfRule type="cellIs" dxfId="15265" priority="16006" operator="greaterThan">
      <formula>1</formula>
    </cfRule>
  </conditionalFormatting>
  <conditionalFormatting sqref="N41">
    <cfRule type="cellIs" dxfId="15264" priority="16005" operator="greaterThan">
      <formula>1</formula>
    </cfRule>
  </conditionalFormatting>
  <conditionalFormatting sqref="M41">
    <cfRule type="cellIs" dxfId="15263" priority="16004" operator="greaterThan">
      <formula>1</formula>
    </cfRule>
  </conditionalFormatting>
  <conditionalFormatting sqref="M41">
    <cfRule type="cellIs" dxfId="15262" priority="16003" operator="greaterThan">
      <formula>1</formula>
    </cfRule>
  </conditionalFormatting>
  <conditionalFormatting sqref="L41">
    <cfRule type="cellIs" dxfId="15261" priority="16002" operator="greaterThan">
      <formula>1</formula>
    </cfRule>
  </conditionalFormatting>
  <conditionalFormatting sqref="L41">
    <cfRule type="cellIs" dxfId="15260" priority="16001" operator="greaterThan">
      <formula>1</formula>
    </cfRule>
  </conditionalFormatting>
  <conditionalFormatting sqref="L41">
    <cfRule type="cellIs" dxfId="15259" priority="16000" operator="greaterThan">
      <formula>1</formula>
    </cfRule>
  </conditionalFormatting>
  <conditionalFormatting sqref="L41">
    <cfRule type="cellIs" dxfId="15258" priority="15999" operator="greaterThan">
      <formula>1</formula>
    </cfRule>
  </conditionalFormatting>
  <conditionalFormatting sqref="M41">
    <cfRule type="cellIs" dxfId="15257" priority="15998" operator="greaterThan">
      <formula>1</formula>
    </cfRule>
  </conditionalFormatting>
  <conditionalFormatting sqref="M41">
    <cfRule type="cellIs" dxfId="15256" priority="15997" operator="greaterThan">
      <formula>1</formula>
    </cfRule>
  </conditionalFormatting>
  <conditionalFormatting sqref="N41">
    <cfRule type="cellIs" dxfId="15255" priority="15996" operator="greaterThan">
      <formula>1</formula>
    </cfRule>
  </conditionalFormatting>
  <conditionalFormatting sqref="N41">
    <cfRule type="cellIs" dxfId="15254" priority="15995" operator="greaterThan">
      <formula>1</formula>
    </cfRule>
  </conditionalFormatting>
  <conditionalFormatting sqref="O41">
    <cfRule type="cellIs" dxfId="15253" priority="15994" operator="greaterThan">
      <formula>1</formula>
    </cfRule>
  </conditionalFormatting>
  <conditionalFormatting sqref="O41">
    <cfRule type="cellIs" dxfId="15252" priority="15993" operator="greaterThan">
      <formula>1</formula>
    </cfRule>
  </conditionalFormatting>
  <conditionalFormatting sqref="O41">
    <cfRule type="cellIs" dxfId="15251" priority="15992" operator="greaterThan">
      <formula>1</formula>
    </cfRule>
  </conditionalFormatting>
  <conditionalFormatting sqref="O41">
    <cfRule type="cellIs" dxfId="15250" priority="15991" operator="greaterThan">
      <formula>1</formula>
    </cfRule>
  </conditionalFormatting>
  <conditionalFormatting sqref="N41">
    <cfRule type="cellIs" dxfId="15249" priority="15990" operator="greaterThan">
      <formula>1</formula>
    </cfRule>
  </conditionalFormatting>
  <conditionalFormatting sqref="N41">
    <cfRule type="cellIs" dxfId="15248" priority="15989" operator="greaterThan">
      <formula>1</formula>
    </cfRule>
  </conditionalFormatting>
  <conditionalFormatting sqref="M41">
    <cfRule type="cellIs" dxfId="15247" priority="15988" operator="greaterThan">
      <formula>1</formula>
    </cfRule>
  </conditionalFormatting>
  <conditionalFormatting sqref="M41">
    <cfRule type="cellIs" dxfId="15246" priority="15987" operator="greaterThan">
      <formula>1</formula>
    </cfRule>
  </conditionalFormatting>
  <conditionalFormatting sqref="L41">
    <cfRule type="cellIs" dxfId="15245" priority="15986" operator="greaterThan">
      <formula>1</formula>
    </cfRule>
  </conditionalFormatting>
  <conditionalFormatting sqref="L41">
    <cfRule type="cellIs" dxfId="15244" priority="15985" operator="greaterThan">
      <formula>1</formula>
    </cfRule>
  </conditionalFormatting>
  <conditionalFormatting sqref="O41">
    <cfRule type="cellIs" dxfId="15243" priority="15977" operator="greaterThan">
      <formula>1</formula>
    </cfRule>
  </conditionalFormatting>
  <conditionalFormatting sqref="M41:N41">
    <cfRule type="cellIs" dxfId="15242" priority="15984" operator="greaterThan">
      <formula>1</formula>
    </cfRule>
  </conditionalFormatting>
  <conditionalFormatting sqref="M41:N41">
    <cfRule type="cellIs" dxfId="15241" priority="15983" operator="greaterThan">
      <formula>1</formula>
    </cfRule>
  </conditionalFormatting>
  <conditionalFormatting sqref="M41">
    <cfRule type="cellIs" dxfId="15240" priority="15982" operator="greaterThan">
      <formula>1</formula>
    </cfRule>
  </conditionalFormatting>
  <conditionalFormatting sqref="N41">
    <cfRule type="cellIs" dxfId="15239" priority="15981" operator="greaterThan">
      <formula>1</formula>
    </cfRule>
  </conditionalFormatting>
  <conditionalFormatting sqref="L41">
    <cfRule type="cellIs" dxfId="15238" priority="15980" operator="greaterThan">
      <formula>1</formula>
    </cfRule>
  </conditionalFormatting>
  <conditionalFormatting sqref="L41">
    <cfRule type="cellIs" dxfId="15237" priority="15979" operator="greaterThan">
      <formula>1</formula>
    </cfRule>
  </conditionalFormatting>
  <conditionalFormatting sqref="O41">
    <cfRule type="cellIs" dxfId="15236" priority="15978" operator="greaterThan">
      <formula>1</formula>
    </cfRule>
  </conditionalFormatting>
  <conditionalFormatting sqref="L41:O41">
    <cfRule type="cellIs" dxfId="15235" priority="15976" operator="greaterThan">
      <formula>1</formula>
    </cfRule>
  </conditionalFormatting>
  <conditionalFormatting sqref="L41:O41">
    <cfRule type="cellIs" dxfId="15234" priority="15975" operator="greaterThan">
      <formula>1</formula>
    </cfRule>
  </conditionalFormatting>
  <conditionalFormatting sqref="L41">
    <cfRule type="cellIs" dxfId="15233" priority="15974" operator="greaterThan">
      <formula>1</formula>
    </cfRule>
  </conditionalFormatting>
  <conditionalFormatting sqref="M41">
    <cfRule type="cellIs" dxfId="15232" priority="15973" operator="greaterThan">
      <formula>1</formula>
    </cfRule>
  </conditionalFormatting>
  <conditionalFormatting sqref="N41">
    <cfRule type="cellIs" dxfId="15231" priority="15972" operator="greaterThan">
      <formula>1</formula>
    </cfRule>
  </conditionalFormatting>
  <conditionalFormatting sqref="O41">
    <cfRule type="cellIs" dxfId="15230" priority="15971" operator="greaterThan">
      <formula>1</formula>
    </cfRule>
  </conditionalFormatting>
  <conditionalFormatting sqref="L41:O41">
    <cfRule type="cellIs" dxfId="15229" priority="15970" operator="greaterThan">
      <formula>1</formula>
    </cfRule>
  </conditionalFormatting>
  <conditionalFormatting sqref="L41:O41">
    <cfRule type="cellIs" dxfId="15228" priority="15969" operator="greaterThan">
      <formula>1</formula>
    </cfRule>
  </conditionalFormatting>
  <conditionalFormatting sqref="L41:O41">
    <cfRule type="cellIs" dxfId="15227" priority="15968" operator="greaterThan">
      <formula>1</formula>
    </cfRule>
  </conditionalFormatting>
  <conditionalFormatting sqref="L41">
    <cfRule type="cellIs" dxfId="15226" priority="15967" operator="greaterThan">
      <formula>1</formula>
    </cfRule>
  </conditionalFormatting>
  <conditionalFormatting sqref="M41">
    <cfRule type="cellIs" dxfId="15225" priority="15966" operator="greaterThan">
      <formula>1</formula>
    </cfRule>
  </conditionalFormatting>
  <conditionalFormatting sqref="N41">
    <cfRule type="cellIs" dxfId="15224" priority="15965" operator="greaterThan">
      <formula>1</formula>
    </cfRule>
  </conditionalFormatting>
  <conditionalFormatting sqref="O41">
    <cfRule type="cellIs" dxfId="15223" priority="15964" operator="greaterThan">
      <formula>1</formula>
    </cfRule>
  </conditionalFormatting>
  <conditionalFormatting sqref="M43">
    <cfRule type="cellIs" dxfId="15222" priority="15960" operator="greaterThan">
      <formula>1</formula>
    </cfRule>
  </conditionalFormatting>
  <conditionalFormatting sqref="N43">
    <cfRule type="cellIs" dxfId="15221" priority="15959" operator="greaterThan">
      <formula>1</formula>
    </cfRule>
  </conditionalFormatting>
  <conditionalFormatting sqref="O43">
    <cfRule type="cellIs" dxfId="15220" priority="15958" operator="greaterThan">
      <formula>1</formula>
    </cfRule>
  </conditionalFormatting>
  <conditionalFormatting sqref="L43:O43">
    <cfRule type="cellIs" dxfId="15219" priority="15963" operator="greaterThan">
      <formula>1</formula>
    </cfRule>
  </conditionalFormatting>
  <conditionalFormatting sqref="L43:O43">
    <cfRule type="cellIs" dxfId="15218" priority="15962" operator="greaterThan">
      <formula>1</formula>
    </cfRule>
  </conditionalFormatting>
  <conditionalFormatting sqref="L43">
    <cfRule type="cellIs" dxfId="15217" priority="15961" operator="greaterThan">
      <formula>1</formula>
    </cfRule>
  </conditionalFormatting>
  <conditionalFormatting sqref="L43:O43">
    <cfRule type="cellIs" dxfId="15216" priority="15957" operator="greaterThan">
      <formula>1</formula>
    </cfRule>
  </conditionalFormatting>
  <conditionalFormatting sqref="L43:O43">
    <cfRule type="cellIs" dxfId="15215" priority="15956" operator="greaterThan">
      <formula>1</formula>
    </cfRule>
  </conditionalFormatting>
  <conditionalFormatting sqref="L43">
    <cfRule type="cellIs" dxfId="15214" priority="15955" operator="greaterThan">
      <formula>1</formula>
    </cfRule>
  </conditionalFormatting>
  <conditionalFormatting sqref="M43">
    <cfRule type="cellIs" dxfId="15213" priority="15954" operator="greaterThan">
      <formula>1</formula>
    </cfRule>
  </conditionalFormatting>
  <conditionalFormatting sqref="N43">
    <cfRule type="cellIs" dxfId="15212" priority="15953" operator="greaterThan">
      <formula>1</formula>
    </cfRule>
  </conditionalFormatting>
  <conditionalFormatting sqref="O43">
    <cfRule type="cellIs" dxfId="15211" priority="15952" operator="greaterThan">
      <formula>1</formula>
    </cfRule>
  </conditionalFormatting>
  <conditionalFormatting sqref="L43">
    <cfRule type="cellIs" dxfId="15210" priority="15945" operator="greaterThan">
      <formula>1</formula>
    </cfRule>
  </conditionalFormatting>
  <conditionalFormatting sqref="L43">
    <cfRule type="cellIs" dxfId="15209" priority="15944" operator="greaterThan">
      <formula>1</formula>
    </cfRule>
  </conditionalFormatting>
  <conditionalFormatting sqref="N43:O43">
    <cfRule type="cellIs" dxfId="15208" priority="15951" operator="greaterThan">
      <formula>1</formula>
    </cfRule>
  </conditionalFormatting>
  <conditionalFormatting sqref="N43:O43">
    <cfRule type="cellIs" dxfId="15207" priority="15950" operator="greaterThan">
      <formula>1</formula>
    </cfRule>
  </conditionalFormatting>
  <conditionalFormatting sqref="N43">
    <cfRule type="cellIs" dxfId="15206" priority="15949" operator="greaterThan">
      <formula>1</formula>
    </cfRule>
  </conditionalFormatting>
  <conditionalFormatting sqref="O43">
    <cfRule type="cellIs" dxfId="15205" priority="15948" operator="greaterThan">
      <formula>1</formula>
    </cfRule>
  </conditionalFormatting>
  <conditionalFormatting sqref="M43">
    <cfRule type="cellIs" dxfId="15204" priority="15947" operator="greaterThan">
      <formula>1</formula>
    </cfRule>
  </conditionalFormatting>
  <conditionalFormatting sqref="M43">
    <cfRule type="cellIs" dxfId="15203" priority="15946" operator="greaterThan">
      <formula>1</formula>
    </cfRule>
  </conditionalFormatting>
  <conditionalFormatting sqref="L43">
    <cfRule type="cellIs" dxfId="15202" priority="15943" operator="greaterThan">
      <formula>1</formula>
    </cfRule>
  </conditionalFormatting>
  <conditionalFormatting sqref="L43">
    <cfRule type="cellIs" dxfId="15201" priority="15942" operator="greaterThan">
      <formula>1</formula>
    </cfRule>
  </conditionalFormatting>
  <conditionalFormatting sqref="L43">
    <cfRule type="cellIs" dxfId="15200" priority="15941" operator="greaterThan">
      <formula>1</formula>
    </cfRule>
  </conditionalFormatting>
  <conditionalFormatting sqref="M43">
    <cfRule type="cellIs" dxfId="15199" priority="15940" operator="greaterThan">
      <formula>1</formula>
    </cfRule>
  </conditionalFormatting>
  <conditionalFormatting sqref="M43">
    <cfRule type="cellIs" dxfId="15198" priority="15939" operator="greaterThan">
      <formula>1</formula>
    </cfRule>
  </conditionalFormatting>
  <conditionalFormatting sqref="N43">
    <cfRule type="cellIs" dxfId="15197" priority="15938" operator="greaterThan">
      <formula>1</formula>
    </cfRule>
  </conditionalFormatting>
  <conditionalFormatting sqref="N43">
    <cfRule type="cellIs" dxfId="15196" priority="15937" operator="greaterThan">
      <formula>1</formula>
    </cfRule>
  </conditionalFormatting>
  <conditionalFormatting sqref="O43">
    <cfRule type="cellIs" dxfId="15195" priority="15936" operator="greaterThan">
      <formula>1</formula>
    </cfRule>
  </conditionalFormatting>
  <conditionalFormatting sqref="O43">
    <cfRule type="cellIs" dxfId="15194" priority="15935" operator="greaterThan">
      <formula>1</formula>
    </cfRule>
  </conditionalFormatting>
  <conditionalFormatting sqref="O43">
    <cfRule type="cellIs" dxfId="15193" priority="15934" operator="greaterThan">
      <formula>1</formula>
    </cfRule>
  </conditionalFormatting>
  <conditionalFormatting sqref="O43">
    <cfRule type="cellIs" dxfId="15192" priority="15933" operator="greaterThan">
      <formula>1</formula>
    </cfRule>
  </conditionalFormatting>
  <conditionalFormatting sqref="N43">
    <cfRule type="cellIs" dxfId="15191" priority="15932" operator="greaterThan">
      <formula>1</formula>
    </cfRule>
  </conditionalFormatting>
  <conditionalFormatting sqref="N43">
    <cfRule type="cellIs" dxfId="15190" priority="15931" operator="greaterThan">
      <formula>1</formula>
    </cfRule>
  </conditionalFormatting>
  <conditionalFormatting sqref="M43">
    <cfRule type="cellIs" dxfId="15189" priority="15930" operator="greaterThan">
      <formula>1</formula>
    </cfRule>
  </conditionalFormatting>
  <conditionalFormatting sqref="M43">
    <cfRule type="cellIs" dxfId="15188" priority="15929" operator="greaterThan">
      <formula>1</formula>
    </cfRule>
  </conditionalFormatting>
  <conditionalFormatting sqref="L43">
    <cfRule type="cellIs" dxfId="15187" priority="15928" operator="greaterThan">
      <formula>1</formula>
    </cfRule>
  </conditionalFormatting>
  <conditionalFormatting sqref="L43">
    <cfRule type="cellIs" dxfId="15186" priority="15927" operator="greaterThan">
      <formula>1</formula>
    </cfRule>
  </conditionalFormatting>
  <conditionalFormatting sqref="L43">
    <cfRule type="cellIs" dxfId="15185" priority="15926" operator="greaterThan">
      <formula>1</formula>
    </cfRule>
  </conditionalFormatting>
  <conditionalFormatting sqref="L43">
    <cfRule type="cellIs" dxfId="15184" priority="15925" operator="greaterThan">
      <formula>1</formula>
    </cfRule>
  </conditionalFormatting>
  <conditionalFormatting sqref="M43">
    <cfRule type="cellIs" dxfId="15183" priority="15924" operator="greaterThan">
      <formula>1</formula>
    </cfRule>
  </conditionalFormatting>
  <conditionalFormatting sqref="M43">
    <cfRule type="cellIs" dxfId="15182" priority="15923" operator="greaterThan">
      <formula>1</formula>
    </cfRule>
  </conditionalFormatting>
  <conditionalFormatting sqref="N43">
    <cfRule type="cellIs" dxfId="15181" priority="15922" operator="greaterThan">
      <formula>1</formula>
    </cfRule>
  </conditionalFormatting>
  <conditionalFormatting sqref="N43">
    <cfRule type="cellIs" dxfId="15180" priority="15921" operator="greaterThan">
      <formula>1</formula>
    </cfRule>
  </conditionalFormatting>
  <conditionalFormatting sqref="O43">
    <cfRule type="cellIs" dxfId="15179" priority="15920" operator="greaterThan">
      <formula>1</formula>
    </cfRule>
  </conditionalFormatting>
  <conditionalFormatting sqref="O43">
    <cfRule type="cellIs" dxfId="15178" priority="15919" operator="greaterThan">
      <formula>1</formula>
    </cfRule>
  </conditionalFormatting>
  <conditionalFormatting sqref="O43">
    <cfRule type="cellIs" dxfId="15177" priority="15918" operator="greaterThan">
      <formula>1</formula>
    </cfRule>
  </conditionalFormatting>
  <conditionalFormatting sqref="O43">
    <cfRule type="cellIs" dxfId="15176" priority="15917" operator="greaterThan">
      <formula>1</formula>
    </cfRule>
  </conditionalFormatting>
  <conditionalFormatting sqref="N43">
    <cfRule type="cellIs" dxfId="15175" priority="15916" operator="greaterThan">
      <formula>1</formula>
    </cfRule>
  </conditionalFormatting>
  <conditionalFormatting sqref="N43">
    <cfRule type="cellIs" dxfId="15174" priority="15915" operator="greaterThan">
      <formula>1</formula>
    </cfRule>
  </conditionalFormatting>
  <conditionalFormatting sqref="M43">
    <cfRule type="cellIs" dxfId="15173" priority="15914" operator="greaterThan">
      <formula>1</formula>
    </cfRule>
  </conditionalFormatting>
  <conditionalFormatting sqref="M43">
    <cfRule type="cellIs" dxfId="15172" priority="15913" operator="greaterThan">
      <formula>1</formula>
    </cfRule>
  </conditionalFormatting>
  <conditionalFormatting sqref="L43">
    <cfRule type="cellIs" dxfId="15171" priority="15912" operator="greaterThan">
      <formula>1</formula>
    </cfRule>
  </conditionalFormatting>
  <conditionalFormatting sqref="L43">
    <cfRule type="cellIs" dxfId="15170" priority="15911" operator="greaterThan">
      <formula>1</formula>
    </cfRule>
  </conditionalFormatting>
  <conditionalFormatting sqref="O43">
    <cfRule type="cellIs" dxfId="15169" priority="15903" operator="greaterThan">
      <formula>1</formula>
    </cfRule>
  </conditionalFormatting>
  <conditionalFormatting sqref="M43:N43">
    <cfRule type="cellIs" dxfId="15168" priority="15910" operator="greaterThan">
      <formula>1</formula>
    </cfRule>
  </conditionalFormatting>
  <conditionalFormatting sqref="M43:N43">
    <cfRule type="cellIs" dxfId="15167" priority="15909" operator="greaterThan">
      <formula>1</formula>
    </cfRule>
  </conditionalFormatting>
  <conditionalFormatting sqref="M43">
    <cfRule type="cellIs" dxfId="15166" priority="15908" operator="greaterThan">
      <formula>1</formula>
    </cfRule>
  </conditionalFormatting>
  <conditionalFormatting sqref="N43">
    <cfRule type="cellIs" dxfId="15165" priority="15907" operator="greaterThan">
      <formula>1</formula>
    </cfRule>
  </conditionalFormatting>
  <conditionalFormatting sqref="L43">
    <cfRule type="cellIs" dxfId="15164" priority="15906" operator="greaterThan">
      <formula>1</formula>
    </cfRule>
  </conditionalFormatting>
  <conditionalFormatting sqref="L43">
    <cfRule type="cellIs" dxfId="15163" priority="15905" operator="greaterThan">
      <formula>1</formula>
    </cfRule>
  </conditionalFormatting>
  <conditionalFormatting sqref="O43">
    <cfRule type="cellIs" dxfId="15162" priority="15904" operator="greaterThan">
      <formula>1</formula>
    </cfRule>
  </conditionalFormatting>
  <conditionalFormatting sqref="L43:O43">
    <cfRule type="cellIs" dxfId="15161" priority="15902" operator="greaterThan">
      <formula>1</formula>
    </cfRule>
  </conditionalFormatting>
  <conditionalFormatting sqref="L43:O43">
    <cfRule type="cellIs" dxfId="15160" priority="15901" operator="greaterThan">
      <formula>1</formula>
    </cfRule>
  </conditionalFormatting>
  <conditionalFormatting sqref="L43">
    <cfRule type="cellIs" dxfId="15159" priority="15900" operator="greaterThan">
      <formula>1</formula>
    </cfRule>
  </conditionalFormatting>
  <conditionalFormatting sqref="M43">
    <cfRule type="cellIs" dxfId="15158" priority="15899" operator="greaterThan">
      <formula>1</formula>
    </cfRule>
  </conditionalFormatting>
  <conditionalFormatting sqref="N43">
    <cfRule type="cellIs" dxfId="15157" priority="15898" operator="greaterThan">
      <formula>1</formula>
    </cfRule>
  </conditionalFormatting>
  <conditionalFormatting sqref="O43">
    <cfRule type="cellIs" dxfId="15156" priority="15897" operator="greaterThan">
      <formula>1</formula>
    </cfRule>
  </conditionalFormatting>
  <conditionalFormatting sqref="L43:O43">
    <cfRule type="cellIs" dxfId="15155" priority="15896" operator="greaterThan">
      <formula>1</formula>
    </cfRule>
  </conditionalFormatting>
  <conditionalFormatting sqref="L43:O43">
    <cfRule type="cellIs" dxfId="15154" priority="15895" operator="greaterThan">
      <formula>1</formula>
    </cfRule>
  </conditionalFormatting>
  <conditionalFormatting sqref="L43:O43">
    <cfRule type="cellIs" dxfId="15153" priority="15894" operator="greaterThan">
      <formula>1</formula>
    </cfRule>
  </conditionalFormatting>
  <conditionalFormatting sqref="L43">
    <cfRule type="cellIs" dxfId="15152" priority="15893" operator="greaterThan">
      <formula>1</formula>
    </cfRule>
  </conditionalFormatting>
  <conditionalFormatting sqref="M43">
    <cfRule type="cellIs" dxfId="15151" priority="15892" operator="greaterThan">
      <formula>1</formula>
    </cfRule>
  </conditionalFormatting>
  <conditionalFormatting sqref="N43">
    <cfRule type="cellIs" dxfId="15150" priority="15891" operator="greaterThan">
      <formula>1</formula>
    </cfRule>
  </conditionalFormatting>
  <conditionalFormatting sqref="O43">
    <cfRule type="cellIs" dxfId="15149" priority="15890" operator="greaterThan">
      <formula>1</formula>
    </cfRule>
  </conditionalFormatting>
  <conditionalFormatting sqref="L21:O21">
    <cfRule type="cellIs" dxfId="15148" priority="15691" operator="greaterThan">
      <formula>1</formula>
    </cfRule>
  </conditionalFormatting>
  <conditionalFormatting sqref="M49">
    <cfRule type="cellIs" dxfId="15147" priority="15886" operator="greaterThan">
      <formula>1</formula>
    </cfRule>
  </conditionalFormatting>
  <conditionalFormatting sqref="N49">
    <cfRule type="cellIs" dxfId="15146" priority="15885" operator="greaterThan">
      <formula>1</formula>
    </cfRule>
  </conditionalFormatting>
  <conditionalFormatting sqref="O49">
    <cfRule type="cellIs" dxfId="15145" priority="15884" operator="greaterThan">
      <formula>1</formula>
    </cfRule>
  </conditionalFormatting>
  <conditionalFormatting sqref="M49:O49">
    <cfRule type="cellIs" dxfId="15144" priority="15889" operator="greaterThan">
      <formula>1</formula>
    </cfRule>
  </conditionalFormatting>
  <conditionalFormatting sqref="M49:O49">
    <cfRule type="cellIs" dxfId="15143" priority="15888" operator="greaterThan">
      <formula>1</formula>
    </cfRule>
  </conditionalFormatting>
  <conditionalFormatting sqref="M49">
    <cfRule type="cellIs" dxfId="15142" priority="15880" operator="greaterThan">
      <formula>1</formula>
    </cfRule>
  </conditionalFormatting>
  <conditionalFormatting sqref="N49">
    <cfRule type="cellIs" dxfId="15141" priority="15879" operator="greaterThan">
      <formula>1</formula>
    </cfRule>
  </conditionalFormatting>
  <conditionalFormatting sqref="O49">
    <cfRule type="cellIs" dxfId="15140" priority="15878" operator="greaterThan">
      <formula>1</formula>
    </cfRule>
  </conditionalFormatting>
  <conditionalFormatting sqref="M49:O49">
    <cfRule type="cellIs" dxfId="15139" priority="15883" operator="greaterThan">
      <formula>1</formula>
    </cfRule>
  </conditionalFormatting>
  <conditionalFormatting sqref="M49:O49">
    <cfRule type="cellIs" dxfId="15138" priority="15882" operator="greaterThan">
      <formula>1</formula>
    </cfRule>
  </conditionalFormatting>
  <conditionalFormatting sqref="O21">
    <cfRule type="cellIs" dxfId="15137" priority="15685" operator="greaterThan">
      <formula>1</formula>
    </cfRule>
  </conditionalFormatting>
  <conditionalFormatting sqref="M49:O49">
    <cfRule type="cellIs" dxfId="15136" priority="15877" operator="greaterThan">
      <formula>1</formula>
    </cfRule>
  </conditionalFormatting>
  <conditionalFormatting sqref="M49:O49">
    <cfRule type="cellIs" dxfId="15135" priority="15876" operator="greaterThan">
      <formula>1</formula>
    </cfRule>
  </conditionalFormatting>
  <conditionalFormatting sqref="K36">
    <cfRule type="cellIs" dxfId="15134" priority="14695" operator="greaterThan">
      <formula>1</formula>
    </cfRule>
  </conditionalFormatting>
  <conditionalFormatting sqref="M49">
    <cfRule type="cellIs" dxfId="15133" priority="15874" operator="greaterThan">
      <formula>1</formula>
    </cfRule>
  </conditionalFormatting>
  <conditionalFormatting sqref="N49">
    <cfRule type="cellIs" dxfId="15132" priority="15873" operator="greaterThan">
      <formula>1</formula>
    </cfRule>
  </conditionalFormatting>
  <conditionalFormatting sqref="O49">
    <cfRule type="cellIs" dxfId="15131" priority="15872" operator="greaterThan">
      <formula>1</formula>
    </cfRule>
  </conditionalFormatting>
  <conditionalFormatting sqref="N24">
    <cfRule type="cellIs" dxfId="15130" priority="15669" operator="greaterThan">
      <formula>1</formula>
    </cfRule>
  </conditionalFormatting>
  <conditionalFormatting sqref="O24">
    <cfRule type="cellIs" dxfId="15129" priority="15668" operator="greaterThan">
      <formula>1</formula>
    </cfRule>
  </conditionalFormatting>
  <conditionalFormatting sqref="N49:O49">
    <cfRule type="cellIs" dxfId="15128" priority="15871" operator="greaterThan">
      <formula>1</formula>
    </cfRule>
  </conditionalFormatting>
  <conditionalFormatting sqref="N49:O49">
    <cfRule type="cellIs" dxfId="15127" priority="15870" operator="greaterThan">
      <formula>1</formula>
    </cfRule>
  </conditionalFormatting>
  <conditionalFormatting sqref="N49">
    <cfRule type="cellIs" dxfId="15126" priority="15869" operator="greaterThan">
      <formula>1</formula>
    </cfRule>
  </conditionalFormatting>
  <conditionalFormatting sqref="O49">
    <cfRule type="cellIs" dxfId="15125" priority="15868" operator="greaterThan">
      <formula>1</formula>
    </cfRule>
  </conditionalFormatting>
  <conditionalFormatting sqref="M49">
    <cfRule type="cellIs" dxfId="15124" priority="15867" operator="greaterThan">
      <formula>1</formula>
    </cfRule>
  </conditionalFormatting>
  <conditionalFormatting sqref="M49">
    <cfRule type="cellIs" dxfId="15123" priority="15866" operator="greaterThan">
      <formula>1</formula>
    </cfRule>
  </conditionalFormatting>
  <conditionalFormatting sqref="L26:O26">
    <cfRule type="cellIs" dxfId="15122" priority="15667" operator="greaterThan">
      <formula>1</formula>
    </cfRule>
  </conditionalFormatting>
  <conditionalFormatting sqref="L26:O26">
    <cfRule type="cellIs" dxfId="15121" priority="15666" operator="greaterThan">
      <formula>1</formula>
    </cfRule>
  </conditionalFormatting>
  <conditionalFormatting sqref="L26:O26">
    <cfRule type="cellIs" dxfId="15120" priority="15665" operator="greaterThan">
      <formula>1</formula>
    </cfRule>
  </conditionalFormatting>
  <conditionalFormatting sqref="M49">
    <cfRule type="cellIs" dxfId="15119" priority="15860" operator="greaterThan">
      <formula>1</formula>
    </cfRule>
  </conditionalFormatting>
  <conditionalFormatting sqref="M49">
    <cfRule type="cellIs" dxfId="15118" priority="15859" operator="greaterThan">
      <formula>1</formula>
    </cfRule>
  </conditionalFormatting>
  <conditionalFormatting sqref="N49">
    <cfRule type="cellIs" dxfId="15117" priority="15858" operator="greaterThan">
      <formula>1</formula>
    </cfRule>
  </conditionalFormatting>
  <conditionalFormatting sqref="N49">
    <cfRule type="cellIs" dxfId="15116" priority="15857" operator="greaterThan">
      <formula>1</formula>
    </cfRule>
  </conditionalFormatting>
  <conditionalFormatting sqref="O49">
    <cfRule type="cellIs" dxfId="15115" priority="15856" operator="greaterThan">
      <formula>1</formula>
    </cfRule>
  </conditionalFormatting>
  <conditionalFormatting sqref="O49">
    <cfRule type="cellIs" dxfId="15114" priority="15855" operator="greaterThan">
      <formula>1</formula>
    </cfRule>
  </conditionalFormatting>
  <conditionalFormatting sqref="O49">
    <cfRule type="cellIs" dxfId="15113" priority="15854" operator="greaterThan">
      <formula>1</formula>
    </cfRule>
  </conditionalFormatting>
  <conditionalFormatting sqref="O49">
    <cfRule type="cellIs" dxfId="15112" priority="15853" operator="greaterThan">
      <formula>1</formula>
    </cfRule>
  </conditionalFormatting>
  <conditionalFormatting sqref="N49">
    <cfRule type="cellIs" dxfId="15111" priority="15852" operator="greaterThan">
      <formula>1</formula>
    </cfRule>
  </conditionalFormatting>
  <conditionalFormatting sqref="N49">
    <cfRule type="cellIs" dxfId="15110" priority="15851" operator="greaterThan">
      <formula>1</formula>
    </cfRule>
  </conditionalFormatting>
  <conditionalFormatting sqref="M49">
    <cfRule type="cellIs" dxfId="15109" priority="15850" operator="greaterThan">
      <formula>1</formula>
    </cfRule>
  </conditionalFormatting>
  <conditionalFormatting sqref="M49">
    <cfRule type="cellIs" dxfId="15108" priority="15849" operator="greaterThan">
      <formula>1</formula>
    </cfRule>
  </conditionalFormatting>
  <conditionalFormatting sqref="O28">
    <cfRule type="cellIs" dxfId="15107" priority="15652" operator="greaterThan">
      <formula>1</formula>
    </cfRule>
  </conditionalFormatting>
  <conditionalFormatting sqref="L30:O30">
    <cfRule type="cellIs" dxfId="15106" priority="15651" operator="greaterThan">
      <formula>1</formula>
    </cfRule>
  </conditionalFormatting>
  <conditionalFormatting sqref="L30:O30">
    <cfRule type="cellIs" dxfId="15105" priority="15650" operator="greaterThan">
      <formula>1</formula>
    </cfRule>
  </conditionalFormatting>
  <conditionalFormatting sqref="L30:O30">
    <cfRule type="cellIs" dxfId="15104" priority="15649" operator="greaterThan">
      <formula>1</formula>
    </cfRule>
  </conditionalFormatting>
  <conditionalFormatting sqref="M49">
    <cfRule type="cellIs" dxfId="15103" priority="15844" operator="greaterThan">
      <formula>1</formula>
    </cfRule>
  </conditionalFormatting>
  <conditionalFormatting sqref="M49">
    <cfRule type="cellIs" dxfId="15102" priority="15843" operator="greaterThan">
      <formula>1</formula>
    </cfRule>
  </conditionalFormatting>
  <conditionalFormatting sqref="N49">
    <cfRule type="cellIs" dxfId="15101" priority="15842" operator="greaterThan">
      <formula>1</formula>
    </cfRule>
  </conditionalFormatting>
  <conditionalFormatting sqref="N49">
    <cfRule type="cellIs" dxfId="15100" priority="15841" operator="greaterThan">
      <formula>1</formula>
    </cfRule>
  </conditionalFormatting>
  <conditionalFormatting sqref="O49">
    <cfRule type="cellIs" dxfId="15099" priority="15840" operator="greaterThan">
      <formula>1</formula>
    </cfRule>
  </conditionalFormatting>
  <conditionalFormatting sqref="O49">
    <cfRule type="cellIs" dxfId="15098" priority="15839" operator="greaterThan">
      <formula>1</formula>
    </cfRule>
  </conditionalFormatting>
  <conditionalFormatting sqref="O49">
    <cfRule type="cellIs" dxfId="15097" priority="15838" operator="greaterThan">
      <formula>1</formula>
    </cfRule>
  </conditionalFormatting>
  <conditionalFormatting sqref="O49">
    <cfRule type="cellIs" dxfId="15096" priority="15837" operator="greaterThan">
      <formula>1</formula>
    </cfRule>
  </conditionalFormatting>
  <conditionalFormatting sqref="N49">
    <cfRule type="cellIs" dxfId="15095" priority="15836" operator="greaterThan">
      <formula>1</formula>
    </cfRule>
  </conditionalFormatting>
  <conditionalFormatting sqref="N49">
    <cfRule type="cellIs" dxfId="15094" priority="15835" operator="greaterThan">
      <formula>1</formula>
    </cfRule>
  </conditionalFormatting>
  <conditionalFormatting sqref="M49">
    <cfRule type="cellIs" dxfId="15093" priority="15834" operator="greaterThan">
      <formula>1</formula>
    </cfRule>
  </conditionalFormatting>
  <conditionalFormatting sqref="M49">
    <cfRule type="cellIs" dxfId="15092" priority="15833" operator="greaterThan">
      <formula>1</formula>
    </cfRule>
  </conditionalFormatting>
  <conditionalFormatting sqref="O32">
    <cfRule type="cellIs" dxfId="15091" priority="15636" operator="greaterThan">
      <formula>1</formula>
    </cfRule>
  </conditionalFormatting>
  <conditionalFormatting sqref="L34:O34">
    <cfRule type="cellIs" dxfId="15090" priority="15635" operator="greaterThan">
      <formula>1</formula>
    </cfRule>
  </conditionalFormatting>
  <conditionalFormatting sqref="O49">
    <cfRule type="cellIs" dxfId="15089" priority="15823" operator="greaterThan">
      <formula>1</formula>
    </cfRule>
  </conditionalFormatting>
  <conditionalFormatting sqref="M49:N49">
    <cfRule type="cellIs" dxfId="15088" priority="15830" operator="greaterThan">
      <formula>1</formula>
    </cfRule>
  </conditionalFormatting>
  <conditionalFormatting sqref="M49:N49">
    <cfRule type="cellIs" dxfId="15087" priority="15829" operator="greaterThan">
      <formula>1</formula>
    </cfRule>
  </conditionalFormatting>
  <conditionalFormatting sqref="M49">
    <cfRule type="cellIs" dxfId="15086" priority="15828" operator="greaterThan">
      <formula>1</formula>
    </cfRule>
  </conditionalFormatting>
  <conditionalFormatting sqref="N49">
    <cfRule type="cellIs" dxfId="15085" priority="15827" operator="greaterThan">
      <formula>1</formula>
    </cfRule>
  </conditionalFormatting>
  <conditionalFormatting sqref="M34">
    <cfRule type="cellIs" dxfId="15084" priority="15630" operator="greaterThan">
      <formula>1</formula>
    </cfRule>
  </conditionalFormatting>
  <conditionalFormatting sqref="N34">
    <cfRule type="cellIs" dxfId="15083" priority="15629" operator="greaterThan">
      <formula>1</formula>
    </cfRule>
  </conditionalFormatting>
  <conditionalFormatting sqref="O49">
    <cfRule type="cellIs" dxfId="15082" priority="15824" operator="greaterThan">
      <formula>1</formula>
    </cfRule>
  </conditionalFormatting>
  <conditionalFormatting sqref="M49:O49">
    <cfRule type="cellIs" dxfId="15081" priority="15822" operator="greaterThan">
      <formula>1</formula>
    </cfRule>
  </conditionalFormatting>
  <conditionalFormatting sqref="M49:O49">
    <cfRule type="cellIs" dxfId="15080" priority="15821" operator="greaterThan">
      <formula>1</formula>
    </cfRule>
  </conditionalFormatting>
  <conditionalFormatting sqref="L36:O36">
    <cfRule type="cellIs" dxfId="15079" priority="15624" operator="greaterThan">
      <formula>1</formula>
    </cfRule>
  </conditionalFormatting>
  <conditionalFormatting sqref="M49">
    <cfRule type="cellIs" dxfId="15078" priority="15819" operator="greaterThan">
      <formula>1</formula>
    </cfRule>
  </conditionalFormatting>
  <conditionalFormatting sqref="N49">
    <cfRule type="cellIs" dxfId="15077" priority="15818" operator="greaterThan">
      <formula>1</formula>
    </cfRule>
  </conditionalFormatting>
  <conditionalFormatting sqref="O49">
    <cfRule type="cellIs" dxfId="15076" priority="15817" operator="greaterThan">
      <formula>1</formula>
    </cfRule>
  </conditionalFormatting>
  <conditionalFormatting sqref="M49:O49">
    <cfRule type="cellIs" dxfId="15075" priority="15816" operator="greaterThan">
      <formula>1</formula>
    </cfRule>
  </conditionalFormatting>
  <conditionalFormatting sqref="M49:O49">
    <cfRule type="cellIs" dxfId="15074" priority="15815" operator="greaterThan">
      <formula>1</formula>
    </cfRule>
  </conditionalFormatting>
  <conditionalFormatting sqref="M49:O49">
    <cfRule type="cellIs" dxfId="15073" priority="15814" operator="greaterThan">
      <formula>1</formula>
    </cfRule>
  </conditionalFormatting>
  <conditionalFormatting sqref="K36">
    <cfRule type="cellIs" dxfId="15072" priority="14633" operator="greaterThan">
      <formula>1</formula>
    </cfRule>
  </conditionalFormatting>
  <conditionalFormatting sqref="M49">
    <cfRule type="cellIs" dxfId="15071" priority="15812" operator="greaterThan">
      <formula>1</formula>
    </cfRule>
  </conditionalFormatting>
  <conditionalFormatting sqref="N49">
    <cfRule type="cellIs" dxfId="15070" priority="15811" operator="greaterThan">
      <formula>1</formula>
    </cfRule>
  </conditionalFormatting>
  <conditionalFormatting sqref="O49">
    <cfRule type="cellIs" dxfId="15069" priority="15810" operator="greaterThan">
      <formula>1</formula>
    </cfRule>
  </conditionalFormatting>
  <conditionalFormatting sqref="L21:O21">
    <cfRule type="cellIs" dxfId="14980" priority="15713" operator="greaterThan">
      <formula>1</formula>
    </cfRule>
  </conditionalFormatting>
  <conditionalFormatting sqref="L21:O21">
    <cfRule type="cellIs" dxfId="14979" priority="15712" operator="greaterThan">
      <formula>1</formula>
    </cfRule>
  </conditionalFormatting>
  <conditionalFormatting sqref="L21:O21">
    <cfRule type="cellIs" dxfId="14978" priority="15711" operator="greaterThan">
      <formula>1</formula>
    </cfRule>
  </conditionalFormatting>
  <conditionalFormatting sqref="L21">
    <cfRule type="cellIs" dxfId="14977" priority="15710" operator="greaterThan">
      <formula>1</formula>
    </cfRule>
  </conditionalFormatting>
  <conditionalFormatting sqref="M21">
    <cfRule type="cellIs" dxfId="14976" priority="15709" operator="greaterThan">
      <formula>1</formula>
    </cfRule>
  </conditionalFormatting>
  <conditionalFormatting sqref="N21">
    <cfRule type="cellIs" dxfId="14975" priority="15708" operator="greaterThan">
      <formula>1</formula>
    </cfRule>
  </conditionalFormatting>
  <conditionalFormatting sqref="O21">
    <cfRule type="cellIs" dxfId="14974" priority="15707" operator="greaterThan">
      <formula>1</formula>
    </cfRule>
  </conditionalFormatting>
  <conditionalFormatting sqref="O41">
    <cfRule type="cellIs" dxfId="14973" priority="15596" operator="greaterThan">
      <formula>1</formula>
    </cfRule>
  </conditionalFormatting>
  <conditionalFormatting sqref="L43:O43">
    <cfRule type="cellIs" dxfId="14972" priority="15595" operator="greaterThan">
      <formula>1</formula>
    </cfRule>
  </conditionalFormatting>
  <conditionalFormatting sqref="L43:O43">
    <cfRule type="cellIs" dxfId="14971" priority="15594" operator="greaterThan">
      <formula>1</formula>
    </cfRule>
  </conditionalFormatting>
  <conditionalFormatting sqref="L43:O43">
    <cfRule type="cellIs" dxfId="14970" priority="15593" operator="greaterThan">
      <formula>1</formula>
    </cfRule>
  </conditionalFormatting>
  <conditionalFormatting sqref="L43:O43">
    <cfRule type="cellIs" dxfId="14969" priority="15592" operator="greaterThan">
      <formula>1</formula>
    </cfRule>
  </conditionalFormatting>
  <conditionalFormatting sqref="L43">
    <cfRule type="cellIs" dxfId="14968" priority="15591" operator="greaterThan">
      <formula>1</formula>
    </cfRule>
  </conditionalFormatting>
  <conditionalFormatting sqref="M43">
    <cfRule type="cellIs" dxfId="14967" priority="15590" operator="greaterThan">
      <formula>1</formula>
    </cfRule>
  </conditionalFormatting>
  <conditionalFormatting sqref="N43">
    <cfRule type="cellIs" dxfId="14966" priority="15589" operator="greaterThan">
      <formula>1</formula>
    </cfRule>
  </conditionalFormatting>
  <conditionalFormatting sqref="O43">
    <cfRule type="cellIs" dxfId="14965" priority="15588" operator="greaterThan">
      <formula>1</formula>
    </cfRule>
  </conditionalFormatting>
  <conditionalFormatting sqref="L17:O17">
    <cfRule type="cellIs" dxfId="14964" priority="15700" operator="greaterThan">
      <formula>1</formula>
    </cfRule>
  </conditionalFormatting>
  <conditionalFormatting sqref="L17:O17">
    <cfRule type="cellIs" dxfId="14963" priority="15699" operator="greaterThan">
      <formula>1</formula>
    </cfRule>
  </conditionalFormatting>
  <conditionalFormatting sqref="L17:O17">
    <cfRule type="cellIs" dxfId="14962" priority="15698" operator="greaterThan">
      <formula>1</formula>
    </cfRule>
  </conditionalFormatting>
  <conditionalFormatting sqref="L17:O17">
    <cfRule type="cellIs" dxfId="14961" priority="15697" operator="greaterThan">
      <formula>1</formula>
    </cfRule>
  </conditionalFormatting>
  <conditionalFormatting sqref="L17">
    <cfRule type="cellIs" dxfId="14960" priority="15696" operator="greaterThan">
      <formula>1</formula>
    </cfRule>
  </conditionalFormatting>
  <conditionalFormatting sqref="M17">
    <cfRule type="cellIs" dxfId="14959" priority="15695" operator="greaterThan">
      <formula>1</formula>
    </cfRule>
  </conditionalFormatting>
  <conditionalFormatting sqref="N17">
    <cfRule type="cellIs" dxfId="14958" priority="15694" operator="greaterThan">
      <formula>1</formula>
    </cfRule>
  </conditionalFormatting>
  <conditionalFormatting sqref="O17">
    <cfRule type="cellIs" dxfId="14957" priority="15693" operator="greaterThan">
      <formula>1</formula>
    </cfRule>
  </conditionalFormatting>
  <conditionalFormatting sqref="L21:O21">
    <cfRule type="cellIs" dxfId="14956" priority="15692" operator="greaterThan">
      <formula>1</formula>
    </cfRule>
  </conditionalFormatting>
  <conditionalFormatting sqref="P36">
    <cfRule type="cellIs" dxfId="14955" priority="14707" operator="greaterThan">
      <formula>1</formula>
    </cfRule>
  </conditionalFormatting>
  <conditionalFormatting sqref="L21:O21">
    <cfRule type="cellIs" dxfId="14954" priority="15690" operator="greaterThan">
      <formula>1</formula>
    </cfRule>
  </conditionalFormatting>
  <conditionalFormatting sqref="L21:O21">
    <cfRule type="cellIs" dxfId="14953" priority="15689" operator="greaterThan">
      <formula>1</formula>
    </cfRule>
  </conditionalFormatting>
  <conditionalFormatting sqref="L21">
    <cfRule type="cellIs" dxfId="14952" priority="15688" operator="greaterThan">
      <formula>1</formula>
    </cfRule>
  </conditionalFormatting>
  <conditionalFormatting sqref="M21">
    <cfRule type="cellIs" dxfId="14951" priority="15687" operator="greaterThan">
      <formula>1</formula>
    </cfRule>
  </conditionalFormatting>
  <conditionalFormatting sqref="N21">
    <cfRule type="cellIs" dxfId="14950" priority="15686" operator="greaterThan">
      <formula>1</formula>
    </cfRule>
  </conditionalFormatting>
  <conditionalFormatting sqref="J36">
    <cfRule type="cellIs" dxfId="14949" priority="14701" operator="greaterThan">
      <formula>1</formula>
    </cfRule>
  </conditionalFormatting>
  <conditionalFormatting sqref="L24:O24">
    <cfRule type="cellIs" dxfId="14948" priority="15675" operator="greaterThan">
      <formula>1</formula>
    </cfRule>
  </conditionalFormatting>
  <conditionalFormatting sqref="L24:O24">
    <cfRule type="cellIs" dxfId="14947" priority="15674" operator="greaterThan">
      <formula>1</formula>
    </cfRule>
  </conditionalFormatting>
  <conditionalFormatting sqref="L24:O24">
    <cfRule type="cellIs" dxfId="14946" priority="15673" operator="greaterThan">
      <formula>1</formula>
    </cfRule>
  </conditionalFormatting>
  <conditionalFormatting sqref="L24:O24">
    <cfRule type="cellIs" dxfId="14945" priority="15672" operator="greaterThan">
      <formula>1</formula>
    </cfRule>
  </conditionalFormatting>
  <conditionalFormatting sqref="L24">
    <cfRule type="cellIs" dxfId="14944" priority="15671" operator="greaterThan">
      <formula>1</formula>
    </cfRule>
  </conditionalFormatting>
  <conditionalFormatting sqref="M24">
    <cfRule type="cellIs" dxfId="14943" priority="15670" operator="greaterThan">
      <formula>1</formula>
    </cfRule>
  </conditionalFormatting>
  <conditionalFormatting sqref="E36:I36">
    <cfRule type="cellIs" dxfId="14942" priority="14685" operator="greaterThan">
      <formula>1</formula>
    </cfRule>
  </conditionalFormatting>
  <conditionalFormatting sqref="E36:I36">
    <cfRule type="cellIs" dxfId="14941" priority="14684" operator="greaterThan">
      <formula>1</formula>
    </cfRule>
  </conditionalFormatting>
  <conditionalFormatting sqref="G36">
    <cfRule type="cellIs" dxfId="14940" priority="14683" operator="greaterThan">
      <formula>1</formula>
    </cfRule>
  </conditionalFormatting>
  <conditionalFormatting sqref="H36">
    <cfRule type="cellIs" dxfId="14939" priority="14682" operator="greaterThan">
      <formula>1</formula>
    </cfRule>
  </conditionalFormatting>
  <conditionalFormatting sqref="I36">
    <cfRule type="cellIs" dxfId="14938" priority="14681" operator="greaterThan">
      <formula>1</formula>
    </cfRule>
  </conditionalFormatting>
  <conditionalFormatting sqref="L26:O26">
    <cfRule type="cellIs" dxfId="14937" priority="15664" operator="greaterThan">
      <formula>1</formula>
    </cfRule>
  </conditionalFormatting>
  <conditionalFormatting sqref="L26">
    <cfRule type="cellIs" dxfId="14936" priority="15663" operator="greaterThan">
      <formula>1</formula>
    </cfRule>
  </conditionalFormatting>
  <conditionalFormatting sqref="M26">
    <cfRule type="cellIs" dxfId="14935" priority="15662" operator="greaterThan">
      <formula>1</formula>
    </cfRule>
  </conditionalFormatting>
  <conditionalFormatting sqref="N26">
    <cfRule type="cellIs" dxfId="14934" priority="15661" operator="greaterThan">
      <formula>1</formula>
    </cfRule>
  </conditionalFormatting>
  <conditionalFormatting sqref="O26">
    <cfRule type="cellIs" dxfId="14933" priority="15660" operator="greaterThan">
      <formula>1</formula>
    </cfRule>
  </conditionalFormatting>
  <conditionalFormatting sqref="L28:O28">
    <cfRule type="cellIs" dxfId="14932" priority="15659" operator="greaterThan">
      <formula>1</formula>
    </cfRule>
  </conditionalFormatting>
  <conditionalFormatting sqref="L28:O28">
    <cfRule type="cellIs" dxfId="14931" priority="15658" operator="greaterThan">
      <formula>1</formula>
    </cfRule>
  </conditionalFormatting>
  <conditionalFormatting sqref="L28:O28">
    <cfRule type="cellIs" dxfId="14930" priority="15657" operator="greaterThan">
      <formula>1</formula>
    </cfRule>
  </conditionalFormatting>
  <conditionalFormatting sqref="L28:O28">
    <cfRule type="cellIs" dxfId="14929" priority="15656" operator="greaterThan">
      <formula>1</formula>
    </cfRule>
  </conditionalFormatting>
  <conditionalFormatting sqref="L28">
    <cfRule type="cellIs" dxfId="14928" priority="15655" operator="greaterThan">
      <formula>1</formula>
    </cfRule>
  </conditionalFormatting>
  <conditionalFormatting sqref="M28">
    <cfRule type="cellIs" dxfId="14927" priority="15654" operator="greaterThan">
      <formula>1</formula>
    </cfRule>
  </conditionalFormatting>
  <conditionalFormatting sqref="N28">
    <cfRule type="cellIs" dxfId="14926" priority="15653" operator="greaterThan">
      <formula>1</formula>
    </cfRule>
  </conditionalFormatting>
  <conditionalFormatting sqref="P36">
    <cfRule type="cellIs" dxfId="14925" priority="14668" operator="greaterThan">
      <formula>1</formula>
    </cfRule>
  </conditionalFormatting>
  <conditionalFormatting sqref="P36">
    <cfRule type="cellIs" dxfId="14924" priority="14667" operator="greaterThan">
      <formula>1</formula>
    </cfRule>
  </conditionalFormatting>
  <conditionalFormatting sqref="K36">
    <cfRule type="cellIs" dxfId="14923" priority="14666" operator="greaterThan">
      <formula>1</formula>
    </cfRule>
  </conditionalFormatting>
  <conditionalFormatting sqref="K36">
    <cfRule type="cellIs" dxfId="14922" priority="14665" operator="greaterThan">
      <formula>1</formula>
    </cfRule>
  </conditionalFormatting>
  <conditionalFormatting sqref="L30:O30">
    <cfRule type="cellIs" dxfId="14921" priority="15648" operator="greaterThan">
      <formula>1</formula>
    </cfRule>
  </conditionalFormatting>
  <conditionalFormatting sqref="L30">
    <cfRule type="cellIs" dxfId="14920" priority="15647" operator="greaterThan">
      <formula>1</formula>
    </cfRule>
  </conditionalFormatting>
  <conditionalFormatting sqref="M30">
    <cfRule type="cellIs" dxfId="14919" priority="15646" operator="greaterThan">
      <formula>1</formula>
    </cfRule>
  </conditionalFormatting>
  <conditionalFormatting sqref="N30">
    <cfRule type="cellIs" dxfId="14918" priority="15645" operator="greaterThan">
      <formula>1</formula>
    </cfRule>
  </conditionalFormatting>
  <conditionalFormatting sqref="O30">
    <cfRule type="cellIs" dxfId="14917" priority="15644" operator="greaterThan">
      <formula>1</formula>
    </cfRule>
  </conditionalFormatting>
  <conditionalFormatting sqref="L32:O32">
    <cfRule type="cellIs" dxfId="14916" priority="15643" operator="greaterThan">
      <formula>1</formula>
    </cfRule>
  </conditionalFormatting>
  <conditionalFormatting sqref="L32:O32">
    <cfRule type="cellIs" dxfId="14915" priority="15642" operator="greaterThan">
      <formula>1</formula>
    </cfRule>
  </conditionalFormatting>
  <conditionalFormatting sqref="L32:O32">
    <cfRule type="cellIs" dxfId="14914" priority="15641" operator="greaterThan">
      <formula>1</formula>
    </cfRule>
  </conditionalFormatting>
  <conditionalFormatting sqref="L32:O32">
    <cfRule type="cellIs" dxfId="14913" priority="15640" operator="greaterThan">
      <formula>1</formula>
    </cfRule>
  </conditionalFormatting>
  <conditionalFormatting sqref="L32">
    <cfRule type="cellIs" dxfId="14912" priority="15639" operator="greaterThan">
      <formula>1</formula>
    </cfRule>
  </conditionalFormatting>
  <conditionalFormatting sqref="M32">
    <cfRule type="cellIs" dxfId="14911" priority="15638" operator="greaterThan">
      <formula>1</formula>
    </cfRule>
  </conditionalFormatting>
  <conditionalFormatting sqref="N32">
    <cfRule type="cellIs" dxfId="14910" priority="15637" operator="greaterThan">
      <formula>1</formula>
    </cfRule>
  </conditionalFormatting>
  <conditionalFormatting sqref="G36">
    <cfRule type="cellIs" dxfId="14909" priority="14652" operator="greaterThan">
      <formula>1</formula>
    </cfRule>
  </conditionalFormatting>
  <conditionalFormatting sqref="H36">
    <cfRule type="cellIs" dxfId="14908" priority="14651" operator="greaterThan">
      <formula>1</formula>
    </cfRule>
  </conditionalFormatting>
  <conditionalFormatting sqref="L34:O34">
    <cfRule type="cellIs" dxfId="14907" priority="15634" operator="greaterThan">
      <formula>1</formula>
    </cfRule>
  </conditionalFormatting>
  <conditionalFormatting sqref="L34:O34">
    <cfRule type="cellIs" dxfId="14906" priority="15633" operator="greaterThan">
      <formula>1</formula>
    </cfRule>
  </conditionalFormatting>
  <conditionalFormatting sqref="L34:O34">
    <cfRule type="cellIs" dxfId="14905" priority="15632" operator="greaterThan">
      <formula>1</formula>
    </cfRule>
  </conditionalFormatting>
  <conditionalFormatting sqref="L34">
    <cfRule type="cellIs" dxfId="14904" priority="15631" operator="greaterThan">
      <formula>1</formula>
    </cfRule>
  </conditionalFormatting>
  <conditionalFormatting sqref="J36">
    <cfRule type="cellIs" dxfId="14903" priority="14646" operator="greaterThan">
      <formula>1</formula>
    </cfRule>
  </conditionalFormatting>
  <conditionalFormatting sqref="K36">
    <cfRule type="cellIs" dxfId="14902" priority="14645" operator="greaterThan">
      <formula>1</formula>
    </cfRule>
  </conditionalFormatting>
  <conditionalFormatting sqref="O34">
    <cfRule type="cellIs" dxfId="14901" priority="15628" operator="greaterThan">
      <formula>1</formula>
    </cfRule>
  </conditionalFormatting>
  <conditionalFormatting sqref="L36:O36">
    <cfRule type="cellIs" dxfId="14900" priority="15627" operator="greaterThan">
      <formula>1</formula>
    </cfRule>
  </conditionalFormatting>
  <conditionalFormatting sqref="L36:O36">
    <cfRule type="cellIs" dxfId="14899" priority="15626" operator="greaterThan">
      <formula>1</formula>
    </cfRule>
  </conditionalFormatting>
  <conditionalFormatting sqref="L36:O36">
    <cfRule type="cellIs" dxfId="14898" priority="15625" operator="greaterThan">
      <formula>1</formula>
    </cfRule>
  </conditionalFormatting>
  <conditionalFormatting sqref="S36">
    <cfRule type="cellIs" dxfId="14897" priority="14640" operator="greaterThan">
      <formula>1</formula>
    </cfRule>
  </conditionalFormatting>
  <conditionalFormatting sqref="L36">
    <cfRule type="cellIs" dxfId="14896" priority="15623" operator="greaterThan">
      <formula>1</formula>
    </cfRule>
  </conditionalFormatting>
  <conditionalFormatting sqref="M36">
    <cfRule type="cellIs" dxfId="14895" priority="15622" operator="greaterThan">
      <formula>1</formula>
    </cfRule>
  </conditionalFormatting>
  <conditionalFormatting sqref="N36">
    <cfRule type="cellIs" dxfId="14894" priority="15621" operator="greaterThan">
      <formula>1</formula>
    </cfRule>
  </conditionalFormatting>
  <conditionalFormatting sqref="O36">
    <cfRule type="cellIs" dxfId="14893" priority="15620" operator="greaterThan">
      <formula>1</formula>
    </cfRule>
  </conditionalFormatting>
  <conditionalFormatting sqref="L39:O39">
    <cfRule type="cellIs" dxfId="14892" priority="15611" operator="greaterThan">
      <formula>1</formula>
    </cfRule>
  </conditionalFormatting>
  <conditionalFormatting sqref="L39:O39">
    <cfRule type="cellIs" dxfId="14891" priority="15610" operator="greaterThan">
      <formula>1</formula>
    </cfRule>
  </conditionalFormatting>
  <conditionalFormatting sqref="L39:O39">
    <cfRule type="cellIs" dxfId="14890" priority="15609" operator="greaterThan">
      <formula>1</formula>
    </cfRule>
  </conditionalFormatting>
  <conditionalFormatting sqref="L39:O39">
    <cfRule type="cellIs" dxfId="14889" priority="15608" operator="greaterThan">
      <formula>1</formula>
    </cfRule>
  </conditionalFormatting>
  <conditionalFormatting sqref="L39">
    <cfRule type="cellIs" dxfId="14888" priority="15607" operator="greaterThan">
      <formula>1</formula>
    </cfRule>
  </conditionalFormatting>
  <conditionalFormatting sqref="M39">
    <cfRule type="cellIs" dxfId="14887" priority="15606" operator="greaterThan">
      <formula>1</formula>
    </cfRule>
  </conditionalFormatting>
  <conditionalFormatting sqref="N39">
    <cfRule type="cellIs" dxfId="14886" priority="15605" operator="greaterThan">
      <formula>1</formula>
    </cfRule>
  </conditionalFormatting>
  <conditionalFormatting sqref="O39">
    <cfRule type="cellIs" dxfId="14885" priority="15604" operator="greaterThan">
      <formula>1</formula>
    </cfRule>
  </conditionalFormatting>
  <conditionalFormatting sqref="L41:O41">
    <cfRule type="cellIs" dxfId="14884" priority="15603" operator="greaterThan">
      <formula>1</formula>
    </cfRule>
  </conditionalFormatting>
  <conditionalFormatting sqref="L41:O41">
    <cfRule type="cellIs" dxfId="14883" priority="15602" operator="greaterThan">
      <formula>1</formula>
    </cfRule>
  </conditionalFormatting>
  <conditionalFormatting sqref="L41:O41">
    <cfRule type="cellIs" dxfId="14882" priority="15601" operator="greaterThan">
      <formula>1</formula>
    </cfRule>
  </conditionalFormatting>
  <conditionalFormatting sqref="L41:O41">
    <cfRule type="cellIs" dxfId="14881" priority="15600" operator="greaterThan">
      <formula>1</formula>
    </cfRule>
  </conditionalFormatting>
  <conditionalFormatting sqref="L41">
    <cfRule type="cellIs" dxfId="14880" priority="15599" operator="greaterThan">
      <formula>1</formula>
    </cfRule>
  </conditionalFormatting>
  <conditionalFormatting sqref="M41">
    <cfRule type="cellIs" dxfId="14879" priority="15598" operator="greaterThan">
      <formula>1</formula>
    </cfRule>
  </conditionalFormatting>
  <conditionalFormatting sqref="N41">
    <cfRule type="cellIs" dxfId="14878" priority="15597" operator="greaterThan">
      <formula>1</formula>
    </cfRule>
  </conditionalFormatting>
  <conditionalFormatting sqref="M49:O49">
    <cfRule type="cellIs" dxfId="14877" priority="15587" operator="greaterThan">
      <formula>1</formula>
    </cfRule>
  </conditionalFormatting>
  <conditionalFormatting sqref="M49:O49">
    <cfRule type="cellIs" dxfId="14876" priority="15586" operator="greaterThan">
      <formula>1</formula>
    </cfRule>
  </conditionalFormatting>
  <conditionalFormatting sqref="M49:O49">
    <cfRule type="cellIs" dxfId="14875" priority="15585" operator="greaterThan">
      <formula>1</formula>
    </cfRule>
  </conditionalFormatting>
  <conditionalFormatting sqref="M49:O49">
    <cfRule type="cellIs" dxfId="14874" priority="15584" operator="greaterThan">
      <formula>1</formula>
    </cfRule>
  </conditionalFormatting>
  <conditionalFormatting sqref="L24:O24">
    <cfRule type="cellIs" dxfId="14873" priority="15387" operator="greaterThan">
      <formula>1</formula>
    </cfRule>
  </conditionalFormatting>
  <conditionalFormatting sqref="M49">
    <cfRule type="cellIs" dxfId="14872" priority="15582" operator="greaterThan">
      <formula>1</formula>
    </cfRule>
  </conditionalFormatting>
  <conditionalFormatting sqref="N49">
    <cfRule type="cellIs" dxfId="14871" priority="15581" operator="greaterThan">
      <formula>1</formula>
    </cfRule>
  </conditionalFormatting>
  <conditionalFormatting sqref="O49">
    <cfRule type="cellIs" dxfId="14870" priority="15580" operator="greaterThan">
      <formula>1</formula>
    </cfRule>
  </conditionalFormatting>
  <conditionalFormatting sqref="L17:O17">
    <cfRule type="cellIs" dxfId="14861" priority="15571" operator="greaterThan">
      <formula>1</formula>
    </cfRule>
  </conditionalFormatting>
  <conditionalFormatting sqref="L17:O17">
    <cfRule type="cellIs" dxfId="14860" priority="15570" operator="greaterThan">
      <formula>1</formula>
    </cfRule>
  </conditionalFormatting>
  <conditionalFormatting sqref="L17:O17">
    <cfRule type="cellIs" dxfId="14859" priority="15569" operator="greaterThan">
      <formula>1</formula>
    </cfRule>
  </conditionalFormatting>
  <conditionalFormatting sqref="L17:O17">
    <cfRule type="cellIs" dxfId="14858" priority="15568" operator="greaterThan">
      <formula>1</formula>
    </cfRule>
  </conditionalFormatting>
  <conditionalFormatting sqref="L17:O17">
    <cfRule type="cellIs" dxfId="14857" priority="15567" operator="greaterThan">
      <formula>1</formula>
    </cfRule>
  </conditionalFormatting>
  <conditionalFormatting sqref="L17:O17">
    <cfRule type="cellIs" dxfId="14856" priority="15566" operator="greaterThan">
      <formula>1</formula>
    </cfRule>
  </conditionalFormatting>
  <conditionalFormatting sqref="L17:O17">
    <cfRule type="cellIs" dxfId="14855" priority="15565" operator="greaterThan">
      <formula>1</formula>
    </cfRule>
  </conditionalFormatting>
  <conditionalFormatting sqref="L17:O17">
    <cfRule type="cellIs" dxfId="14854" priority="15564" operator="greaterThan">
      <formula>1</formula>
    </cfRule>
  </conditionalFormatting>
  <conditionalFormatting sqref="L17:O17">
    <cfRule type="cellIs" dxfId="14853" priority="15563" operator="greaterThan">
      <formula>1</formula>
    </cfRule>
  </conditionalFormatting>
  <conditionalFormatting sqref="L17:O17">
    <cfRule type="cellIs" dxfId="14852" priority="15562" operator="greaterThan">
      <formula>1</formula>
    </cfRule>
  </conditionalFormatting>
  <conditionalFormatting sqref="L17:O17">
    <cfRule type="cellIs" dxfId="14851" priority="15561" operator="greaterThan">
      <formula>1</formula>
    </cfRule>
  </conditionalFormatting>
  <conditionalFormatting sqref="E19:K19 P19:V19">
    <cfRule type="cellIs" dxfId="14850" priority="15560" operator="greaterThan">
      <formula>1</formula>
    </cfRule>
  </conditionalFormatting>
  <conditionalFormatting sqref="E19:K19 P19:V19">
    <cfRule type="cellIs" dxfId="14849" priority="15559" operator="greaterThan">
      <formula>1</formula>
    </cfRule>
  </conditionalFormatting>
  <conditionalFormatting sqref="G19">
    <cfRule type="cellIs" dxfId="14848" priority="15558" operator="greaterThan">
      <formula>1</formula>
    </cfRule>
  </conditionalFormatting>
  <conditionalFormatting sqref="H19">
    <cfRule type="cellIs" dxfId="14847" priority="15557" operator="greaterThan">
      <formula>1</formula>
    </cfRule>
  </conditionalFormatting>
  <conditionalFormatting sqref="I19">
    <cfRule type="cellIs" dxfId="14846" priority="15556" operator="greaterThan">
      <formula>1</formula>
    </cfRule>
  </conditionalFormatting>
  <conditionalFormatting sqref="J19">
    <cfRule type="cellIs" dxfId="14845" priority="15555" operator="greaterThan">
      <formula>1</formula>
    </cfRule>
  </conditionalFormatting>
  <conditionalFormatting sqref="K19">
    <cfRule type="cellIs" dxfId="14844" priority="15554" operator="greaterThan">
      <formula>1</formula>
    </cfRule>
  </conditionalFormatting>
  <conditionalFormatting sqref="P19">
    <cfRule type="cellIs" dxfId="14843" priority="15553" operator="greaterThan">
      <formula>1</formula>
    </cfRule>
  </conditionalFormatting>
  <conditionalFormatting sqref="Q19">
    <cfRule type="cellIs" dxfId="14842" priority="15552" operator="greaterThan">
      <formula>1</formula>
    </cfRule>
  </conditionalFormatting>
  <conditionalFormatting sqref="R19">
    <cfRule type="cellIs" dxfId="14841" priority="15551" operator="greaterThan">
      <formula>1</formula>
    </cfRule>
  </conditionalFormatting>
  <conditionalFormatting sqref="S19">
    <cfRule type="cellIs" dxfId="14840" priority="15550" operator="greaterThan">
      <formula>1</formula>
    </cfRule>
  </conditionalFormatting>
  <conditionalFormatting sqref="T19">
    <cfRule type="cellIs" dxfId="14839" priority="15549" operator="greaterThan">
      <formula>1</formula>
    </cfRule>
  </conditionalFormatting>
  <conditionalFormatting sqref="U19">
    <cfRule type="cellIs" dxfId="14838" priority="15548" operator="greaterThan">
      <formula>1</formula>
    </cfRule>
  </conditionalFormatting>
  <conditionalFormatting sqref="V19">
    <cfRule type="cellIs" dxfId="14837" priority="15547" operator="greaterThan">
      <formula>1</formula>
    </cfRule>
  </conditionalFormatting>
  <conditionalFormatting sqref="E19:K19 P19:V19">
    <cfRule type="cellIs" dxfId="14836" priority="15546" operator="greaterThan">
      <formula>1</formula>
    </cfRule>
  </conditionalFormatting>
  <conditionalFormatting sqref="E19:K19 P19:V19">
    <cfRule type="cellIs" dxfId="14835" priority="15545" operator="greaterThan">
      <formula>1</formula>
    </cfRule>
  </conditionalFormatting>
  <conditionalFormatting sqref="E19:K19 P19:V19">
    <cfRule type="cellIs" dxfId="14834" priority="15544" operator="greaterThan">
      <formula>1</formula>
    </cfRule>
  </conditionalFormatting>
  <conditionalFormatting sqref="E19:K19 P19:V19">
    <cfRule type="cellIs" dxfId="14833" priority="15543" operator="greaterThan">
      <formula>1</formula>
    </cfRule>
  </conditionalFormatting>
  <conditionalFormatting sqref="G19">
    <cfRule type="cellIs" dxfId="14832" priority="15542" operator="greaterThan">
      <formula>1</formula>
    </cfRule>
  </conditionalFormatting>
  <conditionalFormatting sqref="H19">
    <cfRule type="cellIs" dxfId="14831" priority="15541" operator="greaterThan">
      <formula>1</formula>
    </cfRule>
  </conditionalFormatting>
  <conditionalFormatting sqref="I19">
    <cfRule type="cellIs" dxfId="14830" priority="15540" operator="greaterThan">
      <formula>1</formula>
    </cfRule>
  </conditionalFormatting>
  <conditionalFormatting sqref="J19">
    <cfRule type="cellIs" dxfId="14829" priority="15539" operator="greaterThan">
      <formula>1</formula>
    </cfRule>
  </conditionalFormatting>
  <conditionalFormatting sqref="K19">
    <cfRule type="cellIs" dxfId="14828" priority="15538" operator="greaterThan">
      <formula>1</formula>
    </cfRule>
  </conditionalFormatting>
  <conditionalFormatting sqref="P19">
    <cfRule type="cellIs" dxfId="14827" priority="15537" operator="greaterThan">
      <formula>1</formula>
    </cfRule>
  </conditionalFormatting>
  <conditionalFormatting sqref="Q19">
    <cfRule type="cellIs" dxfId="14826" priority="15536" operator="greaterThan">
      <formula>1</formula>
    </cfRule>
  </conditionalFormatting>
  <conditionalFormatting sqref="R19">
    <cfRule type="cellIs" dxfId="14825" priority="15535" operator="greaterThan">
      <formula>1</formula>
    </cfRule>
  </conditionalFormatting>
  <conditionalFormatting sqref="S19">
    <cfRule type="cellIs" dxfId="14824" priority="15534" operator="greaterThan">
      <formula>1</formula>
    </cfRule>
  </conditionalFormatting>
  <conditionalFormatting sqref="T19">
    <cfRule type="cellIs" dxfId="14823" priority="15533" operator="greaterThan">
      <formula>1</formula>
    </cfRule>
  </conditionalFormatting>
  <conditionalFormatting sqref="U19">
    <cfRule type="cellIs" dxfId="14822" priority="15532" operator="greaterThan">
      <formula>1</formula>
    </cfRule>
  </conditionalFormatting>
  <conditionalFormatting sqref="V19">
    <cfRule type="cellIs" dxfId="14821" priority="15531" operator="greaterThan">
      <formula>1</formula>
    </cfRule>
  </conditionalFormatting>
  <conditionalFormatting sqref="E19:K19 P19:V19">
    <cfRule type="cellIs" dxfId="14820" priority="15530" operator="greaterThan">
      <formula>1</formula>
    </cfRule>
  </conditionalFormatting>
  <conditionalFormatting sqref="E19:K19 P19:V19">
    <cfRule type="cellIs" dxfId="14819" priority="15529" operator="greaterThan">
      <formula>1</formula>
    </cfRule>
  </conditionalFormatting>
  <conditionalFormatting sqref="E19:K19 P19:V19">
    <cfRule type="cellIs" dxfId="14818" priority="15528" operator="greaterThan">
      <formula>1</formula>
    </cfRule>
  </conditionalFormatting>
  <conditionalFormatting sqref="E19:K19 P19:V19">
    <cfRule type="cellIs" dxfId="14817" priority="15527" operator="greaterThan">
      <formula>1</formula>
    </cfRule>
  </conditionalFormatting>
  <conditionalFormatting sqref="E19:K19 P19:V19">
    <cfRule type="cellIs" dxfId="14816" priority="15526" operator="greaterThan">
      <formula>1</formula>
    </cfRule>
  </conditionalFormatting>
  <conditionalFormatting sqref="E19:K19 P19:V19">
    <cfRule type="cellIs" dxfId="14815" priority="15525" operator="greaterThan">
      <formula>1</formula>
    </cfRule>
  </conditionalFormatting>
  <conditionalFormatting sqref="E19:K19 P19:V19">
    <cfRule type="cellIs" dxfId="14814" priority="15524" operator="greaterThan">
      <formula>1</formula>
    </cfRule>
  </conditionalFormatting>
  <conditionalFormatting sqref="E19:K19 P19:V19">
    <cfRule type="cellIs" dxfId="14813" priority="15523" operator="greaterThan">
      <formula>1</formula>
    </cfRule>
  </conditionalFormatting>
  <conditionalFormatting sqref="E19:K19 P19:V19">
    <cfRule type="cellIs" dxfId="14812" priority="15522" operator="greaterThan">
      <formula>1</formula>
    </cfRule>
  </conditionalFormatting>
  <conditionalFormatting sqref="E19:K19 P19:V19">
    <cfRule type="cellIs" dxfId="14811" priority="15521" operator="greaterThan">
      <formula>1</formula>
    </cfRule>
  </conditionalFormatting>
  <conditionalFormatting sqref="E19:K19 P19:V19">
    <cfRule type="cellIs" dxfId="14810" priority="15520" operator="greaterThan">
      <formula>1</formula>
    </cfRule>
  </conditionalFormatting>
  <conditionalFormatting sqref="L19:O19">
    <cfRule type="cellIs" dxfId="14809" priority="15519" operator="greaterThan">
      <formula>1</formula>
    </cfRule>
  </conditionalFormatting>
  <conditionalFormatting sqref="L19:O19">
    <cfRule type="cellIs" dxfId="14808" priority="15518" operator="greaterThan">
      <formula>1</formula>
    </cfRule>
  </conditionalFormatting>
  <conditionalFormatting sqref="L19">
    <cfRule type="cellIs" dxfId="14807" priority="15517" operator="greaterThan">
      <formula>1</formula>
    </cfRule>
  </conditionalFormatting>
  <conditionalFormatting sqref="M19">
    <cfRule type="cellIs" dxfId="14806" priority="15516" operator="greaterThan">
      <formula>1</formula>
    </cfRule>
  </conditionalFormatting>
  <conditionalFormatting sqref="N19">
    <cfRule type="cellIs" dxfId="14805" priority="15515" operator="greaterThan">
      <formula>1</formula>
    </cfRule>
  </conditionalFormatting>
  <conditionalFormatting sqref="O19">
    <cfRule type="cellIs" dxfId="14804" priority="15514" operator="greaterThan">
      <formula>1</formula>
    </cfRule>
  </conditionalFormatting>
  <conditionalFormatting sqref="L19:O19">
    <cfRule type="cellIs" dxfId="14803" priority="15513" operator="greaterThan">
      <formula>1</formula>
    </cfRule>
  </conditionalFormatting>
  <conditionalFormatting sqref="L19:O19">
    <cfRule type="cellIs" dxfId="14802" priority="15512" operator="greaterThan">
      <formula>1</formula>
    </cfRule>
  </conditionalFormatting>
  <conditionalFormatting sqref="L19:O19">
    <cfRule type="cellIs" dxfId="14801" priority="15511" operator="greaterThan">
      <formula>1</formula>
    </cfRule>
  </conditionalFormatting>
  <conditionalFormatting sqref="L19:O19">
    <cfRule type="cellIs" dxfId="14800" priority="15510" operator="greaterThan">
      <formula>1</formula>
    </cfRule>
  </conditionalFormatting>
  <conditionalFormatting sqref="L19">
    <cfRule type="cellIs" dxfId="14799" priority="15509" operator="greaterThan">
      <formula>1</formula>
    </cfRule>
  </conditionalFormatting>
  <conditionalFormatting sqref="M19">
    <cfRule type="cellIs" dxfId="14798" priority="15508" operator="greaterThan">
      <formula>1</formula>
    </cfRule>
  </conditionalFormatting>
  <conditionalFormatting sqref="N19">
    <cfRule type="cellIs" dxfId="14797" priority="15507" operator="greaterThan">
      <formula>1</formula>
    </cfRule>
  </conditionalFormatting>
  <conditionalFormatting sqref="O19">
    <cfRule type="cellIs" dxfId="14796" priority="15506" operator="greaterThan">
      <formula>1</formula>
    </cfRule>
  </conditionalFormatting>
  <conditionalFormatting sqref="L19:O19">
    <cfRule type="cellIs" dxfId="14795" priority="15505" operator="greaterThan">
      <formula>1</formula>
    </cfRule>
  </conditionalFormatting>
  <conditionalFormatting sqref="L19:O19">
    <cfRule type="cellIs" dxfId="14794" priority="15504" operator="greaterThan">
      <formula>1</formula>
    </cfRule>
  </conditionalFormatting>
  <conditionalFormatting sqref="L19:O19">
    <cfRule type="cellIs" dxfId="14793" priority="15503" operator="greaterThan">
      <formula>1</formula>
    </cfRule>
  </conditionalFormatting>
  <conditionalFormatting sqref="L19:O19">
    <cfRule type="cellIs" dxfId="14792" priority="15502" operator="greaterThan">
      <formula>1</formula>
    </cfRule>
  </conditionalFormatting>
  <conditionalFormatting sqref="L19:O19">
    <cfRule type="cellIs" dxfId="14791" priority="15501" operator="greaterThan">
      <formula>1</formula>
    </cfRule>
  </conditionalFormatting>
  <conditionalFormatting sqref="L19:O19">
    <cfRule type="cellIs" dxfId="14790" priority="15500" operator="greaterThan">
      <formula>1</formula>
    </cfRule>
  </conditionalFormatting>
  <conditionalFormatting sqref="L19:O19">
    <cfRule type="cellIs" dxfId="14789" priority="15499" operator="greaterThan">
      <formula>1</formula>
    </cfRule>
  </conditionalFormatting>
  <conditionalFormatting sqref="L19:O19">
    <cfRule type="cellIs" dxfId="14788" priority="15498" operator="greaterThan">
      <formula>1</formula>
    </cfRule>
  </conditionalFormatting>
  <conditionalFormatting sqref="L19:O19">
    <cfRule type="cellIs" dxfId="14787" priority="15497" operator="greaterThan">
      <formula>1</formula>
    </cfRule>
  </conditionalFormatting>
  <conditionalFormatting sqref="L19:O19">
    <cfRule type="cellIs" dxfId="14786" priority="15496" operator="greaterThan">
      <formula>1</formula>
    </cfRule>
  </conditionalFormatting>
  <conditionalFormatting sqref="L19:O19">
    <cfRule type="cellIs" dxfId="14785" priority="15495" operator="greaterThan">
      <formula>1</formula>
    </cfRule>
  </conditionalFormatting>
  <conditionalFormatting sqref="E21:K21 P21:V21">
    <cfRule type="cellIs" dxfId="14784" priority="15494" operator="greaterThan">
      <formula>1</formula>
    </cfRule>
  </conditionalFormatting>
  <conditionalFormatting sqref="E21:K21 P21:V21">
    <cfRule type="cellIs" dxfId="14783" priority="15493" operator="greaterThan">
      <formula>1</formula>
    </cfRule>
  </conditionalFormatting>
  <conditionalFormatting sqref="G21">
    <cfRule type="cellIs" dxfId="14782" priority="15492" operator="greaterThan">
      <formula>1</formula>
    </cfRule>
  </conditionalFormatting>
  <conditionalFormatting sqref="H21">
    <cfRule type="cellIs" dxfId="14781" priority="15491" operator="greaterThan">
      <formula>1</formula>
    </cfRule>
  </conditionalFormatting>
  <conditionalFormatting sqref="I21">
    <cfRule type="cellIs" dxfId="14780" priority="15490" operator="greaterThan">
      <formula>1</formula>
    </cfRule>
  </conditionalFormatting>
  <conditionalFormatting sqref="J21">
    <cfRule type="cellIs" dxfId="14779" priority="15489" operator="greaterThan">
      <formula>1</formula>
    </cfRule>
  </conditionalFormatting>
  <conditionalFormatting sqref="K21">
    <cfRule type="cellIs" dxfId="14778" priority="15488" operator="greaterThan">
      <formula>1</formula>
    </cfRule>
  </conditionalFormatting>
  <conditionalFormatting sqref="P21">
    <cfRule type="cellIs" dxfId="14777" priority="15487" operator="greaterThan">
      <formula>1</formula>
    </cfRule>
  </conditionalFormatting>
  <conditionalFormatting sqref="Q21">
    <cfRule type="cellIs" dxfId="14776" priority="15486" operator="greaterThan">
      <formula>1</formula>
    </cfRule>
  </conditionalFormatting>
  <conditionalFormatting sqref="R21">
    <cfRule type="cellIs" dxfId="14775" priority="15485" operator="greaterThan">
      <formula>1</formula>
    </cfRule>
  </conditionalFormatting>
  <conditionalFormatting sqref="S21">
    <cfRule type="cellIs" dxfId="14774" priority="15484" operator="greaterThan">
      <formula>1</formula>
    </cfRule>
  </conditionalFormatting>
  <conditionalFormatting sqref="T21">
    <cfRule type="cellIs" dxfId="14773" priority="15483" operator="greaterThan">
      <formula>1</formula>
    </cfRule>
  </conditionalFormatting>
  <conditionalFormatting sqref="U21">
    <cfRule type="cellIs" dxfId="14772" priority="15482" operator="greaterThan">
      <formula>1</formula>
    </cfRule>
  </conditionalFormatting>
  <conditionalFormatting sqref="V21">
    <cfRule type="cellIs" dxfId="14771" priority="15481" operator="greaterThan">
      <formula>1</formula>
    </cfRule>
  </conditionalFormatting>
  <conditionalFormatting sqref="E21:K21 P21:V21">
    <cfRule type="cellIs" dxfId="14770" priority="15480" operator="greaterThan">
      <formula>1</formula>
    </cfRule>
  </conditionalFormatting>
  <conditionalFormatting sqref="E21:K21 P21:V21">
    <cfRule type="cellIs" dxfId="14769" priority="15479" operator="greaterThan">
      <formula>1</formula>
    </cfRule>
  </conditionalFormatting>
  <conditionalFormatting sqref="E21:K21 P21:V21">
    <cfRule type="cellIs" dxfId="14768" priority="15478" operator="greaterThan">
      <formula>1</formula>
    </cfRule>
  </conditionalFormatting>
  <conditionalFormatting sqref="E21:K21 P21:V21">
    <cfRule type="cellIs" dxfId="14767" priority="15477" operator="greaterThan">
      <formula>1</formula>
    </cfRule>
  </conditionalFormatting>
  <conditionalFormatting sqref="G21">
    <cfRule type="cellIs" dxfId="14766" priority="15476" operator="greaterThan">
      <formula>1</formula>
    </cfRule>
  </conditionalFormatting>
  <conditionalFormatting sqref="H21">
    <cfRule type="cellIs" dxfId="14765" priority="15475" operator="greaterThan">
      <formula>1</formula>
    </cfRule>
  </conditionalFormatting>
  <conditionalFormatting sqref="I21">
    <cfRule type="cellIs" dxfId="14764" priority="15474" operator="greaterThan">
      <formula>1</formula>
    </cfRule>
  </conditionalFormatting>
  <conditionalFormatting sqref="J21">
    <cfRule type="cellIs" dxfId="14763" priority="15473" operator="greaterThan">
      <formula>1</formula>
    </cfRule>
  </conditionalFormatting>
  <conditionalFormatting sqref="K21">
    <cfRule type="cellIs" dxfId="14762" priority="15472" operator="greaterThan">
      <formula>1</formula>
    </cfRule>
  </conditionalFormatting>
  <conditionalFormatting sqref="P21">
    <cfRule type="cellIs" dxfId="14761" priority="15471" operator="greaterThan">
      <formula>1</formula>
    </cfRule>
  </conditionalFormatting>
  <conditionalFormatting sqref="Q21">
    <cfRule type="cellIs" dxfId="14760" priority="15470" operator="greaterThan">
      <formula>1</formula>
    </cfRule>
  </conditionalFormatting>
  <conditionalFormatting sqref="R21">
    <cfRule type="cellIs" dxfId="14759" priority="15469" operator="greaterThan">
      <formula>1</formula>
    </cfRule>
  </conditionalFormatting>
  <conditionalFormatting sqref="S21">
    <cfRule type="cellIs" dxfId="14758" priority="15468" operator="greaterThan">
      <formula>1</formula>
    </cfRule>
  </conditionalFormatting>
  <conditionalFormatting sqref="T21">
    <cfRule type="cellIs" dxfId="14757" priority="15467" operator="greaterThan">
      <formula>1</formula>
    </cfRule>
  </conditionalFormatting>
  <conditionalFormatting sqref="U21">
    <cfRule type="cellIs" dxfId="14756" priority="15466" operator="greaterThan">
      <formula>1</formula>
    </cfRule>
  </conditionalFormatting>
  <conditionalFormatting sqref="V21">
    <cfRule type="cellIs" dxfId="14755" priority="15465" operator="greaterThan">
      <formula>1</formula>
    </cfRule>
  </conditionalFormatting>
  <conditionalFormatting sqref="E21:K21 P21:V21">
    <cfRule type="cellIs" dxfId="14754" priority="15464" operator="greaterThan">
      <formula>1</formula>
    </cfRule>
  </conditionalFormatting>
  <conditionalFormatting sqref="E21:K21 P21:V21">
    <cfRule type="cellIs" dxfId="14753" priority="15463" operator="greaterThan">
      <formula>1</formula>
    </cfRule>
  </conditionalFormatting>
  <conditionalFormatting sqref="E21:K21 P21:V21">
    <cfRule type="cellIs" dxfId="14752" priority="15462" operator="greaterThan">
      <formula>1</formula>
    </cfRule>
  </conditionalFormatting>
  <conditionalFormatting sqref="E21:K21 P21:V21">
    <cfRule type="cellIs" dxfId="14751" priority="15461" operator="greaterThan">
      <formula>1</formula>
    </cfRule>
  </conditionalFormatting>
  <conditionalFormatting sqref="E21:K21 P21:V21">
    <cfRule type="cellIs" dxfId="14750" priority="15460" operator="greaterThan">
      <formula>1</formula>
    </cfRule>
  </conditionalFormatting>
  <conditionalFormatting sqref="E21:K21 P21:V21">
    <cfRule type="cellIs" dxfId="14749" priority="15459" operator="greaterThan">
      <formula>1</formula>
    </cfRule>
  </conditionalFormatting>
  <conditionalFormatting sqref="E21:K21 P21:V21">
    <cfRule type="cellIs" dxfId="14748" priority="15458" operator="greaterThan">
      <formula>1</formula>
    </cfRule>
  </conditionalFormatting>
  <conditionalFormatting sqref="E21:K21 P21:V21">
    <cfRule type="cellIs" dxfId="14747" priority="15457" operator="greaterThan">
      <formula>1</formula>
    </cfRule>
  </conditionalFormatting>
  <conditionalFormatting sqref="E21:K21 P21:V21">
    <cfRule type="cellIs" dxfId="14746" priority="15456" operator="greaterThan">
      <formula>1</formula>
    </cfRule>
  </conditionalFormatting>
  <conditionalFormatting sqref="E21:K21 P21:V21">
    <cfRule type="cellIs" dxfId="14745" priority="15455" operator="greaterThan">
      <formula>1</formula>
    </cfRule>
  </conditionalFormatting>
  <conditionalFormatting sqref="E21:K21 P21:V21">
    <cfRule type="cellIs" dxfId="14744" priority="15454" operator="greaterThan">
      <formula>1</formula>
    </cfRule>
  </conditionalFormatting>
  <conditionalFormatting sqref="L21:O21">
    <cfRule type="cellIs" dxfId="14743" priority="15453" operator="greaterThan">
      <formula>1</formula>
    </cfRule>
  </conditionalFormatting>
  <conditionalFormatting sqref="L21:O21">
    <cfRule type="cellIs" dxfId="14742" priority="15452" operator="greaterThan">
      <formula>1</formula>
    </cfRule>
  </conditionalFormatting>
  <conditionalFormatting sqref="L21">
    <cfRule type="cellIs" dxfId="14741" priority="15451" operator="greaterThan">
      <formula>1</formula>
    </cfRule>
  </conditionalFormatting>
  <conditionalFormatting sqref="M21">
    <cfRule type="cellIs" dxfId="14740" priority="15450" operator="greaterThan">
      <formula>1</formula>
    </cfRule>
  </conditionalFormatting>
  <conditionalFormatting sqref="N21">
    <cfRule type="cellIs" dxfId="14739" priority="15449" operator="greaterThan">
      <formula>1</formula>
    </cfRule>
  </conditionalFormatting>
  <conditionalFormatting sqref="O21">
    <cfRule type="cellIs" dxfId="14738" priority="15448" operator="greaterThan">
      <formula>1</formula>
    </cfRule>
  </conditionalFormatting>
  <conditionalFormatting sqref="L21:O21">
    <cfRule type="cellIs" dxfId="14737" priority="15447" operator="greaterThan">
      <formula>1</formula>
    </cfRule>
  </conditionalFormatting>
  <conditionalFormatting sqref="L21:O21">
    <cfRule type="cellIs" dxfId="14736" priority="15446" operator="greaterThan">
      <formula>1</formula>
    </cfRule>
  </conditionalFormatting>
  <conditionalFormatting sqref="L21:O21">
    <cfRule type="cellIs" dxfId="14735" priority="15445" operator="greaterThan">
      <formula>1</formula>
    </cfRule>
  </conditionalFormatting>
  <conditionalFormatting sqref="L21:O21">
    <cfRule type="cellIs" dxfId="14734" priority="15444" operator="greaterThan">
      <formula>1</formula>
    </cfRule>
  </conditionalFormatting>
  <conditionalFormatting sqref="L21">
    <cfRule type="cellIs" dxfId="14733" priority="15443" operator="greaterThan">
      <formula>1</formula>
    </cfRule>
  </conditionalFormatting>
  <conditionalFormatting sqref="M21">
    <cfRule type="cellIs" dxfId="14732" priority="15442" operator="greaterThan">
      <formula>1</formula>
    </cfRule>
  </conditionalFormatting>
  <conditionalFormatting sqref="N21">
    <cfRule type="cellIs" dxfId="14731" priority="15441" operator="greaterThan">
      <formula>1</formula>
    </cfRule>
  </conditionalFormatting>
  <conditionalFormatting sqref="O21">
    <cfRule type="cellIs" dxfId="14730" priority="15440" operator="greaterThan">
      <formula>1</formula>
    </cfRule>
  </conditionalFormatting>
  <conditionalFormatting sqref="L21:O21">
    <cfRule type="cellIs" dxfId="14729" priority="15439" operator="greaterThan">
      <formula>1</formula>
    </cfRule>
  </conditionalFormatting>
  <conditionalFormatting sqref="L21:O21">
    <cfRule type="cellIs" dxfId="14728" priority="15438" operator="greaterThan">
      <formula>1</formula>
    </cfRule>
  </conditionalFormatting>
  <conditionalFormatting sqref="L21:O21">
    <cfRule type="cellIs" dxfId="14727" priority="15437" operator="greaterThan">
      <formula>1</formula>
    </cfRule>
  </conditionalFormatting>
  <conditionalFormatting sqref="L21:O21">
    <cfRule type="cellIs" dxfId="14726" priority="15436" operator="greaterThan">
      <formula>1</formula>
    </cfRule>
  </conditionalFormatting>
  <conditionalFormatting sqref="L21:O21">
    <cfRule type="cellIs" dxfId="14725" priority="15435" operator="greaterThan">
      <formula>1</formula>
    </cfRule>
  </conditionalFormatting>
  <conditionalFormatting sqref="L21:O21">
    <cfRule type="cellIs" dxfId="14724" priority="15434" operator="greaterThan">
      <formula>1</formula>
    </cfRule>
  </conditionalFormatting>
  <conditionalFormatting sqref="L21:O21">
    <cfRule type="cellIs" dxfId="14723" priority="15433" operator="greaterThan">
      <formula>1</formula>
    </cfRule>
  </conditionalFormatting>
  <conditionalFormatting sqref="L21:O21">
    <cfRule type="cellIs" dxfId="14722" priority="15432" operator="greaterThan">
      <formula>1</formula>
    </cfRule>
  </conditionalFormatting>
  <conditionalFormatting sqref="L21:O21">
    <cfRule type="cellIs" dxfId="14721" priority="15431" operator="greaterThan">
      <formula>1</formula>
    </cfRule>
  </conditionalFormatting>
  <conditionalFormatting sqref="L21:O21">
    <cfRule type="cellIs" dxfId="14720" priority="15430" operator="greaterThan">
      <formula>1</formula>
    </cfRule>
  </conditionalFormatting>
  <conditionalFormatting sqref="L21:O21">
    <cfRule type="cellIs" dxfId="14719" priority="15429" operator="greaterThan">
      <formula>1</formula>
    </cfRule>
  </conditionalFormatting>
  <conditionalFormatting sqref="E24:K24 P24:V24">
    <cfRule type="cellIs" dxfId="14718" priority="15428" operator="greaterThan">
      <formula>1</formula>
    </cfRule>
  </conditionalFormatting>
  <conditionalFormatting sqref="E24:K24 P24:V24">
    <cfRule type="cellIs" dxfId="14717" priority="15427" operator="greaterThan">
      <formula>1</formula>
    </cfRule>
  </conditionalFormatting>
  <conditionalFormatting sqref="G24">
    <cfRule type="cellIs" dxfId="14716" priority="15426" operator="greaterThan">
      <formula>1</formula>
    </cfRule>
  </conditionalFormatting>
  <conditionalFormatting sqref="H24">
    <cfRule type="cellIs" dxfId="14715" priority="15425" operator="greaterThan">
      <formula>1</formula>
    </cfRule>
  </conditionalFormatting>
  <conditionalFormatting sqref="I24">
    <cfRule type="cellIs" dxfId="14714" priority="15424" operator="greaterThan">
      <formula>1</formula>
    </cfRule>
  </conditionalFormatting>
  <conditionalFormatting sqref="J24">
    <cfRule type="cellIs" dxfId="14713" priority="15423" operator="greaterThan">
      <formula>1</formula>
    </cfRule>
  </conditionalFormatting>
  <conditionalFormatting sqref="K24">
    <cfRule type="cellIs" dxfId="14712" priority="15422" operator="greaterThan">
      <formula>1</formula>
    </cfRule>
  </conditionalFormatting>
  <conditionalFormatting sqref="P24">
    <cfRule type="cellIs" dxfId="14711" priority="15421" operator="greaterThan">
      <formula>1</formula>
    </cfRule>
  </conditionalFormatting>
  <conditionalFormatting sqref="Q24">
    <cfRule type="cellIs" dxfId="14710" priority="15420" operator="greaterThan">
      <formula>1</formula>
    </cfRule>
  </conditionalFormatting>
  <conditionalFormatting sqref="R24">
    <cfRule type="cellIs" dxfId="14709" priority="15419" operator="greaterThan">
      <formula>1</formula>
    </cfRule>
  </conditionalFormatting>
  <conditionalFormatting sqref="S24">
    <cfRule type="cellIs" dxfId="14708" priority="15418" operator="greaterThan">
      <formula>1</formula>
    </cfRule>
  </conditionalFormatting>
  <conditionalFormatting sqref="T24">
    <cfRule type="cellIs" dxfId="14707" priority="15417" operator="greaterThan">
      <formula>1</formula>
    </cfRule>
  </conditionalFormatting>
  <conditionalFormatting sqref="U24">
    <cfRule type="cellIs" dxfId="14706" priority="15416" operator="greaterThan">
      <formula>1</formula>
    </cfRule>
  </conditionalFormatting>
  <conditionalFormatting sqref="V24">
    <cfRule type="cellIs" dxfId="14705" priority="15415" operator="greaterThan">
      <formula>1</formula>
    </cfRule>
  </conditionalFormatting>
  <conditionalFormatting sqref="E24:K24 P24:V24">
    <cfRule type="cellIs" dxfId="14704" priority="15414" operator="greaterThan">
      <formula>1</formula>
    </cfRule>
  </conditionalFormatting>
  <conditionalFormatting sqref="E24:K24 P24:V24">
    <cfRule type="cellIs" dxfId="14703" priority="15413" operator="greaterThan">
      <formula>1</formula>
    </cfRule>
  </conditionalFormatting>
  <conditionalFormatting sqref="E24:K24 P24:V24">
    <cfRule type="cellIs" dxfId="14702" priority="15412" operator="greaterThan">
      <formula>1</formula>
    </cfRule>
  </conditionalFormatting>
  <conditionalFormatting sqref="E24:K24 P24:V24">
    <cfRule type="cellIs" dxfId="14701" priority="15411" operator="greaterThan">
      <formula>1</formula>
    </cfRule>
  </conditionalFormatting>
  <conditionalFormatting sqref="G24">
    <cfRule type="cellIs" dxfId="14700" priority="15410" operator="greaterThan">
      <formula>1</formula>
    </cfRule>
  </conditionalFormatting>
  <conditionalFormatting sqref="H24">
    <cfRule type="cellIs" dxfId="14699" priority="15409" operator="greaterThan">
      <formula>1</formula>
    </cfRule>
  </conditionalFormatting>
  <conditionalFormatting sqref="I24">
    <cfRule type="cellIs" dxfId="14698" priority="15408" operator="greaterThan">
      <formula>1</formula>
    </cfRule>
  </conditionalFormatting>
  <conditionalFormatting sqref="J24">
    <cfRule type="cellIs" dxfId="14697" priority="15407" operator="greaterThan">
      <formula>1</formula>
    </cfRule>
  </conditionalFormatting>
  <conditionalFormatting sqref="K24">
    <cfRule type="cellIs" dxfId="14696" priority="15406" operator="greaterThan">
      <formula>1</formula>
    </cfRule>
  </conditionalFormatting>
  <conditionalFormatting sqref="P24">
    <cfRule type="cellIs" dxfId="14695" priority="15405" operator="greaterThan">
      <formula>1</formula>
    </cfRule>
  </conditionalFormatting>
  <conditionalFormatting sqref="Q24">
    <cfRule type="cellIs" dxfId="14694" priority="15404" operator="greaterThan">
      <formula>1</formula>
    </cfRule>
  </conditionalFormatting>
  <conditionalFormatting sqref="R24">
    <cfRule type="cellIs" dxfId="14693" priority="15403" operator="greaterThan">
      <formula>1</formula>
    </cfRule>
  </conditionalFormatting>
  <conditionalFormatting sqref="S24">
    <cfRule type="cellIs" dxfId="14692" priority="15402" operator="greaterThan">
      <formula>1</formula>
    </cfRule>
  </conditionalFormatting>
  <conditionalFormatting sqref="T24">
    <cfRule type="cellIs" dxfId="14691" priority="15401" operator="greaterThan">
      <formula>1</formula>
    </cfRule>
  </conditionalFormatting>
  <conditionalFormatting sqref="U24">
    <cfRule type="cellIs" dxfId="14690" priority="15400" operator="greaterThan">
      <formula>1</formula>
    </cfRule>
  </conditionalFormatting>
  <conditionalFormatting sqref="V24">
    <cfRule type="cellIs" dxfId="14689" priority="15399" operator="greaterThan">
      <formula>1</formula>
    </cfRule>
  </conditionalFormatting>
  <conditionalFormatting sqref="E24:K24 P24:V24">
    <cfRule type="cellIs" dxfId="14688" priority="15398" operator="greaterThan">
      <formula>1</formula>
    </cfRule>
  </conditionalFormatting>
  <conditionalFormatting sqref="E24:K24 P24:V24">
    <cfRule type="cellIs" dxfId="14687" priority="15397" operator="greaterThan">
      <formula>1</formula>
    </cfRule>
  </conditionalFormatting>
  <conditionalFormatting sqref="E24:K24 P24:V24">
    <cfRule type="cellIs" dxfId="14686" priority="15396" operator="greaterThan">
      <formula>1</formula>
    </cfRule>
  </conditionalFormatting>
  <conditionalFormatting sqref="E24:K24 P24:V24">
    <cfRule type="cellIs" dxfId="14685" priority="15395" operator="greaterThan">
      <formula>1</formula>
    </cfRule>
  </conditionalFormatting>
  <conditionalFormatting sqref="E24:K24 P24:V24">
    <cfRule type="cellIs" dxfId="14684" priority="15394" operator="greaterThan">
      <formula>1</formula>
    </cfRule>
  </conditionalFormatting>
  <conditionalFormatting sqref="E24:K24 P24:V24">
    <cfRule type="cellIs" dxfId="14683" priority="15393" operator="greaterThan">
      <formula>1</formula>
    </cfRule>
  </conditionalFormatting>
  <conditionalFormatting sqref="E24:K24 P24:V24">
    <cfRule type="cellIs" dxfId="14682" priority="15392" operator="greaterThan">
      <formula>1</formula>
    </cfRule>
  </conditionalFormatting>
  <conditionalFormatting sqref="E24:K24 P24:V24">
    <cfRule type="cellIs" dxfId="14681" priority="15391" operator="greaterThan">
      <formula>1</formula>
    </cfRule>
  </conditionalFormatting>
  <conditionalFormatting sqref="E24:K24 P24:V24">
    <cfRule type="cellIs" dxfId="14680" priority="15390" operator="greaterThan">
      <formula>1</formula>
    </cfRule>
  </conditionalFormatting>
  <conditionalFormatting sqref="E24:K24 P24:V24">
    <cfRule type="cellIs" dxfId="14679" priority="15389" operator="greaterThan">
      <formula>1</formula>
    </cfRule>
  </conditionalFormatting>
  <conditionalFormatting sqref="E24:K24 P24:V24">
    <cfRule type="cellIs" dxfId="14678" priority="15388" operator="greaterThan">
      <formula>1</formula>
    </cfRule>
  </conditionalFormatting>
  <conditionalFormatting sqref="L36">
    <cfRule type="cellIs" dxfId="14677" priority="14403" operator="greaterThan">
      <formula>1</formula>
    </cfRule>
  </conditionalFormatting>
  <conditionalFormatting sqref="L24:O24">
    <cfRule type="cellIs" dxfId="14676" priority="15386" operator="greaterThan">
      <formula>1</formula>
    </cfRule>
  </conditionalFormatting>
  <conditionalFormatting sqref="L24">
    <cfRule type="cellIs" dxfId="14675" priority="15385" operator="greaterThan">
      <formula>1</formula>
    </cfRule>
  </conditionalFormatting>
  <conditionalFormatting sqref="M24">
    <cfRule type="cellIs" dxfId="14674" priority="15384" operator="greaterThan">
      <formula>1</formula>
    </cfRule>
  </conditionalFormatting>
  <conditionalFormatting sqref="N24">
    <cfRule type="cellIs" dxfId="14673" priority="15383" operator="greaterThan">
      <formula>1</formula>
    </cfRule>
  </conditionalFormatting>
  <conditionalFormatting sqref="O24">
    <cfRule type="cellIs" dxfId="14672" priority="15382" operator="greaterThan">
      <formula>1</formula>
    </cfRule>
  </conditionalFormatting>
  <conditionalFormatting sqref="L24:O24">
    <cfRule type="cellIs" dxfId="14671" priority="15381" operator="greaterThan">
      <formula>1</formula>
    </cfRule>
  </conditionalFormatting>
  <conditionalFormatting sqref="L24:O24">
    <cfRule type="cellIs" dxfId="14670" priority="15380" operator="greaterThan">
      <formula>1</formula>
    </cfRule>
  </conditionalFormatting>
  <conditionalFormatting sqref="L24:O24">
    <cfRule type="cellIs" dxfId="14669" priority="15379" operator="greaterThan">
      <formula>1</formula>
    </cfRule>
  </conditionalFormatting>
  <conditionalFormatting sqref="L24:O24">
    <cfRule type="cellIs" dxfId="14668" priority="15378" operator="greaterThan">
      <formula>1</formula>
    </cfRule>
  </conditionalFormatting>
  <conditionalFormatting sqref="L24">
    <cfRule type="cellIs" dxfId="14667" priority="15377" operator="greaterThan">
      <formula>1</formula>
    </cfRule>
  </conditionalFormatting>
  <conditionalFormatting sqref="M24">
    <cfRule type="cellIs" dxfId="14666" priority="15376" operator="greaterThan">
      <formula>1</formula>
    </cfRule>
  </conditionalFormatting>
  <conditionalFormatting sqref="N24">
    <cfRule type="cellIs" dxfId="14665" priority="15375" operator="greaterThan">
      <formula>1</formula>
    </cfRule>
  </conditionalFormatting>
  <conditionalFormatting sqref="O24">
    <cfRule type="cellIs" dxfId="14664" priority="15374" operator="greaterThan">
      <formula>1</formula>
    </cfRule>
  </conditionalFormatting>
  <conditionalFormatting sqref="L24:O24">
    <cfRule type="cellIs" dxfId="14663" priority="15373" operator="greaterThan">
      <formula>1</formula>
    </cfRule>
  </conditionalFormatting>
  <conditionalFormatting sqref="L24:O24">
    <cfRule type="cellIs" dxfId="14662" priority="15372" operator="greaterThan">
      <formula>1</formula>
    </cfRule>
  </conditionalFormatting>
  <conditionalFormatting sqref="L24:O24">
    <cfRule type="cellIs" dxfId="14661" priority="15371" operator="greaterThan">
      <formula>1</formula>
    </cfRule>
  </conditionalFormatting>
  <conditionalFormatting sqref="L24:O24">
    <cfRule type="cellIs" dxfId="14660" priority="15370" operator="greaterThan">
      <formula>1</formula>
    </cfRule>
  </conditionalFormatting>
  <conditionalFormatting sqref="L24:O24">
    <cfRule type="cellIs" dxfId="14659" priority="15369" operator="greaterThan">
      <formula>1</formula>
    </cfRule>
  </conditionalFormatting>
  <conditionalFormatting sqref="L24:O24">
    <cfRule type="cellIs" dxfId="14658" priority="15368" operator="greaterThan">
      <formula>1</formula>
    </cfRule>
  </conditionalFormatting>
  <conditionalFormatting sqref="L24:O24">
    <cfRule type="cellIs" dxfId="14657" priority="15367" operator="greaterThan">
      <formula>1</formula>
    </cfRule>
  </conditionalFormatting>
  <conditionalFormatting sqref="L24:O24">
    <cfRule type="cellIs" dxfId="14656" priority="15366" operator="greaterThan">
      <formula>1</formula>
    </cfRule>
  </conditionalFormatting>
  <conditionalFormatting sqref="L24:O24">
    <cfRule type="cellIs" dxfId="14655" priority="15365" operator="greaterThan">
      <formula>1</formula>
    </cfRule>
  </conditionalFormatting>
  <conditionalFormatting sqref="L24:O24">
    <cfRule type="cellIs" dxfId="14654" priority="15364" operator="greaterThan">
      <formula>1</formula>
    </cfRule>
  </conditionalFormatting>
  <conditionalFormatting sqref="L24:O24">
    <cfRule type="cellIs" dxfId="14653" priority="15363" operator="greaterThan">
      <formula>1</formula>
    </cfRule>
  </conditionalFormatting>
  <conditionalFormatting sqref="E26:K26 P26:V26">
    <cfRule type="cellIs" dxfId="14652" priority="15362" operator="greaterThan">
      <formula>1</formula>
    </cfRule>
  </conditionalFormatting>
  <conditionalFormatting sqref="E26:K26 P26:V26">
    <cfRule type="cellIs" dxfId="14651" priority="15361" operator="greaterThan">
      <formula>1</formula>
    </cfRule>
  </conditionalFormatting>
  <conditionalFormatting sqref="G26">
    <cfRule type="cellIs" dxfId="14650" priority="15360" operator="greaterThan">
      <formula>1</formula>
    </cfRule>
  </conditionalFormatting>
  <conditionalFormatting sqref="H26">
    <cfRule type="cellIs" dxfId="14649" priority="15359" operator="greaterThan">
      <formula>1</formula>
    </cfRule>
  </conditionalFormatting>
  <conditionalFormatting sqref="I26">
    <cfRule type="cellIs" dxfId="14648" priority="15358" operator="greaterThan">
      <formula>1</formula>
    </cfRule>
  </conditionalFormatting>
  <conditionalFormatting sqref="J26">
    <cfRule type="cellIs" dxfId="14647" priority="15357" operator="greaterThan">
      <formula>1</formula>
    </cfRule>
  </conditionalFormatting>
  <conditionalFormatting sqref="K26">
    <cfRule type="cellIs" dxfId="14646" priority="15356" operator="greaterThan">
      <formula>1</formula>
    </cfRule>
  </conditionalFormatting>
  <conditionalFormatting sqref="P26">
    <cfRule type="cellIs" dxfId="14645" priority="15355" operator="greaterThan">
      <formula>1</formula>
    </cfRule>
  </conditionalFormatting>
  <conditionalFormatting sqref="Q26">
    <cfRule type="cellIs" dxfId="14644" priority="15354" operator="greaterThan">
      <formula>1</formula>
    </cfRule>
  </conditionalFormatting>
  <conditionalFormatting sqref="R26">
    <cfRule type="cellIs" dxfId="14643" priority="15353" operator="greaterThan">
      <formula>1</formula>
    </cfRule>
  </conditionalFormatting>
  <conditionalFormatting sqref="S26">
    <cfRule type="cellIs" dxfId="14642" priority="15352" operator="greaterThan">
      <formula>1</formula>
    </cfRule>
  </conditionalFormatting>
  <conditionalFormatting sqref="T26">
    <cfRule type="cellIs" dxfId="14641" priority="15351" operator="greaterThan">
      <formula>1</formula>
    </cfRule>
  </conditionalFormatting>
  <conditionalFormatting sqref="U26">
    <cfRule type="cellIs" dxfId="14640" priority="15350" operator="greaterThan">
      <formula>1</formula>
    </cfRule>
  </conditionalFormatting>
  <conditionalFormatting sqref="V26">
    <cfRule type="cellIs" dxfId="14639" priority="15349" operator="greaterThan">
      <formula>1</formula>
    </cfRule>
  </conditionalFormatting>
  <conditionalFormatting sqref="E26:K26 P26:V26">
    <cfRule type="cellIs" dxfId="14638" priority="15348" operator="greaterThan">
      <formula>1</formula>
    </cfRule>
  </conditionalFormatting>
  <conditionalFormatting sqref="E26:K26 P26:V26">
    <cfRule type="cellIs" dxfId="14637" priority="15347" operator="greaterThan">
      <formula>1</formula>
    </cfRule>
  </conditionalFormatting>
  <conditionalFormatting sqref="E26:K26 P26:V26">
    <cfRule type="cellIs" dxfId="14636" priority="15346" operator="greaterThan">
      <formula>1</formula>
    </cfRule>
  </conditionalFormatting>
  <conditionalFormatting sqref="E26:K26 P26:V26">
    <cfRule type="cellIs" dxfId="14635" priority="15345" operator="greaterThan">
      <formula>1</formula>
    </cfRule>
  </conditionalFormatting>
  <conditionalFormatting sqref="G26">
    <cfRule type="cellIs" dxfId="14634" priority="15344" operator="greaterThan">
      <formula>1</formula>
    </cfRule>
  </conditionalFormatting>
  <conditionalFormatting sqref="H26">
    <cfRule type="cellIs" dxfId="14633" priority="15343" operator="greaterThan">
      <formula>1</formula>
    </cfRule>
  </conditionalFormatting>
  <conditionalFormatting sqref="I26">
    <cfRule type="cellIs" dxfId="14632" priority="15342" operator="greaterThan">
      <formula>1</formula>
    </cfRule>
  </conditionalFormatting>
  <conditionalFormatting sqref="J26">
    <cfRule type="cellIs" dxfId="14631" priority="15341" operator="greaterThan">
      <formula>1</formula>
    </cfRule>
  </conditionalFormatting>
  <conditionalFormatting sqref="K26">
    <cfRule type="cellIs" dxfId="14630" priority="15340" operator="greaterThan">
      <formula>1</formula>
    </cfRule>
  </conditionalFormatting>
  <conditionalFormatting sqref="P26">
    <cfRule type="cellIs" dxfId="14629" priority="15339" operator="greaterThan">
      <formula>1</formula>
    </cfRule>
  </conditionalFormatting>
  <conditionalFormatting sqref="Q26">
    <cfRule type="cellIs" dxfId="14628" priority="15338" operator="greaterThan">
      <formula>1</formula>
    </cfRule>
  </conditionalFormatting>
  <conditionalFormatting sqref="R26">
    <cfRule type="cellIs" dxfId="14627" priority="15337" operator="greaterThan">
      <formula>1</formula>
    </cfRule>
  </conditionalFormatting>
  <conditionalFormatting sqref="S26">
    <cfRule type="cellIs" dxfId="14626" priority="15336" operator="greaterThan">
      <formula>1</formula>
    </cfRule>
  </conditionalFormatting>
  <conditionalFormatting sqref="T26">
    <cfRule type="cellIs" dxfId="14625" priority="15335" operator="greaterThan">
      <formula>1</formula>
    </cfRule>
  </conditionalFormatting>
  <conditionalFormatting sqref="U26">
    <cfRule type="cellIs" dxfId="14624" priority="15334" operator="greaterThan">
      <formula>1</formula>
    </cfRule>
  </conditionalFormatting>
  <conditionalFormatting sqref="V26">
    <cfRule type="cellIs" dxfId="14623" priority="15333" operator="greaterThan">
      <formula>1</formula>
    </cfRule>
  </conditionalFormatting>
  <conditionalFormatting sqref="E26:K26 P26:V26">
    <cfRule type="cellIs" dxfId="14622" priority="15332" operator="greaterThan">
      <formula>1</formula>
    </cfRule>
  </conditionalFormatting>
  <conditionalFormatting sqref="E26:K26 P26:V26">
    <cfRule type="cellIs" dxfId="14621" priority="15331" operator="greaterThan">
      <formula>1</formula>
    </cfRule>
  </conditionalFormatting>
  <conditionalFormatting sqref="E26:K26 P26:V26">
    <cfRule type="cellIs" dxfId="14620" priority="15330" operator="greaterThan">
      <formula>1</formula>
    </cfRule>
  </conditionalFormatting>
  <conditionalFormatting sqref="E26:K26 P26:V26">
    <cfRule type="cellIs" dxfId="14619" priority="15329" operator="greaterThan">
      <formula>1</formula>
    </cfRule>
  </conditionalFormatting>
  <conditionalFormatting sqref="E26:K26 P26:V26">
    <cfRule type="cellIs" dxfId="14618" priority="15328" operator="greaterThan">
      <formula>1</formula>
    </cfRule>
  </conditionalFormatting>
  <conditionalFormatting sqref="E26:K26 P26:V26">
    <cfRule type="cellIs" dxfId="14617" priority="15327" operator="greaterThan">
      <formula>1</formula>
    </cfRule>
  </conditionalFormatting>
  <conditionalFormatting sqref="E26:K26 P26:V26">
    <cfRule type="cellIs" dxfId="14616" priority="15326" operator="greaterThan">
      <formula>1</formula>
    </cfRule>
  </conditionalFormatting>
  <conditionalFormatting sqref="E26:K26 P26:V26">
    <cfRule type="cellIs" dxfId="14615" priority="15325" operator="greaterThan">
      <formula>1</formula>
    </cfRule>
  </conditionalFormatting>
  <conditionalFormatting sqref="E26:K26 P26:V26">
    <cfRule type="cellIs" dxfId="14614" priority="15324" operator="greaterThan">
      <formula>1</formula>
    </cfRule>
  </conditionalFormatting>
  <conditionalFormatting sqref="E26:K26 P26:V26">
    <cfRule type="cellIs" dxfId="14613" priority="15323" operator="greaterThan">
      <formula>1</formula>
    </cfRule>
  </conditionalFormatting>
  <conditionalFormatting sqref="E26:K26 P26:V26">
    <cfRule type="cellIs" dxfId="14612" priority="15322" operator="greaterThan">
      <formula>1</formula>
    </cfRule>
  </conditionalFormatting>
  <conditionalFormatting sqref="L26:O26">
    <cfRule type="cellIs" dxfId="14611" priority="15321" operator="greaterThan">
      <formula>1</formula>
    </cfRule>
  </conditionalFormatting>
  <conditionalFormatting sqref="L26:O26">
    <cfRule type="cellIs" dxfId="14610" priority="15320" operator="greaterThan">
      <formula>1</formula>
    </cfRule>
  </conditionalFormatting>
  <conditionalFormatting sqref="L26">
    <cfRule type="cellIs" dxfId="14609" priority="15319" operator="greaterThan">
      <formula>1</formula>
    </cfRule>
  </conditionalFormatting>
  <conditionalFormatting sqref="M26">
    <cfRule type="cellIs" dxfId="14608" priority="15318" operator="greaterThan">
      <formula>1</formula>
    </cfRule>
  </conditionalFormatting>
  <conditionalFormatting sqref="N26">
    <cfRule type="cellIs" dxfId="14607" priority="15317" operator="greaterThan">
      <formula>1</formula>
    </cfRule>
  </conditionalFormatting>
  <conditionalFormatting sqref="O26">
    <cfRule type="cellIs" dxfId="14606" priority="15316" operator="greaterThan">
      <formula>1</formula>
    </cfRule>
  </conditionalFormatting>
  <conditionalFormatting sqref="L26:O26">
    <cfRule type="cellIs" dxfId="14605" priority="15315" operator="greaterThan">
      <formula>1</formula>
    </cfRule>
  </conditionalFormatting>
  <conditionalFormatting sqref="L26:O26">
    <cfRule type="cellIs" dxfId="14604" priority="15314" operator="greaterThan">
      <formula>1</formula>
    </cfRule>
  </conditionalFormatting>
  <conditionalFormatting sqref="L26:O26">
    <cfRule type="cellIs" dxfId="14603" priority="15313" operator="greaterThan">
      <formula>1</formula>
    </cfRule>
  </conditionalFormatting>
  <conditionalFormatting sqref="L26:O26">
    <cfRule type="cellIs" dxfId="14602" priority="15312" operator="greaterThan">
      <formula>1</formula>
    </cfRule>
  </conditionalFormatting>
  <conditionalFormatting sqref="L26">
    <cfRule type="cellIs" dxfId="14601" priority="15311" operator="greaterThan">
      <formula>1</formula>
    </cfRule>
  </conditionalFormatting>
  <conditionalFormatting sqref="M26">
    <cfRule type="cellIs" dxfId="14600" priority="15310" operator="greaterThan">
      <formula>1</formula>
    </cfRule>
  </conditionalFormatting>
  <conditionalFormatting sqref="N26">
    <cfRule type="cellIs" dxfId="14599" priority="15309" operator="greaterThan">
      <formula>1</formula>
    </cfRule>
  </conditionalFormatting>
  <conditionalFormatting sqref="O26">
    <cfRule type="cellIs" dxfId="14598" priority="15308" operator="greaterThan">
      <formula>1</formula>
    </cfRule>
  </conditionalFormatting>
  <conditionalFormatting sqref="L26:O26">
    <cfRule type="cellIs" dxfId="14597" priority="15307" operator="greaterThan">
      <formula>1</formula>
    </cfRule>
  </conditionalFormatting>
  <conditionalFormatting sqref="L26:O26">
    <cfRule type="cellIs" dxfId="14596" priority="15306" operator="greaterThan">
      <formula>1</formula>
    </cfRule>
  </conditionalFormatting>
  <conditionalFormatting sqref="L26:O26">
    <cfRule type="cellIs" dxfId="14595" priority="15305" operator="greaterThan">
      <formula>1</formula>
    </cfRule>
  </conditionalFormatting>
  <conditionalFormatting sqref="L26:O26">
    <cfRule type="cellIs" dxfId="14594" priority="15304" operator="greaterThan">
      <formula>1</formula>
    </cfRule>
  </conditionalFormatting>
  <conditionalFormatting sqref="L26:O26">
    <cfRule type="cellIs" dxfId="14593" priority="15303" operator="greaterThan">
      <formula>1</formula>
    </cfRule>
  </conditionalFormatting>
  <conditionalFormatting sqref="L26:O26">
    <cfRule type="cellIs" dxfId="14592" priority="15302" operator="greaterThan">
      <formula>1</formula>
    </cfRule>
  </conditionalFormatting>
  <conditionalFormatting sqref="L26:O26">
    <cfRule type="cellIs" dxfId="14591" priority="15301" operator="greaterThan">
      <formula>1</formula>
    </cfRule>
  </conditionalFormatting>
  <conditionalFormatting sqref="L26:O26">
    <cfRule type="cellIs" dxfId="14590" priority="15300" operator="greaterThan">
      <formula>1</formula>
    </cfRule>
  </conditionalFormatting>
  <conditionalFormatting sqref="L26:O26">
    <cfRule type="cellIs" dxfId="14589" priority="15299" operator="greaterThan">
      <formula>1</formula>
    </cfRule>
  </conditionalFormatting>
  <conditionalFormatting sqref="L26:O26">
    <cfRule type="cellIs" dxfId="14588" priority="15298" operator="greaterThan">
      <formula>1</formula>
    </cfRule>
  </conditionalFormatting>
  <conditionalFormatting sqref="L26:O26">
    <cfRule type="cellIs" dxfId="14587" priority="15297" operator="greaterThan">
      <formula>1</formula>
    </cfRule>
  </conditionalFormatting>
  <conditionalFormatting sqref="E28:K28 P28:V28">
    <cfRule type="cellIs" dxfId="14586" priority="15296" operator="greaterThan">
      <formula>1</formula>
    </cfRule>
  </conditionalFormatting>
  <conditionalFormatting sqref="E28:K28 P28:V28">
    <cfRule type="cellIs" dxfId="14585" priority="15295" operator="greaterThan">
      <formula>1</formula>
    </cfRule>
  </conditionalFormatting>
  <conditionalFormatting sqref="G28">
    <cfRule type="cellIs" dxfId="14584" priority="15294" operator="greaterThan">
      <formula>1</formula>
    </cfRule>
  </conditionalFormatting>
  <conditionalFormatting sqref="H28">
    <cfRule type="cellIs" dxfId="14583" priority="15293" operator="greaterThan">
      <formula>1</formula>
    </cfRule>
  </conditionalFormatting>
  <conditionalFormatting sqref="I28">
    <cfRule type="cellIs" dxfId="14582" priority="15292" operator="greaterThan">
      <formula>1</formula>
    </cfRule>
  </conditionalFormatting>
  <conditionalFormatting sqref="J28">
    <cfRule type="cellIs" dxfId="14581" priority="15291" operator="greaterThan">
      <formula>1</formula>
    </cfRule>
  </conditionalFormatting>
  <conditionalFormatting sqref="K28">
    <cfRule type="cellIs" dxfId="14580" priority="15290" operator="greaterThan">
      <formula>1</formula>
    </cfRule>
  </conditionalFormatting>
  <conditionalFormatting sqref="P28">
    <cfRule type="cellIs" dxfId="14579" priority="15289" operator="greaterThan">
      <formula>1</formula>
    </cfRule>
  </conditionalFormatting>
  <conditionalFormatting sqref="Q28">
    <cfRule type="cellIs" dxfId="14578" priority="15288" operator="greaterThan">
      <formula>1</formula>
    </cfRule>
  </conditionalFormatting>
  <conditionalFormatting sqref="R28">
    <cfRule type="cellIs" dxfId="14577" priority="15287" operator="greaterThan">
      <formula>1</formula>
    </cfRule>
  </conditionalFormatting>
  <conditionalFormatting sqref="S28">
    <cfRule type="cellIs" dxfId="14576" priority="15286" operator="greaterThan">
      <formula>1</formula>
    </cfRule>
  </conditionalFormatting>
  <conditionalFormatting sqref="T28">
    <cfRule type="cellIs" dxfId="14575" priority="15285" operator="greaterThan">
      <formula>1</formula>
    </cfRule>
  </conditionalFormatting>
  <conditionalFormatting sqref="U28">
    <cfRule type="cellIs" dxfId="14574" priority="15284" operator="greaterThan">
      <formula>1</formula>
    </cfRule>
  </conditionalFormatting>
  <conditionalFormatting sqref="V28">
    <cfRule type="cellIs" dxfId="14573" priority="15283" operator="greaterThan">
      <formula>1</formula>
    </cfRule>
  </conditionalFormatting>
  <conditionalFormatting sqref="E28:K28 P28:V28">
    <cfRule type="cellIs" dxfId="14572" priority="15282" operator="greaterThan">
      <formula>1</formula>
    </cfRule>
  </conditionalFormatting>
  <conditionalFormatting sqref="E28:K28 P28:V28">
    <cfRule type="cellIs" dxfId="14571" priority="15281" operator="greaterThan">
      <formula>1</formula>
    </cfRule>
  </conditionalFormatting>
  <conditionalFormatting sqref="E28:K28 P28:V28">
    <cfRule type="cellIs" dxfId="14570" priority="15280" operator="greaterThan">
      <formula>1</formula>
    </cfRule>
  </conditionalFormatting>
  <conditionalFormatting sqref="E28:K28 P28:V28">
    <cfRule type="cellIs" dxfId="14569" priority="15279" operator="greaterThan">
      <formula>1</formula>
    </cfRule>
  </conditionalFormatting>
  <conditionalFormatting sqref="G28">
    <cfRule type="cellIs" dxfId="14568" priority="15278" operator="greaterThan">
      <formula>1</formula>
    </cfRule>
  </conditionalFormatting>
  <conditionalFormatting sqref="H28">
    <cfRule type="cellIs" dxfId="14567" priority="15277" operator="greaterThan">
      <formula>1</formula>
    </cfRule>
  </conditionalFormatting>
  <conditionalFormatting sqref="I28">
    <cfRule type="cellIs" dxfId="14566" priority="15276" operator="greaterThan">
      <formula>1</formula>
    </cfRule>
  </conditionalFormatting>
  <conditionalFormatting sqref="J28">
    <cfRule type="cellIs" dxfId="14565" priority="15275" operator="greaterThan">
      <formula>1</formula>
    </cfRule>
  </conditionalFormatting>
  <conditionalFormatting sqref="K28">
    <cfRule type="cellIs" dxfId="14564" priority="15274" operator="greaterThan">
      <formula>1</formula>
    </cfRule>
  </conditionalFormatting>
  <conditionalFormatting sqref="P28">
    <cfRule type="cellIs" dxfId="14563" priority="15273" operator="greaterThan">
      <formula>1</formula>
    </cfRule>
  </conditionalFormatting>
  <conditionalFormatting sqref="Q28">
    <cfRule type="cellIs" dxfId="14562" priority="15272" operator="greaterThan">
      <formula>1</formula>
    </cfRule>
  </conditionalFormatting>
  <conditionalFormatting sqref="R28">
    <cfRule type="cellIs" dxfId="14561" priority="15271" operator="greaterThan">
      <formula>1</formula>
    </cfRule>
  </conditionalFormatting>
  <conditionalFormatting sqref="S28">
    <cfRule type="cellIs" dxfId="14560" priority="15270" operator="greaterThan">
      <formula>1</formula>
    </cfRule>
  </conditionalFormatting>
  <conditionalFormatting sqref="T28">
    <cfRule type="cellIs" dxfId="14559" priority="15269" operator="greaterThan">
      <formula>1</formula>
    </cfRule>
  </conditionalFormatting>
  <conditionalFormatting sqref="U28">
    <cfRule type="cellIs" dxfId="14558" priority="15268" operator="greaterThan">
      <formula>1</formula>
    </cfRule>
  </conditionalFormatting>
  <conditionalFormatting sqref="V28">
    <cfRule type="cellIs" dxfId="14557" priority="15267" operator="greaterThan">
      <formula>1</formula>
    </cfRule>
  </conditionalFormatting>
  <conditionalFormatting sqref="E28:K28 P28:V28">
    <cfRule type="cellIs" dxfId="14556" priority="15266" operator="greaterThan">
      <formula>1</formula>
    </cfRule>
  </conditionalFormatting>
  <conditionalFormatting sqref="E28:K28 P28:V28">
    <cfRule type="cellIs" dxfId="14555" priority="15265" operator="greaterThan">
      <formula>1</formula>
    </cfRule>
  </conditionalFormatting>
  <conditionalFormatting sqref="E28:K28 P28:V28">
    <cfRule type="cellIs" dxfId="14554" priority="15264" operator="greaterThan">
      <formula>1</formula>
    </cfRule>
  </conditionalFormatting>
  <conditionalFormatting sqref="E28:K28 P28:V28">
    <cfRule type="cellIs" dxfId="14553" priority="15263" operator="greaterThan">
      <formula>1</formula>
    </cfRule>
  </conditionalFormatting>
  <conditionalFormatting sqref="E28:K28 P28:V28">
    <cfRule type="cellIs" dxfId="14552" priority="15262" operator="greaterThan">
      <formula>1</formula>
    </cfRule>
  </conditionalFormatting>
  <conditionalFormatting sqref="E28:K28 P28:V28">
    <cfRule type="cellIs" dxfId="14551" priority="15261" operator="greaterThan">
      <formula>1</formula>
    </cfRule>
  </conditionalFormatting>
  <conditionalFormatting sqref="E28:K28 P28:V28">
    <cfRule type="cellIs" dxfId="14550" priority="15260" operator="greaterThan">
      <formula>1</formula>
    </cfRule>
  </conditionalFormatting>
  <conditionalFormatting sqref="E28:K28 P28:V28">
    <cfRule type="cellIs" dxfId="14549" priority="15259" operator="greaterThan">
      <formula>1</formula>
    </cfRule>
  </conditionalFormatting>
  <conditionalFormatting sqref="E28:K28 P28:V28">
    <cfRule type="cellIs" dxfId="14548" priority="15258" operator="greaterThan">
      <formula>1</formula>
    </cfRule>
  </conditionalFormatting>
  <conditionalFormatting sqref="E28:K28 P28:V28">
    <cfRule type="cellIs" dxfId="14547" priority="15257" operator="greaterThan">
      <formula>1</formula>
    </cfRule>
  </conditionalFormatting>
  <conditionalFormatting sqref="E28:K28 P28:V28">
    <cfRule type="cellIs" dxfId="14546" priority="15256" operator="greaterThan">
      <formula>1</formula>
    </cfRule>
  </conditionalFormatting>
  <conditionalFormatting sqref="L28:O28">
    <cfRule type="cellIs" dxfId="14545" priority="15255" operator="greaterThan">
      <formula>1</formula>
    </cfRule>
  </conditionalFormatting>
  <conditionalFormatting sqref="L28:O28">
    <cfRule type="cellIs" dxfId="14544" priority="15254" operator="greaterThan">
      <formula>1</formula>
    </cfRule>
  </conditionalFormatting>
  <conditionalFormatting sqref="L28">
    <cfRule type="cellIs" dxfId="14543" priority="15253" operator="greaterThan">
      <formula>1</formula>
    </cfRule>
  </conditionalFormatting>
  <conditionalFormatting sqref="M28">
    <cfRule type="cellIs" dxfId="14542" priority="15252" operator="greaterThan">
      <formula>1</formula>
    </cfRule>
  </conditionalFormatting>
  <conditionalFormatting sqref="N28">
    <cfRule type="cellIs" dxfId="14541" priority="15251" operator="greaterThan">
      <formula>1</formula>
    </cfRule>
  </conditionalFormatting>
  <conditionalFormatting sqref="O28">
    <cfRule type="cellIs" dxfId="14540" priority="15250" operator="greaterThan">
      <formula>1</formula>
    </cfRule>
  </conditionalFormatting>
  <conditionalFormatting sqref="L28:O28">
    <cfRule type="cellIs" dxfId="14539" priority="15249" operator="greaterThan">
      <formula>1</formula>
    </cfRule>
  </conditionalFormatting>
  <conditionalFormatting sqref="L28:O28">
    <cfRule type="cellIs" dxfId="14538" priority="15248" operator="greaterThan">
      <formula>1</formula>
    </cfRule>
  </conditionalFormatting>
  <conditionalFormatting sqref="L28:O28">
    <cfRule type="cellIs" dxfId="14537" priority="15247" operator="greaterThan">
      <formula>1</formula>
    </cfRule>
  </conditionalFormatting>
  <conditionalFormatting sqref="L28:O28">
    <cfRule type="cellIs" dxfId="14536" priority="15246" operator="greaterThan">
      <formula>1</formula>
    </cfRule>
  </conditionalFormatting>
  <conditionalFormatting sqref="L28">
    <cfRule type="cellIs" dxfId="14535" priority="15245" operator="greaterThan">
      <formula>1</formula>
    </cfRule>
  </conditionalFormatting>
  <conditionalFormatting sqref="M28">
    <cfRule type="cellIs" dxfId="14534" priority="15244" operator="greaterThan">
      <formula>1</formula>
    </cfRule>
  </conditionalFormatting>
  <conditionalFormatting sqref="N28">
    <cfRule type="cellIs" dxfId="14533" priority="15243" operator="greaterThan">
      <formula>1</formula>
    </cfRule>
  </conditionalFormatting>
  <conditionalFormatting sqref="O28">
    <cfRule type="cellIs" dxfId="14532" priority="15242" operator="greaterThan">
      <formula>1</formula>
    </cfRule>
  </conditionalFormatting>
  <conditionalFormatting sqref="L28:O28">
    <cfRule type="cellIs" dxfId="14531" priority="15241" operator="greaterThan">
      <formula>1</formula>
    </cfRule>
  </conditionalFormatting>
  <conditionalFormatting sqref="L28:O28">
    <cfRule type="cellIs" dxfId="14530" priority="15240" operator="greaterThan">
      <formula>1</formula>
    </cfRule>
  </conditionalFormatting>
  <conditionalFormatting sqref="L28:O28">
    <cfRule type="cellIs" dxfId="14529" priority="15239" operator="greaterThan">
      <formula>1</formula>
    </cfRule>
  </conditionalFormatting>
  <conditionalFormatting sqref="L28:O28">
    <cfRule type="cellIs" dxfId="14528" priority="15238" operator="greaterThan">
      <formula>1</formula>
    </cfRule>
  </conditionalFormatting>
  <conditionalFormatting sqref="L28:O28">
    <cfRule type="cellIs" dxfId="14527" priority="15237" operator="greaterThan">
      <formula>1</formula>
    </cfRule>
  </conditionalFormatting>
  <conditionalFormatting sqref="L28:O28">
    <cfRule type="cellIs" dxfId="14526" priority="15236" operator="greaterThan">
      <formula>1</formula>
    </cfRule>
  </conditionalFormatting>
  <conditionalFormatting sqref="L28:O28">
    <cfRule type="cellIs" dxfId="14525" priority="15235" operator="greaterThan">
      <formula>1</formula>
    </cfRule>
  </conditionalFormatting>
  <conditionalFormatting sqref="L28:O28">
    <cfRule type="cellIs" dxfId="14524" priority="15234" operator="greaterThan">
      <formula>1</formula>
    </cfRule>
  </conditionalFormatting>
  <conditionalFormatting sqref="L28:O28">
    <cfRule type="cellIs" dxfId="14523" priority="15233" operator="greaterThan">
      <formula>1</formula>
    </cfRule>
  </conditionalFormatting>
  <conditionalFormatting sqref="L28:O28">
    <cfRule type="cellIs" dxfId="14522" priority="15232" operator="greaterThan">
      <formula>1</formula>
    </cfRule>
  </conditionalFormatting>
  <conditionalFormatting sqref="L28:O28">
    <cfRule type="cellIs" dxfId="14521" priority="15231" operator="greaterThan">
      <formula>1</formula>
    </cfRule>
  </conditionalFormatting>
  <conditionalFormatting sqref="L34:O34">
    <cfRule type="cellIs" dxfId="14520" priority="14727" operator="greaterThan">
      <formula>1</formula>
    </cfRule>
  </conditionalFormatting>
  <conditionalFormatting sqref="E30:V30">
    <cfRule type="cellIs" dxfId="14519" priority="15230" operator="greaterThan">
      <formula>1</formula>
    </cfRule>
  </conditionalFormatting>
  <conditionalFormatting sqref="E30:V30">
    <cfRule type="cellIs" dxfId="14518" priority="15229" operator="greaterThan">
      <formula>1</formula>
    </cfRule>
  </conditionalFormatting>
  <conditionalFormatting sqref="G30">
    <cfRule type="cellIs" dxfId="14517" priority="15228" operator="greaterThan">
      <formula>1</formula>
    </cfRule>
  </conditionalFormatting>
  <conditionalFormatting sqref="H30">
    <cfRule type="cellIs" dxfId="14516" priority="15227" operator="greaterThan">
      <formula>1</formula>
    </cfRule>
  </conditionalFormatting>
  <conditionalFormatting sqref="I30">
    <cfRule type="cellIs" dxfId="14515" priority="15226" operator="greaterThan">
      <formula>1</formula>
    </cfRule>
  </conditionalFormatting>
  <conditionalFormatting sqref="J30">
    <cfRule type="cellIs" dxfId="14514" priority="15225" operator="greaterThan">
      <formula>1</formula>
    </cfRule>
  </conditionalFormatting>
  <conditionalFormatting sqref="K30">
    <cfRule type="cellIs" dxfId="14513" priority="15224" operator="greaterThan">
      <formula>1</formula>
    </cfRule>
  </conditionalFormatting>
  <conditionalFormatting sqref="P30">
    <cfRule type="cellIs" dxfId="14512" priority="15223" operator="greaterThan">
      <formula>1</formula>
    </cfRule>
  </conditionalFormatting>
  <conditionalFormatting sqref="Q30">
    <cfRule type="cellIs" dxfId="14511" priority="15222" operator="greaterThan">
      <formula>1</formula>
    </cfRule>
  </conditionalFormatting>
  <conditionalFormatting sqref="R30">
    <cfRule type="cellIs" dxfId="14510" priority="15221" operator="greaterThan">
      <formula>1</formula>
    </cfRule>
  </conditionalFormatting>
  <conditionalFormatting sqref="S30">
    <cfRule type="cellIs" dxfId="14509" priority="15220" operator="greaterThan">
      <formula>1</formula>
    </cfRule>
  </conditionalFormatting>
  <conditionalFormatting sqref="T30">
    <cfRule type="cellIs" dxfId="14508" priority="15219" operator="greaterThan">
      <formula>1</formula>
    </cfRule>
  </conditionalFormatting>
  <conditionalFormatting sqref="U30">
    <cfRule type="cellIs" dxfId="14507" priority="15218" operator="greaterThan">
      <formula>1</formula>
    </cfRule>
  </conditionalFormatting>
  <conditionalFormatting sqref="V30">
    <cfRule type="cellIs" dxfId="14506" priority="15217" operator="greaterThan">
      <formula>1</formula>
    </cfRule>
  </conditionalFormatting>
  <conditionalFormatting sqref="E30:V30">
    <cfRule type="cellIs" dxfId="14505" priority="15216" operator="greaterThan">
      <formula>1</formula>
    </cfRule>
  </conditionalFormatting>
  <conditionalFormatting sqref="E30:V30">
    <cfRule type="cellIs" dxfId="14504" priority="15215" operator="greaterThan">
      <formula>1</formula>
    </cfRule>
  </conditionalFormatting>
  <conditionalFormatting sqref="E30:V30">
    <cfRule type="cellIs" dxfId="14503" priority="15214" operator="greaterThan">
      <formula>1</formula>
    </cfRule>
  </conditionalFormatting>
  <conditionalFormatting sqref="E30:V30">
    <cfRule type="cellIs" dxfId="14502" priority="15213" operator="greaterThan">
      <formula>1</formula>
    </cfRule>
  </conditionalFormatting>
  <conditionalFormatting sqref="G30">
    <cfRule type="cellIs" dxfId="14501" priority="15212" operator="greaterThan">
      <formula>1</formula>
    </cfRule>
  </conditionalFormatting>
  <conditionalFormatting sqref="H30">
    <cfRule type="cellIs" dxfId="14500" priority="15211" operator="greaterThan">
      <formula>1</formula>
    </cfRule>
  </conditionalFormatting>
  <conditionalFormatting sqref="I30">
    <cfRule type="cellIs" dxfId="14499" priority="15210" operator="greaterThan">
      <formula>1</formula>
    </cfRule>
  </conditionalFormatting>
  <conditionalFormatting sqref="J30">
    <cfRule type="cellIs" dxfId="14498" priority="15209" operator="greaterThan">
      <formula>1</formula>
    </cfRule>
  </conditionalFormatting>
  <conditionalFormatting sqref="K30">
    <cfRule type="cellIs" dxfId="14497" priority="15208" operator="greaterThan">
      <formula>1</formula>
    </cfRule>
  </conditionalFormatting>
  <conditionalFormatting sqref="P30">
    <cfRule type="cellIs" dxfId="14496" priority="15207" operator="greaterThan">
      <formula>1</formula>
    </cfRule>
  </conditionalFormatting>
  <conditionalFormatting sqref="Q30">
    <cfRule type="cellIs" dxfId="14495" priority="15206" operator="greaterThan">
      <formula>1</formula>
    </cfRule>
  </conditionalFormatting>
  <conditionalFormatting sqref="R30">
    <cfRule type="cellIs" dxfId="14494" priority="15205" operator="greaterThan">
      <formula>1</formula>
    </cfRule>
  </conditionalFormatting>
  <conditionalFormatting sqref="S30">
    <cfRule type="cellIs" dxfId="14493" priority="15204" operator="greaterThan">
      <formula>1</formula>
    </cfRule>
  </conditionalFormatting>
  <conditionalFormatting sqref="T30">
    <cfRule type="cellIs" dxfId="14492" priority="15203" operator="greaterThan">
      <formula>1</formula>
    </cfRule>
  </conditionalFormatting>
  <conditionalFormatting sqref="U30">
    <cfRule type="cellIs" dxfId="14491" priority="15202" operator="greaterThan">
      <formula>1</formula>
    </cfRule>
  </conditionalFormatting>
  <conditionalFormatting sqref="V30">
    <cfRule type="cellIs" dxfId="14490" priority="15201" operator="greaterThan">
      <formula>1</formula>
    </cfRule>
  </conditionalFormatting>
  <conditionalFormatting sqref="E30:V30">
    <cfRule type="cellIs" dxfId="14489" priority="15200" operator="greaterThan">
      <formula>1</formula>
    </cfRule>
  </conditionalFormatting>
  <conditionalFormatting sqref="E30:V30">
    <cfRule type="cellIs" dxfId="14488" priority="15199" operator="greaterThan">
      <formula>1</formula>
    </cfRule>
  </conditionalFormatting>
  <conditionalFormatting sqref="E30:V30">
    <cfRule type="cellIs" dxfId="14487" priority="15198" operator="greaterThan">
      <formula>1</formula>
    </cfRule>
  </conditionalFormatting>
  <conditionalFormatting sqref="E30:V30">
    <cfRule type="cellIs" dxfId="14486" priority="15197" operator="greaterThan">
      <formula>1</formula>
    </cfRule>
  </conditionalFormatting>
  <conditionalFormatting sqref="E30:V30">
    <cfRule type="cellIs" dxfId="14485" priority="15196" operator="greaterThan">
      <formula>1</formula>
    </cfRule>
  </conditionalFormatting>
  <conditionalFormatting sqref="E30:V30">
    <cfRule type="cellIs" dxfId="14484" priority="15195" operator="greaterThan">
      <formula>1</formula>
    </cfRule>
  </conditionalFormatting>
  <conditionalFormatting sqref="E30:V30">
    <cfRule type="cellIs" dxfId="14483" priority="15194" operator="greaterThan">
      <formula>1</formula>
    </cfRule>
  </conditionalFormatting>
  <conditionalFormatting sqref="E30:V30">
    <cfRule type="cellIs" dxfId="14482" priority="15193" operator="greaterThan">
      <formula>1</formula>
    </cfRule>
  </conditionalFormatting>
  <conditionalFormatting sqref="E30:V30">
    <cfRule type="cellIs" dxfId="14481" priority="15192" operator="greaterThan">
      <formula>1</formula>
    </cfRule>
  </conditionalFormatting>
  <conditionalFormatting sqref="E30:V30">
    <cfRule type="cellIs" dxfId="14480" priority="15191" operator="greaterThan">
      <formula>1</formula>
    </cfRule>
  </conditionalFormatting>
  <conditionalFormatting sqref="E30:V30">
    <cfRule type="cellIs" dxfId="14479" priority="15190" operator="greaterThan">
      <formula>1</formula>
    </cfRule>
  </conditionalFormatting>
  <conditionalFormatting sqref="L30:O30">
    <cfRule type="cellIs" dxfId="14478" priority="15189" operator="greaterThan">
      <formula>1</formula>
    </cfRule>
  </conditionalFormatting>
  <conditionalFormatting sqref="L30:O30">
    <cfRule type="cellIs" dxfId="14477" priority="15188" operator="greaterThan">
      <formula>1</formula>
    </cfRule>
  </conditionalFormatting>
  <conditionalFormatting sqref="L30">
    <cfRule type="cellIs" dxfId="14476" priority="15187" operator="greaterThan">
      <formula>1</formula>
    </cfRule>
  </conditionalFormatting>
  <conditionalFormatting sqref="M30">
    <cfRule type="cellIs" dxfId="14475" priority="15186" operator="greaterThan">
      <formula>1</formula>
    </cfRule>
  </conditionalFormatting>
  <conditionalFormatting sqref="N30">
    <cfRule type="cellIs" dxfId="14474" priority="15185" operator="greaterThan">
      <formula>1</formula>
    </cfRule>
  </conditionalFormatting>
  <conditionalFormatting sqref="O30">
    <cfRule type="cellIs" dxfId="14473" priority="15184" operator="greaterThan">
      <formula>1</formula>
    </cfRule>
  </conditionalFormatting>
  <conditionalFormatting sqref="L30:O30">
    <cfRule type="cellIs" dxfId="14472" priority="15183" operator="greaterThan">
      <formula>1</formula>
    </cfRule>
  </conditionalFormatting>
  <conditionalFormatting sqref="L30:O30">
    <cfRule type="cellIs" dxfId="14471" priority="15182" operator="greaterThan">
      <formula>1</formula>
    </cfRule>
  </conditionalFormatting>
  <conditionalFormatting sqref="L30:O30">
    <cfRule type="cellIs" dxfId="14470" priority="15181" operator="greaterThan">
      <formula>1</formula>
    </cfRule>
  </conditionalFormatting>
  <conditionalFormatting sqref="L30:O30">
    <cfRule type="cellIs" dxfId="14469" priority="15180" operator="greaterThan">
      <formula>1</formula>
    </cfRule>
  </conditionalFormatting>
  <conditionalFormatting sqref="L30">
    <cfRule type="cellIs" dxfId="14468" priority="15179" operator="greaterThan">
      <formula>1</formula>
    </cfRule>
  </conditionalFormatting>
  <conditionalFormatting sqref="M30">
    <cfRule type="cellIs" dxfId="14467" priority="15178" operator="greaterThan">
      <formula>1</formula>
    </cfRule>
  </conditionalFormatting>
  <conditionalFormatting sqref="N30">
    <cfRule type="cellIs" dxfId="14466" priority="15177" operator="greaterThan">
      <formula>1</formula>
    </cfRule>
  </conditionalFormatting>
  <conditionalFormatting sqref="O30">
    <cfRule type="cellIs" dxfId="14465" priority="15176" operator="greaterThan">
      <formula>1</formula>
    </cfRule>
  </conditionalFormatting>
  <conditionalFormatting sqref="L30:O30">
    <cfRule type="cellIs" dxfId="14464" priority="15175" operator="greaterThan">
      <formula>1</formula>
    </cfRule>
  </conditionalFormatting>
  <conditionalFormatting sqref="L30:O30">
    <cfRule type="cellIs" dxfId="14463" priority="15174" operator="greaterThan">
      <formula>1</formula>
    </cfRule>
  </conditionalFormatting>
  <conditionalFormatting sqref="L30:O30">
    <cfRule type="cellIs" dxfId="14462" priority="15173" operator="greaterThan">
      <formula>1</formula>
    </cfRule>
  </conditionalFormatting>
  <conditionalFormatting sqref="L30:O30">
    <cfRule type="cellIs" dxfId="14461" priority="15172" operator="greaterThan">
      <formula>1</formula>
    </cfRule>
  </conditionalFormatting>
  <conditionalFormatting sqref="L30:O30">
    <cfRule type="cellIs" dxfId="14460" priority="15171" operator="greaterThan">
      <formula>1</formula>
    </cfRule>
  </conditionalFormatting>
  <conditionalFormatting sqref="L30:O30">
    <cfRule type="cellIs" dxfId="14459" priority="15170" operator="greaterThan">
      <formula>1</formula>
    </cfRule>
  </conditionalFormatting>
  <conditionalFormatting sqref="L30:O30">
    <cfRule type="cellIs" dxfId="14458" priority="15169" operator="greaterThan">
      <formula>1</formula>
    </cfRule>
  </conditionalFormatting>
  <conditionalFormatting sqref="L30:O30">
    <cfRule type="cellIs" dxfId="14457" priority="15168" operator="greaterThan">
      <formula>1</formula>
    </cfRule>
  </conditionalFormatting>
  <conditionalFormatting sqref="L30:O30">
    <cfRule type="cellIs" dxfId="14456" priority="15167" operator="greaterThan">
      <formula>1</formula>
    </cfRule>
  </conditionalFormatting>
  <conditionalFormatting sqref="L30:O30">
    <cfRule type="cellIs" dxfId="14455" priority="15166" operator="greaterThan">
      <formula>1</formula>
    </cfRule>
  </conditionalFormatting>
  <conditionalFormatting sqref="L30:O30">
    <cfRule type="cellIs" dxfId="14454" priority="15165" operator="greaterThan">
      <formula>1</formula>
    </cfRule>
  </conditionalFormatting>
  <conditionalFormatting sqref="G32:K32 P32:V32">
    <cfRule type="cellIs" dxfId="14453" priority="15164" operator="greaterThan">
      <formula>1</formula>
    </cfRule>
  </conditionalFormatting>
  <conditionalFormatting sqref="G32:K32 P32:V32">
    <cfRule type="cellIs" dxfId="14452" priority="15163" operator="greaterThan">
      <formula>1</formula>
    </cfRule>
  </conditionalFormatting>
  <conditionalFormatting sqref="G32">
    <cfRule type="cellIs" dxfId="14451" priority="15162" operator="greaterThan">
      <formula>1</formula>
    </cfRule>
  </conditionalFormatting>
  <conditionalFormatting sqref="H32">
    <cfRule type="cellIs" dxfId="14450" priority="15161" operator="greaterThan">
      <formula>1</formula>
    </cfRule>
  </conditionalFormatting>
  <conditionalFormatting sqref="I32">
    <cfRule type="cellIs" dxfId="14449" priority="15160" operator="greaterThan">
      <formula>1</formula>
    </cfRule>
  </conditionalFormatting>
  <conditionalFormatting sqref="J32">
    <cfRule type="cellIs" dxfId="14448" priority="15159" operator="greaterThan">
      <formula>1</formula>
    </cfRule>
  </conditionalFormatting>
  <conditionalFormatting sqref="K32">
    <cfRule type="cellIs" dxfId="14447" priority="15158" operator="greaterThan">
      <formula>1</formula>
    </cfRule>
  </conditionalFormatting>
  <conditionalFormatting sqref="P32">
    <cfRule type="cellIs" dxfId="14446" priority="15157" operator="greaterThan">
      <formula>1</formula>
    </cfRule>
  </conditionalFormatting>
  <conditionalFormatting sqref="Q32">
    <cfRule type="cellIs" dxfId="14445" priority="15156" operator="greaterThan">
      <formula>1</formula>
    </cfRule>
  </conditionalFormatting>
  <conditionalFormatting sqref="R32">
    <cfRule type="cellIs" dxfId="14444" priority="15155" operator="greaterThan">
      <formula>1</formula>
    </cfRule>
  </conditionalFormatting>
  <conditionalFormatting sqref="S32">
    <cfRule type="cellIs" dxfId="14443" priority="15154" operator="greaterThan">
      <formula>1</formula>
    </cfRule>
  </conditionalFormatting>
  <conditionalFormatting sqref="T32">
    <cfRule type="cellIs" dxfId="14442" priority="15153" operator="greaterThan">
      <formula>1</formula>
    </cfRule>
  </conditionalFormatting>
  <conditionalFormatting sqref="U32">
    <cfRule type="cellIs" dxfId="14441" priority="15152" operator="greaterThan">
      <formula>1</formula>
    </cfRule>
  </conditionalFormatting>
  <conditionalFormatting sqref="F32">
    <cfRule type="cellIs" dxfId="14440" priority="15149" operator="greaterThan">
      <formula>1</formula>
    </cfRule>
  </conditionalFormatting>
  <conditionalFormatting sqref="E32">
    <cfRule type="cellIs" dxfId="14439" priority="15148" operator="greaterThan">
      <formula>1</formula>
    </cfRule>
  </conditionalFormatting>
  <conditionalFormatting sqref="E32">
    <cfRule type="cellIs" dxfId="14438" priority="15147" operator="greaterThan">
      <formula>1</formula>
    </cfRule>
  </conditionalFormatting>
  <conditionalFormatting sqref="E32:K32 P32:U32">
    <cfRule type="cellIs" dxfId="14437" priority="15146" operator="greaterThan">
      <formula>1</formula>
    </cfRule>
  </conditionalFormatting>
  <conditionalFormatting sqref="V32">
    <cfRule type="cellIs" dxfId="14436" priority="15145" operator="greaterThan">
      <formula>1</formula>
    </cfRule>
  </conditionalFormatting>
  <conditionalFormatting sqref="V32">
    <cfRule type="cellIs" dxfId="14435" priority="15144" operator="greaterThan">
      <formula>1</formula>
    </cfRule>
  </conditionalFormatting>
  <conditionalFormatting sqref="E32:K32 P32:V32">
    <cfRule type="cellIs" dxfId="14434" priority="15143" operator="greaterThan">
      <formula>1</formula>
    </cfRule>
  </conditionalFormatting>
  <conditionalFormatting sqref="E32:K32 P32:V32">
    <cfRule type="cellIs" dxfId="14433" priority="15142" operator="greaterThan">
      <formula>1</formula>
    </cfRule>
  </conditionalFormatting>
  <conditionalFormatting sqref="G32">
    <cfRule type="cellIs" dxfId="14432" priority="15141" operator="greaterThan">
      <formula>1</formula>
    </cfRule>
  </conditionalFormatting>
  <conditionalFormatting sqref="H32">
    <cfRule type="cellIs" dxfId="14431" priority="15140" operator="greaterThan">
      <formula>1</formula>
    </cfRule>
  </conditionalFormatting>
  <conditionalFormatting sqref="I32">
    <cfRule type="cellIs" dxfId="14430" priority="15139" operator="greaterThan">
      <formula>1</formula>
    </cfRule>
  </conditionalFormatting>
  <conditionalFormatting sqref="J32">
    <cfRule type="cellIs" dxfId="14429" priority="15138" operator="greaterThan">
      <formula>1</formula>
    </cfRule>
  </conditionalFormatting>
  <conditionalFormatting sqref="K32">
    <cfRule type="cellIs" dxfId="14428" priority="15137" operator="greaterThan">
      <formula>1</formula>
    </cfRule>
  </conditionalFormatting>
  <conditionalFormatting sqref="P32">
    <cfRule type="cellIs" dxfId="14427" priority="15136" operator="greaterThan">
      <formula>1</formula>
    </cfRule>
  </conditionalFormatting>
  <conditionalFormatting sqref="Q32">
    <cfRule type="cellIs" dxfId="14426" priority="15135" operator="greaterThan">
      <formula>1</formula>
    </cfRule>
  </conditionalFormatting>
  <conditionalFormatting sqref="R32">
    <cfRule type="cellIs" dxfId="14425" priority="15134" operator="greaterThan">
      <formula>1</formula>
    </cfRule>
  </conditionalFormatting>
  <conditionalFormatting sqref="S32">
    <cfRule type="cellIs" dxfId="14424" priority="15133" operator="greaterThan">
      <formula>1</formula>
    </cfRule>
  </conditionalFormatting>
  <conditionalFormatting sqref="T32">
    <cfRule type="cellIs" dxfId="14423" priority="15132" operator="greaterThan">
      <formula>1</formula>
    </cfRule>
  </conditionalFormatting>
  <conditionalFormatting sqref="U32">
    <cfRule type="cellIs" dxfId="14422" priority="15131" operator="greaterThan">
      <formula>1</formula>
    </cfRule>
  </conditionalFormatting>
  <conditionalFormatting sqref="V32">
    <cfRule type="cellIs" dxfId="14421" priority="15130" operator="greaterThan">
      <formula>1</formula>
    </cfRule>
  </conditionalFormatting>
  <conditionalFormatting sqref="E32:K32 P32:V32">
    <cfRule type="cellIs" dxfId="14420" priority="15129" operator="greaterThan">
      <formula>1</formula>
    </cfRule>
  </conditionalFormatting>
  <conditionalFormatting sqref="E32:K32 P32:V32">
    <cfRule type="cellIs" dxfId="14419" priority="15128" operator="greaterThan">
      <formula>1</formula>
    </cfRule>
  </conditionalFormatting>
  <conditionalFormatting sqref="E32:K32 P32:V32">
    <cfRule type="cellIs" dxfId="14418" priority="15127" operator="greaterThan">
      <formula>1</formula>
    </cfRule>
  </conditionalFormatting>
  <conditionalFormatting sqref="E32:K32 P32:V32">
    <cfRule type="cellIs" dxfId="14417" priority="15126" operator="greaterThan">
      <formula>1</formula>
    </cfRule>
  </conditionalFormatting>
  <conditionalFormatting sqref="G32">
    <cfRule type="cellIs" dxfId="14416" priority="15125" operator="greaterThan">
      <formula>1</formula>
    </cfRule>
  </conditionalFormatting>
  <conditionalFormatting sqref="H32">
    <cfRule type="cellIs" dxfId="14415" priority="15124" operator="greaterThan">
      <formula>1</formula>
    </cfRule>
  </conditionalFormatting>
  <conditionalFormatting sqref="I32">
    <cfRule type="cellIs" dxfId="14414" priority="15123" operator="greaterThan">
      <formula>1</formula>
    </cfRule>
  </conditionalFormatting>
  <conditionalFormatting sqref="J32">
    <cfRule type="cellIs" dxfId="14413" priority="15122" operator="greaterThan">
      <formula>1</formula>
    </cfRule>
  </conditionalFormatting>
  <conditionalFormatting sqref="K32">
    <cfRule type="cellIs" dxfId="14412" priority="15121" operator="greaterThan">
      <formula>1</formula>
    </cfRule>
  </conditionalFormatting>
  <conditionalFormatting sqref="P32">
    <cfRule type="cellIs" dxfId="14411" priority="15120" operator="greaterThan">
      <formula>1</formula>
    </cfRule>
  </conditionalFormatting>
  <conditionalFormatting sqref="Q32">
    <cfRule type="cellIs" dxfId="14410" priority="15119" operator="greaterThan">
      <formula>1</formula>
    </cfRule>
  </conditionalFormatting>
  <conditionalFormatting sqref="R32">
    <cfRule type="cellIs" dxfId="14409" priority="15118" operator="greaterThan">
      <formula>1</formula>
    </cfRule>
  </conditionalFormatting>
  <conditionalFormatting sqref="S32">
    <cfRule type="cellIs" dxfId="14408" priority="15117" operator="greaterThan">
      <formula>1</formula>
    </cfRule>
  </conditionalFormatting>
  <conditionalFormatting sqref="T32">
    <cfRule type="cellIs" dxfId="14407" priority="15116" operator="greaterThan">
      <formula>1</formula>
    </cfRule>
  </conditionalFormatting>
  <conditionalFormatting sqref="U32">
    <cfRule type="cellIs" dxfId="14406" priority="15115" operator="greaterThan">
      <formula>1</formula>
    </cfRule>
  </conditionalFormatting>
  <conditionalFormatting sqref="V32">
    <cfRule type="cellIs" dxfId="14405" priority="15114" operator="greaterThan">
      <formula>1</formula>
    </cfRule>
  </conditionalFormatting>
  <conditionalFormatting sqref="L32:O32">
    <cfRule type="cellIs" dxfId="14404" priority="15113" operator="greaterThan">
      <formula>1</formula>
    </cfRule>
  </conditionalFormatting>
  <conditionalFormatting sqref="L32:O32">
    <cfRule type="cellIs" dxfId="14403" priority="15112" operator="greaterThan">
      <formula>1</formula>
    </cfRule>
  </conditionalFormatting>
  <conditionalFormatting sqref="L32">
    <cfRule type="cellIs" dxfId="14402" priority="15111" operator="greaterThan">
      <formula>1</formula>
    </cfRule>
  </conditionalFormatting>
  <conditionalFormatting sqref="M32">
    <cfRule type="cellIs" dxfId="14401" priority="15110" operator="greaterThan">
      <formula>1</formula>
    </cfRule>
  </conditionalFormatting>
  <conditionalFormatting sqref="N32">
    <cfRule type="cellIs" dxfId="14400" priority="15109" operator="greaterThan">
      <formula>1</formula>
    </cfRule>
  </conditionalFormatting>
  <conditionalFormatting sqref="O32">
    <cfRule type="cellIs" dxfId="14399" priority="15108" operator="greaterThan">
      <formula>1</formula>
    </cfRule>
  </conditionalFormatting>
  <conditionalFormatting sqref="L32:O32">
    <cfRule type="cellIs" dxfId="14398" priority="15107" operator="greaterThan">
      <formula>1</formula>
    </cfRule>
  </conditionalFormatting>
  <conditionalFormatting sqref="L32:O32">
    <cfRule type="cellIs" dxfId="14397" priority="15106" operator="greaterThan">
      <formula>1</formula>
    </cfRule>
  </conditionalFormatting>
  <conditionalFormatting sqref="L32:O32">
    <cfRule type="cellIs" dxfId="14396" priority="15105" operator="greaterThan">
      <formula>1</formula>
    </cfRule>
  </conditionalFormatting>
  <conditionalFormatting sqref="L32">
    <cfRule type="cellIs" dxfId="14395" priority="15104" operator="greaterThan">
      <formula>1</formula>
    </cfRule>
  </conditionalFormatting>
  <conditionalFormatting sqref="M32">
    <cfRule type="cellIs" dxfId="14394" priority="15103" operator="greaterThan">
      <formula>1</formula>
    </cfRule>
  </conditionalFormatting>
  <conditionalFormatting sqref="N32">
    <cfRule type="cellIs" dxfId="14393" priority="15102" operator="greaterThan">
      <formula>1</formula>
    </cfRule>
  </conditionalFormatting>
  <conditionalFormatting sqref="O32">
    <cfRule type="cellIs" dxfId="14392" priority="15101" operator="greaterThan">
      <formula>1</formula>
    </cfRule>
  </conditionalFormatting>
  <conditionalFormatting sqref="L32:O32">
    <cfRule type="cellIs" dxfId="14391" priority="15100" operator="greaterThan">
      <formula>1</formula>
    </cfRule>
  </conditionalFormatting>
  <conditionalFormatting sqref="L32:O32">
    <cfRule type="cellIs" dxfId="14390" priority="15099" operator="greaterThan">
      <formula>1</formula>
    </cfRule>
  </conditionalFormatting>
  <conditionalFormatting sqref="L32:O32">
    <cfRule type="cellIs" dxfId="14389" priority="15098" operator="greaterThan">
      <formula>1</formula>
    </cfRule>
  </conditionalFormatting>
  <conditionalFormatting sqref="L32:O32">
    <cfRule type="cellIs" dxfId="14388" priority="15097" operator="greaterThan">
      <formula>1</formula>
    </cfRule>
  </conditionalFormatting>
  <conditionalFormatting sqref="L32">
    <cfRule type="cellIs" dxfId="14387" priority="15096" operator="greaterThan">
      <formula>1</formula>
    </cfRule>
  </conditionalFormatting>
  <conditionalFormatting sqref="M32">
    <cfRule type="cellIs" dxfId="14386" priority="15095" operator="greaterThan">
      <formula>1</formula>
    </cfRule>
  </conditionalFormatting>
  <conditionalFormatting sqref="N32">
    <cfRule type="cellIs" dxfId="14385" priority="15094" operator="greaterThan">
      <formula>1</formula>
    </cfRule>
  </conditionalFormatting>
  <conditionalFormatting sqref="O32">
    <cfRule type="cellIs" dxfId="14384" priority="15093" operator="greaterThan">
      <formula>1</formula>
    </cfRule>
  </conditionalFormatting>
  <conditionalFormatting sqref="E32:K32 P32:V32">
    <cfRule type="cellIs" dxfId="14383" priority="15092" operator="greaterThan">
      <formula>1</formula>
    </cfRule>
  </conditionalFormatting>
  <conditionalFormatting sqref="E32:K32 P32:V32">
    <cfRule type="cellIs" dxfId="14382" priority="15091" operator="greaterThan">
      <formula>1</formula>
    </cfRule>
  </conditionalFormatting>
  <conditionalFormatting sqref="G32">
    <cfRule type="cellIs" dxfId="14381" priority="15090" operator="greaterThan">
      <formula>1</formula>
    </cfRule>
  </conditionalFormatting>
  <conditionalFormatting sqref="H32">
    <cfRule type="cellIs" dxfId="14380" priority="15089" operator="greaterThan">
      <formula>1</formula>
    </cfRule>
  </conditionalFormatting>
  <conditionalFormatting sqref="I32">
    <cfRule type="cellIs" dxfId="14379" priority="15088" operator="greaterThan">
      <formula>1</formula>
    </cfRule>
  </conditionalFormatting>
  <conditionalFormatting sqref="J32">
    <cfRule type="cellIs" dxfId="14378" priority="15087" operator="greaterThan">
      <formula>1</formula>
    </cfRule>
  </conditionalFormatting>
  <conditionalFormatting sqref="K32">
    <cfRule type="cellIs" dxfId="14377" priority="15086" operator="greaterThan">
      <formula>1</formula>
    </cfRule>
  </conditionalFormatting>
  <conditionalFormatting sqref="P32">
    <cfRule type="cellIs" dxfId="14376" priority="15085" operator="greaterThan">
      <formula>1</formula>
    </cfRule>
  </conditionalFormatting>
  <conditionalFormatting sqref="Q32">
    <cfRule type="cellIs" dxfId="14375" priority="15084" operator="greaterThan">
      <formula>1</formula>
    </cfRule>
  </conditionalFormatting>
  <conditionalFormatting sqref="R32">
    <cfRule type="cellIs" dxfId="14374" priority="15083" operator="greaterThan">
      <formula>1</formula>
    </cfRule>
  </conditionalFormatting>
  <conditionalFormatting sqref="S32">
    <cfRule type="cellIs" dxfId="14373" priority="15082" operator="greaterThan">
      <formula>1</formula>
    </cfRule>
  </conditionalFormatting>
  <conditionalFormatting sqref="T32">
    <cfRule type="cellIs" dxfId="14372" priority="15081" operator="greaterThan">
      <formula>1</formula>
    </cfRule>
  </conditionalFormatting>
  <conditionalFormatting sqref="U32">
    <cfRule type="cellIs" dxfId="14371" priority="15080" operator="greaterThan">
      <formula>1</formula>
    </cfRule>
  </conditionalFormatting>
  <conditionalFormatting sqref="V32">
    <cfRule type="cellIs" dxfId="14370" priority="15079" operator="greaterThan">
      <formula>1</formula>
    </cfRule>
  </conditionalFormatting>
  <conditionalFormatting sqref="E32:K32 P32:V32">
    <cfRule type="cellIs" dxfId="14369" priority="15078" operator="greaterThan">
      <formula>1</formula>
    </cfRule>
  </conditionalFormatting>
  <conditionalFormatting sqref="E32:K32 P32:V32">
    <cfRule type="cellIs" dxfId="14368" priority="15077" operator="greaterThan">
      <formula>1</formula>
    </cfRule>
  </conditionalFormatting>
  <conditionalFormatting sqref="E32:K32 P32:V32">
    <cfRule type="cellIs" dxfId="14367" priority="15076" operator="greaterThan">
      <formula>1</formula>
    </cfRule>
  </conditionalFormatting>
  <conditionalFormatting sqref="E32:K32 P32:V32">
    <cfRule type="cellIs" dxfId="14366" priority="15075" operator="greaterThan">
      <formula>1</formula>
    </cfRule>
  </conditionalFormatting>
  <conditionalFormatting sqref="G32">
    <cfRule type="cellIs" dxfId="14365" priority="15074" operator="greaterThan">
      <formula>1</formula>
    </cfRule>
  </conditionalFormatting>
  <conditionalFormatting sqref="H32">
    <cfRule type="cellIs" dxfId="14364" priority="15073" operator="greaterThan">
      <formula>1</formula>
    </cfRule>
  </conditionalFormatting>
  <conditionalFormatting sqref="I32">
    <cfRule type="cellIs" dxfId="14363" priority="15072" operator="greaterThan">
      <formula>1</formula>
    </cfRule>
  </conditionalFormatting>
  <conditionalFormatting sqref="J32">
    <cfRule type="cellIs" dxfId="14362" priority="15071" operator="greaterThan">
      <formula>1</formula>
    </cfRule>
  </conditionalFormatting>
  <conditionalFormatting sqref="K32">
    <cfRule type="cellIs" dxfId="14361" priority="15070" operator="greaterThan">
      <formula>1</formula>
    </cfRule>
  </conditionalFormatting>
  <conditionalFormatting sqref="P32">
    <cfRule type="cellIs" dxfId="14360" priority="15069" operator="greaterThan">
      <formula>1</formula>
    </cfRule>
  </conditionalFormatting>
  <conditionalFormatting sqref="Q32">
    <cfRule type="cellIs" dxfId="14359" priority="15068" operator="greaterThan">
      <formula>1</formula>
    </cfRule>
  </conditionalFormatting>
  <conditionalFormatting sqref="R32">
    <cfRule type="cellIs" dxfId="14358" priority="15067" operator="greaterThan">
      <formula>1</formula>
    </cfRule>
  </conditionalFormatting>
  <conditionalFormatting sqref="S32">
    <cfRule type="cellIs" dxfId="14357" priority="15066" operator="greaterThan">
      <formula>1</formula>
    </cfRule>
  </conditionalFormatting>
  <conditionalFormatting sqref="T32">
    <cfRule type="cellIs" dxfId="14356" priority="15065" operator="greaterThan">
      <formula>1</formula>
    </cfRule>
  </conditionalFormatting>
  <conditionalFormatting sqref="U32">
    <cfRule type="cellIs" dxfId="14355" priority="15064" operator="greaterThan">
      <formula>1</formula>
    </cfRule>
  </conditionalFormatting>
  <conditionalFormatting sqref="V32">
    <cfRule type="cellIs" dxfId="14354" priority="15063" operator="greaterThan">
      <formula>1</formula>
    </cfRule>
  </conditionalFormatting>
  <conditionalFormatting sqref="E32:K32 P32:V32">
    <cfRule type="cellIs" dxfId="14353" priority="15062" operator="greaterThan">
      <formula>1</formula>
    </cfRule>
  </conditionalFormatting>
  <conditionalFormatting sqref="E32:K32 P32:V32">
    <cfRule type="cellIs" dxfId="14352" priority="15061" operator="greaterThan">
      <formula>1</formula>
    </cfRule>
  </conditionalFormatting>
  <conditionalFormatting sqref="E32:K32 P32:V32">
    <cfRule type="cellIs" dxfId="14351" priority="15060" operator="greaterThan">
      <formula>1</formula>
    </cfRule>
  </conditionalFormatting>
  <conditionalFormatting sqref="E32:K32 P32:V32">
    <cfRule type="cellIs" dxfId="14350" priority="15059" operator="greaterThan">
      <formula>1</formula>
    </cfRule>
  </conditionalFormatting>
  <conditionalFormatting sqref="E32:K32 P32:V32">
    <cfRule type="cellIs" dxfId="14349" priority="15058" operator="greaterThan">
      <formula>1</formula>
    </cfRule>
  </conditionalFormatting>
  <conditionalFormatting sqref="E32:K32 P32:V32">
    <cfRule type="cellIs" dxfId="14348" priority="15057" operator="greaterThan">
      <formula>1</formula>
    </cfRule>
  </conditionalFormatting>
  <conditionalFormatting sqref="E32:K32 P32:V32">
    <cfRule type="cellIs" dxfId="14347" priority="15056" operator="greaterThan">
      <formula>1</formula>
    </cfRule>
  </conditionalFormatting>
  <conditionalFormatting sqref="E32:K32 P32:V32">
    <cfRule type="cellIs" dxfId="14346" priority="15055" operator="greaterThan">
      <formula>1</formula>
    </cfRule>
  </conditionalFormatting>
  <conditionalFormatting sqref="E32:K32 P32:V32">
    <cfRule type="cellIs" dxfId="14345" priority="15054" operator="greaterThan">
      <formula>1</formula>
    </cfRule>
  </conditionalFormatting>
  <conditionalFormatting sqref="E32:K32 P32:V32">
    <cfRule type="cellIs" dxfId="14344" priority="15053" operator="greaterThan">
      <formula>1</formula>
    </cfRule>
  </conditionalFormatting>
  <conditionalFormatting sqref="E32:K32 P32:V32">
    <cfRule type="cellIs" dxfId="14343" priority="15052" operator="greaterThan">
      <formula>1</formula>
    </cfRule>
  </conditionalFormatting>
  <conditionalFormatting sqref="L32:O32">
    <cfRule type="cellIs" dxfId="14342" priority="15051" operator="greaterThan">
      <formula>1</formula>
    </cfRule>
  </conditionalFormatting>
  <conditionalFormatting sqref="L32:O32">
    <cfRule type="cellIs" dxfId="14341" priority="15050" operator="greaterThan">
      <formula>1</formula>
    </cfRule>
  </conditionalFormatting>
  <conditionalFormatting sqref="L32">
    <cfRule type="cellIs" dxfId="14340" priority="15049" operator="greaterThan">
      <formula>1</formula>
    </cfRule>
  </conditionalFormatting>
  <conditionalFormatting sqref="M32">
    <cfRule type="cellIs" dxfId="14339" priority="15048" operator="greaterThan">
      <formula>1</formula>
    </cfRule>
  </conditionalFormatting>
  <conditionalFormatting sqref="N32">
    <cfRule type="cellIs" dxfId="14338" priority="15047" operator="greaterThan">
      <formula>1</formula>
    </cfRule>
  </conditionalFormatting>
  <conditionalFormatting sqref="O32">
    <cfRule type="cellIs" dxfId="14337" priority="15046" operator="greaterThan">
      <formula>1</formula>
    </cfRule>
  </conditionalFormatting>
  <conditionalFormatting sqref="L32:O32">
    <cfRule type="cellIs" dxfId="14336" priority="15045" operator="greaterThan">
      <formula>1</formula>
    </cfRule>
  </conditionalFormatting>
  <conditionalFormatting sqref="L32:O32">
    <cfRule type="cellIs" dxfId="14335" priority="15044" operator="greaterThan">
      <formula>1</formula>
    </cfRule>
  </conditionalFormatting>
  <conditionalFormatting sqref="L32:O32">
    <cfRule type="cellIs" dxfId="14334" priority="15043" operator="greaterThan">
      <formula>1</formula>
    </cfRule>
  </conditionalFormatting>
  <conditionalFormatting sqref="L32:O32">
    <cfRule type="cellIs" dxfId="14333" priority="15042" operator="greaterThan">
      <formula>1</formula>
    </cfRule>
  </conditionalFormatting>
  <conditionalFormatting sqref="L32">
    <cfRule type="cellIs" dxfId="14332" priority="15041" operator="greaterThan">
      <formula>1</formula>
    </cfRule>
  </conditionalFormatting>
  <conditionalFormatting sqref="M32">
    <cfRule type="cellIs" dxfId="14331" priority="15040" operator="greaterThan">
      <formula>1</formula>
    </cfRule>
  </conditionalFormatting>
  <conditionalFormatting sqref="N32">
    <cfRule type="cellIs" dxfId="14330" priority="15039" operator="greaterThan">
      <formula>1</formula>
    </cfRule>
  </conditionalFormatting>
  <conditionalFormatting sqref="O32">
    <cfRule type="cellIs" dxfId="14329" priority="15038" operator="greaterThan">
      <formula>1</formula>
    </cfRule>
  </conditionalFormatting>
  <conditionalFormatting sqref="L32:O32">
    <cfRule type="cellIs" dxfId="14328" priority="15037" operator="greaterThan">
      <formula>1</formula>
    </cfRule>
  </conditionalFormatting>
  <conditionalFormatting sqref="L32:O32">
    <cfRule type="cellIs" dxfId="14327" priority="15036" operator="greaterThan">
      <formula>1</formula>
    </cfRule>
  </conditionalFormatting>
  <conditionalFormatting sqref="L32:O32">
    <cfRule type="cellIs" dxfId="14326" priority="15035" operator="greaterThan">
      <formula>1</formula>
    </cfRule>
  </conditionalFormatting>
  <conditionalFormatting sqref="L32:O32">
    <cfRule type="cellIs" dxfId="14325" priority="15034" operator="greaterThan">
      <formula>1</formula>
    </cfRule>
  </conditionalFormatting>
  <conditionalFormatting sqref="L32:O32">
    <cfRule type="cellIs" dxfId="14324" priority="15033" operator="greaterThan">
      <formula>1</formula>
    </cfRule>
  </conditionalFormatting>
  <conditionalFormatting sqref="L32:O32">
    <cfRule type="cellIs" dxfId="14323" priority="15032" operator="greaterThan">
      <formula>1</formula>
    </cfRule>
  </conditionalFormatting>
  <conditionalFormatting sqref="L32:O32">
    <cfRule type="cellIs" dxfId="14322" priority="15031" operator="greaterThan">
      <formula>1</formula>
    </cfRule>
  </conditionalFormatting>
  <conditionalFormatting sqref="L32:O32">
    <cfRule type="cellIs" dxfId="14321" priority="15030" operator="greaterThan">
      <formula>1</formula>
    </cfRule>
  </conditionalFormatting>
  <conditionalFormatting sqref="L32:O32">
    <cfRule type="cellIs" dxfId="14320" priority="15029" operator="greaterThan">
      <formula>1</formula>
    </cfRule>
  </conditionalFormatting>
  <conditionalFormatting sqref="L32:O32">
    <cfRule type="cellIs" dxfId="14319" priority="15028" operator="greaterThan">
      <formula>1</formula>
    </cfRule>
  </conditionalFormatting>
  <conditionalFormatting sqref="L32:O32">
    <cfRule type="cellIs" dxfId="14318" priority="15027" operator="greaterThan">
      <formula>1</formula>
    </cfRule>
  </conditionalFormatting>
  <conditionalFormatting sqref="E34:G34 I34:J34 T34:V34">
    <cfRule type="cellIs" dxfId="14317" priority="15026" operator="greaterThan">
      <formula>1</formula>
    </cfRule>
  </conditionalFormatting>
  <conditionalFormatting sqref="E34:G34 I34:J34 T34:V34">
    <cfRule type="cellIs" dxfId="14316" priority="15025" operator="greaterThan">
      <formula>1</formula>
    </cfRule>
  </conditionalFormatting>
  <conditionalFormatting sqref="G34">
    <cfRule type="cellIs" dxfId="14315" priority="15024" operator="greaterThan">
      <formula>1</formula>
    </cfRule>
  </conditionalFormatting>
  <conditionalFormatting sqref="I34">
    <cfRule type="cellIs" dxfId="14314" priority="15023" operator="greaterThan">
      <formula>1</formula>
    </cfRule>
  </conditionalFormatting>
  <conditionalFormatting sqref="J34">
    <cfRule type="cellIs" dxfId="14313" priority="15022" operator="greaterThan">
      <formula>1</formula>
    </cfRule>
  </conditionalFormatting>
  <conditionalFormatting sqref="T34">
    <cfRule type="cellIs" dxfId="14312" priority="15021" operator="greaterThan">
      <formula>1</formula>
    </cfRule>
  </conditionalFormatting>
  <conditionalFormatting sqref="U34">
    <cfRule type="cellIs" dxfId="14311" priority="15020" operator="greaterThan">
      <formula>1</formula>
    </cfRule>
  </conditionalFormatting>
  <conditionalFormatting sqref="V34">
    <cfRule type="cellIs" dxfId="14310" priority="15019" operator="greaterThan">
      <formula>1</formula>
    </cfRule>
  </conditionalFormatting>
  <conditionalFormatting sqref="H34">
    <cfRule type="cellIs" dxfId="14309" priority="15018" operator="greaterThan">
      <formula>1</formula>
    </cfRule>
  </conditionalFormatting>
  <conditionalFormatting sqref="H34">
    <cfRule type="cellIs" dxfId="14308" priority="15017" operator="greaterThan">
      <formula>1</formula>
    </cfRule>
  </conditionalFormatting>
  <conditionalFormatting sqref="K34">
    <cfRule type="cellIs" dxfId="14307" priority="15016" operator="greaterThan">
      <formula>1</formula>
    </cfRule>
  </conditionalFormatting>
  <conditionalFormatting sqref="K34">
    <cfRule type="cellIs" dxfId="14306" priority="15015" operator="greaterThan">
      <formula>1</formula>
    </cfRule>
  </conditionalFormatting>
  <conditionalFormatting sqref="P34">
    <cfRule type="cellIs" dxfId="14305" priority="15014" operator="greaterThan">
      <formula>1</formula>
    </cfRule>
  </conditionalFormatting>
  <conditionalFormatting sqref="P34">
    <cfRule type="cellIs" dxfId="14304" priority="15013" operator="greaterThan">
      <formula>1</formula>
    </cfRule>
  </conditionalFormatting>
  <conditionalFormatting sqref="Q34">
    <cfRule type="cellIs" dxfId="14303" priority="15012" operator="greaterThan">
      <formula>1</formula>
    </cfRule>
  </conditionalFormatting>
  <conditionalFormatting sqref="Q34">
    <cfRule type="cellIs" dxfId="14302" priority="15011" operator="greaterThan">
      <formula>1</formula>
    </cfRule>
  </conditionalFormatting>
  <conditionalFormatting sqref="R34">
    <cfRule type="cellIs" dxfId="14301" priority="15010" operator="greaterThan">
      <formula>1</formula>
    </cfRule>
  </conditionalFormatting>
  <conditionalFormatting sqref="R34">
    <cfRule type="cellIs" dxfId="14300" priority="15009" operator="greaterThan">
      <formula>1</formula>
    </cfRule>
  </conditionalFormatting>
  <conditionalFormatting sqref="S34">
    <cfRule type="cellIs" dxfId="14299" priority="15008" operator="greaterThan">
      <formula>1</formula>
    </cfRule>
  </conditionalFormatting>
  <conditionalFormatting sqref="S34">
    <cfRule type="cellIs" dxfId="14298" priority="15007" operator="greaterThan">
      <formula>1</formula>
    </cfRule>
  </conditionalFormatting>
  <conditionalFormatting sqref="V34">
    <cfRule type="cellIs" dxfId="14297" priority="15001" operator="greaterThan">
      <formula>1</formula>
    </cfRule>
  </conditionalFormatting>
  <conditionalFormatting sqref="V34">
    <cfRule type="cellIs" dxfId="14296" priority="15000" operator="greaterThan">
      <formula>1</formula>
    </cfRule>
  </conditionalFormatting>
  <conditionalFormatting sqref="U34">
    <cfRule type="cellIs" dxfId="14295" priority="14999" operator="greaterThan">
      <formula>1</formula>
    </cfRule>
  </conditionalFormatting>
  <conditionalFormatting sqref="U34">
    <cfRule type="cellIs" dxfId="14294" priority="14998" operator="greaterThan">
      <formula>1</formula>
    </cfRule>
  </conditionalFormatting>
  <conditionalFormatting sqref="T34">
    <cfRule type="cellIs" dxfId="14293" priority="14997" operator="greaterThan">
      <formula>1</formula>
    </cfRule>
  </conditionalFormatting>
  <conditionalFormatting sqref="T34">
    <cfRule type="cellIs" dxfId="14292" priority="14996" operator="greaterThan">
      <formula>1</formula>
    </cfRule>
  </conditionalFormatting>
  <conditionalFormatting sqref="S34">
    <cfRule type="cellIs" dxfId="14291" priority="14995" operator="greaterThan">
      <formula>1</formula>
    </cfRule>
  </conditionalFormatting>
  <conditionalFormatting sqref="E34:I34">
    <cfRule type="cellIs" dxfId="14290" priority="15006" operator="greaterThan">
      <formula>1</formula>
    </cfRule>
  </conditionalFormatting>
  <conditionalFormatting sqref="E34:I34">
    <cfRule type="cellIs" dxfId="14289" priority="15005" operator="greaterThan">
      <formula>1</formula>
    </cfRule>
  </conditionalFormatting>
  <conditionalFormatting sqref="G34">
    <cfRule type="cellIs" dxfId="14288" priority="15004" operator="greaterThan">
      <formula>1</formula>
    </cfRule>
  </conditionalFormatting>
  <conditionalFormatting sqref="H34">
    <cfRule type="cellIs" dxfId="14287" priority="15003" operator="greaterThan">
      <formula>1</formula>
    </cfRule>
  </conditionalFormatting>
  <conditionalFormatting sqref="I34">
    <cfRule type="cellIs" dxfId="14286" priority="15002" operator="greaterThan">
      <formula>1</formula>
    </cfRule>
  </conditionalFormatting>
  <conditionalFormatting sqref="S34">
    <cfRule type="cellIs" dxfId="14285" priority="14994" operator="greaterThan">
      <formula>1</formula>
    </cfRule>
  </conditionalFormatting>
  <conditionalFormatting sqref="R34">
    <cfRule type="cellIs" dxfId="14284" priority="14993" operator="greaterThan">
      <formula>1</formula>
    </cfRule>
  </conditionalFormatting>
  <conditionalFormatting sqref="R34">
    <cfRule type="cellIs" dxfId="14283" priority="14992" operator="greaterThan">
      <formula>1</formula>
    </cfRule>
  </conditionalFormatting>
  <conditionalFormatting sqref="Q34">
    <cfRule type="cellIs" dxfId="14282" priority="14991" operator="greaterThan">
      <formula>1</formula>
    </cfRule>
  </conditionalFormatting>
  <conditionalFormatting sqref="Q34">
    <cfRule type="cellIs" dxfId="14281" priority="14990" operator="greaterThan">
      <formula>1</formula>
    </cfRule>
  </conditionalFormatting>
  <conditionalFormatting sqref="P34">
    <cfRule type="cellIs" dxfId="14280" priority="14989" operator="greaterThan">
      <formula>1</formula>
    </cfRule>
  </conditionalFormatting>
  <conditionalFormatting sqref="P34">
    <cfRule type="cellIs" dxfId="14279" priority="14988" operator="greaterThan">
      <formula>1</formula>
    </cfRule>
  </conditionalFormatting>
  <conditionalFormatting sqref="K34">
    <cfRule type="cellIs" dxfId="14278" priority="14987" operator="greaterThan">
      <formula>1</formula>
    </cfRule>
  </conditionalFormatting>
  <conditionalFormatting sqref="K34">
    <cfRule type="cellIs" dxfId="14277" priority="14986" operator="greaterThan">
      <formula>1</formula>
    </cfRule>
  </conditionalFormatting>
  <conditionalFormatting sqref="J34">
    <cfRule type="cellIs" dxfId="14276" priority="14985" operator="greaterThan">
      <formula>1</formula>
    </cfRule>
  </conditionalFormatting>
  <conditionalFormatting sqref="J34">
    <cfRule type="cellIs" dxfId="14275" priority="14984" operator="greaterThan">
      <formula>1</formula>
    </cfRule>
  </conditionalFormatting>
  <conditionalFormatting sqref="S34">
    <cfRule type="cellIs" dxfId="14274" priority="14961" operator="greaterThan">
      <formula>1</formula>
    </cfRule>
  </conditionalFormatting>
  <conditionalFormatting sqref="E34 T34:V34 Q34:R34">
    <cfRule type="cellIs" dxfId="14273" priority="14983" operator="greaterThan">
      <formula>1</formula>
    </cfRule>
  </conditionalFormatting>
  <conditionalFormatting sqref="E34 T34:V34 Q34:R34">
    <cfRule type="cellIs" dxfId="14272" priority="14982" operator="greaterThan">
      <formula>1</formula>
    </cfRule>
  </conditionalFormatting>
  <conditionalFormatting sqref="Q34">
    <cfRule type="cellIs" dxfId="14271" priority="14981" operator="greaterThan">
      <formula>1</formula>
    </cfRule>
  </conditionalFormatting>
  <conditionalFormatting sqref="R34">
    <cfRule type="cellIs" dxfId="14270" priority="14980" operator="greaterThan">
      <formula>1</formula>
    </cfRule>
  </conditionalFormatting>
  <conditionalFormatting sqref="T34">
    <cfRule type="cellIs" dxfId="14269" priority="14979" operator="greaterThan">
      <formula>1</formula>
    </cfRule>
  </conditionalFormatting>
  <conditionalFormatting sqref="U34">
    <cfRule type="cellIs" dxfId="14268" priority="14978" operator="greaterThan">
      <formula>1</formula>
    </cfRule>
  </conditionalFormatting>
  <conditionalFormatting sqref="V34">
    <cfRule type="cellIs" dxfId="14267" priority="14977" operator="greaterThan">
      <formula>1</formula>
    </cfRule>
  </conditionalFormatting>
  <conditionalFormatting sqref="F34">
    <cfRule type="cellIs" dxfId="14266" priority="14976" operator="greaterThan">
      <formula>1</formula>
    </cfRule>
  </conditionalFormatting>
  <conditionalFormatting sqref="F34">
    <cfRule type="cellIs" dxfId="14265" priority="14975" operator="greaterThan">
      <formula>1</formula>
    </cfRule>
  </conditionalFormatting>
  <conditionalFormatting sqref="G34">
    <cfRule type="cellIs" dxfId="14264" priority="14974" operator="greaterThan">
      <formula>1</formula>
    </cfRule>
  </conditionalFormatting>
  <conditionalFormatting sqref="G34">
    <cfRule type="cellIs" dxfId="14263" priority="14973" operator="greaterThan">
      <formula>1</formula>
    </cfRule>
  </conditionalFormatting>
  <conditionalFormatting sqref="H34">
    <cfRule type="cellIs" dxfId="14262" priority="14972" operator="greaterThan">
      <formula>1</formula>
    </cfRule>
  </conditionalFormatting>
  <conditionalFormatting sqref="H34">
    <cfRule type="cellIs" dxfId="14261" priority="14971" operator="greaterThan">
      <formula>1</formula>
    </cfRule>
  </conditionalFormatting>
  <conditionalFormatting sqref="I34">
    <cfRule type="cellIs" dxfId="14260" priority="14970" operator="greaterThan">
      <formula>1</formula>
    </cfRule>
  </conditionalFormatting>
  <conditionalFormatting sqref="I34">
    <cfRule type="cellIs" dxfId="14259" priority="14969" operator="greaterThan">
      <formula>1</formula>
    </cfRule>
  </conditionalFormatting>
  <conditionalFormatting sqref="J34">
    <cfRule type="cellIs" dxfId="14258" priority="14968" operator="greaterThan">
      <formula>1</formula>
    </cfRule>
  </conditionalFormatting>
  <conditionalFormatting sqref="J34">
    <cfRule type="cellIs" dxfId="14257" priority="14967" operator="greaterThan">
      <formula>1</formula>
    </cfRule>
  </conditionalFormatting>
  <conditionalFormatting sqref="K34">
    <cfRule type="cellIs" dxfId="14256" priority="14966" operator="greaterThan">
      <formula>1</formula>
    </cfRule>
  </conditionalFormatting>
  <conditionalFormatting sqref="K34">
    <cfRule type="cellIs" dxfId="14255" priority="14965" operator="greaterThan">
      <formula>1</formula>
    </cfRule>
  </conditionalFormatting>
  <conditionalFormatting sqref="P34">
    <cfRule type="cellIs" dxfId="14254" priority="14964" operator="greaterThan">
      <formula>1</formula>
    </cfRule>
  </conditionalFormatting>
  <conditionalFormatting sqref="P34">
    <cfRule type="cellIs" dxfId="14253" priority="14963" operator="greaterThan">
      <formula>1</formula>
    </cfRule>
  </conditionalFormatting>
  <conditionalFormatting sqref="S34">
    <cfRule type="cellIs" dxfId="14252" priority="14962" operator="greaterThan">
      <formula>1</formula>
    </cfRule>
  </conditionalFormatting>
  <conditionalFormatting sqref="G34:K34 P34:V34">
    <cfRule type="cellIs" dxfId="14251" priority="14960" operator="greaterThan">
      <formula>1</formula>
    </cfRule>
  </conditionalFormatting>
  <conditionalFormatting sqref="G34:K34 P34:V34">
    <cfRule type="cellIs" dxfId="14250" priority="14959" operator="greaterThan">
      <formula>1</formula>
    </cfRule>
  </conditionalFormatting>
  <conditionalFormatting sqref="G34">
    <cfRule type="cellIs" dxfId="14249" priority="14958" operator="greaterThan">
      <formula>1</formula>
    </cfRule>
  </conditionalFormatting>
  <conditionalFormatting sqref="H34">
    <cfRule type="cellIs" dxfId="14248" priority="14957" operator="greaterThan">
      <formula>1</formula>
    </cfRule>
  </conditionalFormatting>
  <conditionalFormatting sqref="I34">
    <cfRule type="cellIs" dxfId="14247" priority="14956" operator="greaterThan">
      <formula>1</formula>
    </cfRule>
  </conditionalFormatting>
  <conditionalFormatting sqref="J34">
    <cfRule type="cellIs" dxfId="14246" priority="14955" operator="greaterThan">
      <formula>1</formula>
    </cfRule>
  </conditionalFormatting>
  <conditionalFormatting sqref="K34">
    <cfRule type="cellIs" dxfId="14245" priority="14954" operator="greaterThan">
      <formula>1</formula>
    </cfRule>
  </conditionalFormatting>
  <conditionalFormatting sqref="P34">
    <cfRule type="cellIs" dxfId="14244" priority="14953" operator="greaterThan">
      <formula>1</formula>
    </cfRule>
  </conditionalFormatting>
  <conditionalFormatting sqref="Q34">
    <cfRule type="cellIs" dxfId="14243" priority="14952" operator="greaterThan">
      <formula>1</formula>
    </cfRule>
  </conditionalFormatting>
  <conditionalFormatting sqref="R34">
    <cfRule type="cellIs" dxfId="14242" priority="14951" operator="greaterThan">
      <formula>1</formula>
    </cfRule>
  </conditionalFormatting>
  <conditionalFormatting sqref="S34">
    <cfRule type="cellIs" dxfId="14241" priority="14950" operator="greaterThan">
      <formula>1</formula>
    </cfRule>
  </conditionalFormatting>
  <conditionalFormatting sqref="T34">
    <cfRule type="cellIs" dxfId="14240" priority="14949" operator="greaterThan">
      <formula>1</formula>
    </cfRule>
  </conditionalFormatting>
  <conditionalFormatting sqref="U34">
    <cfRule type="cellIs" dxfId="14239" priority="14948" operator="greaterThan">
      <formula>1</formula>
    </cfRule>
  </conditionalFormatting>
  <conditionalFormatting sqref="V34">
    <cfRule type="cellIs" dxfId="14238" priority="14947" operator="greaterThan">
      <formula>1</formula>
    </cfRule>
  </conditionalFormatting>
  <conditionalFormatting sqref="F34">
    <cfRule type="cellIs" dxfId="14237" priority="14946" operator="greaterThan">
      <formula>1</formula>
    </cfRule>
  </conditionalFormatting>
  <conditionalFormatting sqref="F34">
    <cfRule type="cellIs" dxfId="14236" priority="14945" operator="greaterThan">
      <formula>1</formula>
    </cfRule>
  </conditionalFormatting>
  <conditionalFormatting sqref="E34">
    <cfRule type="cellIs" dxfId="14235" priority="14944" operator="greaterThan">
      <formula>1</formula>
    </cfRule>
  </conditionalFormatting>
  <conditionalFormatting sqref="E34">
    <cfRule type="cellIs" dxfId="14234" priority="14943" operator="greaterThan">
      <formula>1</formula>
    </cfRule>
  </conditionalFormatting>
  <conditionalFormatting sqref="E34:K34 P34:U34">
    <cfRule type="cellIs" dxfId="14233" priority="14942" operator="greaterThan">
      <formula>1</formula>
    </cfRule>
  </conditionalFormatting>
  <conditionalFormatting sqref="V34">
    <cfRule type="cellIs" dxfId="14232" priority="14941" operator="greaterThan">
      <formula>1</formula>
    </cfRule>
  </conditionalFormatting>
  <conditionalFormatting sqref="V34">
    <cfRule type="cellIs" dxfId="14231" priority="14940" operator="greaterThan">
      <formula>1</formula>
    </cfRule>
  </conditionalFormatting>
  <conditionalFormatting sqref="E34:K34 P34:V34">
    <cfRule type="cellIs" dxfId="14230" priority="14939" operator="greaterThan">
      <formula>1</formula>
    </cfRule>
  </conditionalFormatting>
  <conditionalFormatting sqref="E34:K34 P34:V34">
    <cfRule type="cellIs" dxfId="14229" priority="14938" operator="greaterThan">
      <formula>1</formula>
    </cfRule>
  </conditionalFormatting>
  <conditionalFormatting sqref="G34">
    <cfRule type="cellIs" dxfId="14228" priority="14937" operator="greaterThan">
      <formula>1</formula>
    </cfRule>
  </conditionalFormatting>
  <conditionalFormatting sqref="H34">
    <cfRule type="cellIs" dxfId="14227" priority="14936" operator="greaterThan">
      <formula>1</formula>
    </cfRule>
  </conditionalFormatting>
  <conditionalFormatting sqref="I34">
    <cfRule type="cellIs" dxfId="14226" priority="14935" operator="greaterThan">
      <formula>1</formula>
    </cfRule>
  </conditionalFormatting>
  <conditionalFormatting sqref="J34">
    <cfRule type="cellIs" dxfId="14225" priority="14934" operator="greaterThan">
      <formula>1</formula>
    </cfRule>
  </conditionalFormatting>
  <conditionalFormatting sqref="K34">
    <cfRule type="cellIs" dxfId="14224" priority="14933" operator="greaterThan">
      <formula>1</formula>
    </cfRule>
  </conditionalFormatting>
  <conditionalFormatting sqref="P34">
    <cfRule type="cellIs" dxfId="14223" priority="14932" operator="greaterThan">
      <formula>1</formula>
    </cfRule>
  </conditionalFormatting>
  <conditionalFormatting sqref="Q34">
    <cfRule type="cellIs" dxfId="14222" priority="14931" operator="greaterThan">
      <formula>1</formula>
    </cfRule>
  </conditionalFormatting>
  <conditionalFormatting sqref="R34">
    <cfRule type="cellIs" dxfId="14221" priority="14930" operator="greaterThan">
      <formula>1</formula>
    </cfRule>
  </conditionalFormatting>
  <conditionalFormatting sqref="S34">
    <cfRule type="cellIs" dxfId="14220" priority="14929" operator="greaterThan">
      <formula>1</formula>
    </cfRule>
  </conditionalFormatting>
  <conditionalFormatting sqref="T34">
    <cfRule type="cellIs" dxfId="14219" priority="14928" operator="greaterThan">
      <formula>1</formula>
    </cfRule>
  </conditionalFormatting>
  <conditionalFormatting sqref="U34">
    <cfRule type="cellIs" dxfId="14218" priority="14927" operator="greaterThan">
      <formula>1</formula>
    </cfRule>
  </conditionalFormatting>
  <conditionalFormatting sqref="V34">
    <cfRule type="cellIs" dxfId="14217" priority="14926" operator="greaterThan">
      <formula>1</formula>
    </cfRule>
  </conditionalFormatting>
  <conditionalFormatting sqref="E34:K34 P34:V34">
    <cfRule type="cellIs" dxfId="14216" priority="14925" operator="greaterThan">
      <formula>1</formula>
    </cfRule>
  </conditionalFormatting>
  <conditionalFormatting sqref="E34:K34 P34:V34">
    <cfRule type="cellIs" dxfId="14215" priority="14924" operator="greaterThan">
      <formula>1</formula>
    </cfRule>
  </conditionalFormatting>
  <conditionalFormatting sqref="E34:K34 P34:V34">
    <cfRule type="cellIs" dxfId="14214" priority="14923" operator="greaterThan">
      <formula>1</formula>
    </cfRule>
  </conditionalFormatting>
  <conditionalFormatting sqref="E34:K34 P34:V34">
    <cfRule type="cellIs" dxfId="14213" priority="14922" operator="greaterThan">
      <formula>1</formula>
    </cfRule>
  </conditionalFormatting>
  <conditionalFormatting sqref="G34">
    <cfRule type="cellIs" dxfId="14212" priority="14921" operator="greaterThan">
      <formula>1</formula>
    </cfRule>
  </conditionalFormatting>
  <conditionalFormatting sqref="H34">
    <cfRule type="cellIs" dxfId="14211" priority="14920" operator="greaterThan">
      <formula>1</formula>
    </cfRule>
  </conditionalFormatting>
  <conditionalFormatting sqref="I34">
    <cfRule type="cellIs" dxfId="14210" priority="14919" operator="greaterThan">
      <formula>1</formula>
    </cfRule>
  </conditionalFormatting>
  <conditionalFormatting sqref="J34">
    <cfRule type="cellIs" dxfId="14209" priority="14918" operator="greaterThan">
      <formula>1</formula>
    </cfRule>
  </conditionalFormatting>
  <conditionalFormatting sqref="K34">
    <cfRule type="cellIs" dxfId="14208" priority="14917" operator="greaterThan">
      <formula>1</formula>
    </cfRule>
  </conditionalFormatting>
  <conditionalFormatting sqref="P34">
    <cfRule type="cellIs" dxfId="14207" priority="14916" operator="greaterThan">
      <formula>1</formula>
    </cfRule>
  </conditionalFormatting>
  <conditionalFormatting sqref="Q34">
    <cfRule type="cellIs" dxfId="14206" priority="14915" operator="greaterThan">
      <formula>1</formula>
    </cfRule>
  </conditionalFormatting>
  <conditionalFormatting sqref="R34">
    <cfRule type="cellIs" dxfId="14205" priority="14914" operator="greaterThan">
      <formula>1</formula>
    </cfRule>
  </conditionalFormatting>
  <conditionalFormatting sqref="S34">
    <cfRule type="cellIs" dxfId="14204" priority="14913" operator="greaterThan">
      <formula>1</formula>
    </cfRule>
  </conditionalFormatting>
  <conditionalFormatting sqref="T34">
    <cfRule type="cellIs" dxfId="14203" priority="14912" operator="greaterThan">
      <formula>1</formula>
    </cfRule>
  </conditionalFormatting>
  <conditionalFormatting sqref="U34">
    <cfRule type="cellIs" dxfId="14202" priority="14911" operator="greaterThan">
      <formula>1</formula>
    </cfRule>
  </conditionalFormatting>
  <conditionalFormatting sqref="V34">
    <cfRule type="cellIs" dxfId="14201" priority="14910" operator="greaterThan">
      <formula>1</formula>
    </cfRule>
  </conditionalFormatting>
  <conditionalFormatting sqref="L34">
    <cfRule type="cellIs" dxfId="14200" priority="14909" operator="greaterThan">
      <formula>1</formula>
    </cfRule>
  </conditionalFormatting>
  <conditionalFormatting sqref="L34">
    <cfRule type="cellIs" dxfId="14199" priority="14908" operator="greaterThan">
      <formula>1</formula>
    </cfRule>
  </conditionalFormatting>
  <conditionalFormatting sqref="M34">
    <cfRule type="cellIs" dxfId="14198" priority="14907" operator="greaterThan">
      <formula>1</formula>
    </cfRule>
  </conditionalFormatting>
  <conditionalFormatting sqref="M34">
    <cfRule type="cellIs" dxfId="14197" priority="14906" operator="greaterThan">
      <formula>1</formula>
    </cfRule>
  </conditionalFormatting>
  <conditionalFormatting sqref="N34">
    <cfRule type="cellIs" dxfId="14196" priority="14905" operator="greaterThan">
      <formula>1</formula>
    </cfRule>
  </conditionalFormatting>
  <conditionalFormatting sqref="N34">
    <cfRule type="cellIs" dxfId="14195" priority="14904" operator="greaterThan">
      <formula>1</formula>
    </cfRule>
  </conditionalFormatting>
  <conditionalFormatting sqref="O34">
    <cfRule type="cellIs" dxfId="14194" priority="14903" operator="greaterThan">
      <formula>1</formula>
    </cfRule>
  </conditionalFormatting>
  <conditionalFormatting sqref="O34">
    <cfRule type="cellIs" dxfId="14193" priority="14902" operator="greaterThan">
      <formula>1</formula>
    </cfRule>
  </conditionalFormatting>
  <conditionalFormatting sqref="O34">
    <cfRule type="cellIs" dxfId="14192" priority="14901" operator="greaterThan">
      <formula>1</formula>
    </cfRule>
  </conditionalFormatting>
  <conditionalFormatting sqref="O34">
    <cfRule type="cellIs" dxfId="14191" priority="14900" operator="greaterThan">
      <formula>1</formula>
    </cfRule>
  </conditionalFormatting>
  <conditionalFormatting sqref="N34">
    <cfRule type="cellIs" dxfId="14190" priority="14899" operator="greaterThan">
      <formula>1</formula>
    </cfRule>
  </conditionalFormatting>
  <conditionalFormatting sqref="N34">
    <cfRule type="cellIs" dxfId="14189" priority="14898" operator="greaterThan">
      <formula>1</formula>
    </cfRule>
  </conditionalFormatting>
  <conditionalFormatting sqref="M34">
    <cfRule type="cellIs" dxfId="14188" priority="14897" operator="greaterThan">
      <formula>1</formula>
    </cfRule>
  </conditionalFormatting>
  <conditionalFormatting sqref="M34">
    <cfRule type="cellIs" dxfId="14187" priority="14896" operator="greaterThan">
      <formula>1</formula>
    </cfRule>
  </conditionalFormatting>
  <conditionalFormatting sqref="L34">
    <cfRule type="cellIs" dxfId="14186" priority="14895" operator="greaterThan">
      <formula>1</formula>
    </cfRule>
  </conditionalFormatting>
  <conditionalFormatting sqref="L34">
    <cfRule type="cellIs" dxfId="14185" priority="14894" operator="greaterThan">
      <formula>1</formula>
    </cfRule>
  </conditionalFormatting>
  <conditionalFormatting sqref="O34">
    <cfRule type="cellIs" dxfId="14184" priority="14886" operator="greaterThan">
      <formula>1</formula>
    </cfRule>
  </conditionalFormatting>
  <conditionalFormatting sqref="M34:N34">
    <cfRule type="cellIs" dxfId="14183" priority="14893" operator="greaterThan">
      <formula>1</formula>
    </cfRule>
  </conditionalFormatting>
  <conditionalFormatting sqref="M34:N34">
    <cfRule type="cellIs" dxfId="14182" priority="14892" operator="greaterThan">
      <formula>1</formula>
    </cfRule>
  </conditionalFormatting>
  <conditionalFormatting sqref="M34">
    <cfRule type="cellIs" dxfId="14181" priority="14891" operator="greaterThan">
      <formula>1</formula>
    </cfRule>
  </conditionalFormatting>
  <conditionalFormatting sqref="N34">
    <cfRule type="cellIs" dxfId="14180" priority="14890" operator="greaterThan">
      <formula>1</formula>
    </cfRule>
  </conditionalFormatting>
  <conditionalFormatting sqref="L34">
    <cfRule type="cellIs" dxfId="14179" priority="14889" operator="greaterThan">
      <formula>1</formula>
    </cfRule>
  </conditionalFormatting>
  <conditionalFormatting sqref="L34">
    <cfRule type="cellIs" dxfId="14178" priority="14888" operator="greaterThan">
      <formula>1</formula>
    </cfRule>
  </conditionalFormatting>
  <conditionalFormatting sqref="O34">
    <cfRule type="cellIs" dxfId="14177" priority="14887" operator="greaterThan">
      <formula>1</formula>
    </cfRule>
  </conditionalFormatting>
  <conditionalFormatting sqref="L34:O34">
    <cfRule type="cellIs" dxfId="14176" priority="14885" operator="greaterThan">
      <formula>1</formula>
    </cfRule>
  </conditionalFormatting>
  <conditionalFormatting sqref="L34:O34">
    <cfRule type="cellIs" dxfId="14175" priority="14884" operator="greaterThan">
      <formula>1</formula>
    </cfRule>
  </conditionalFormatting>
  <conditionalFormatting sqref="L34">
    <cfRule type="cellIs" dxfId="14174" priority="14883" operator="greaterThan">
      <formula>1</formula>
    </cfRule>
  </conditionalFormatting>
  <conditionalFormatting sqref="M34">
    <cfRule type="cellIs" dxfId="14173" priority="14882" operator="greaterThan">
      <formula>1</formula>
    </cfRule>
  </conditionalFormatting>
  <conditionalFormatting sqref="N34">
    <cfRule type="cellIs" dxfId="14172" priority="14881" operator="greaterThan">
      <formula>1</formula>
    </cfRule>
  </conditionalFormatting>
  <conditionalFormatting sqref="O34">
    <cfRule type="cellIs" dxfId="14171" priority="14880" operator="greaterThan">
      <formula>1</formula>
    </cfRule>
  </conditionalFormatting>
  <conditionalFormatting sqref="L34:O34">
    <cfRule type="cellIs" dxfId="14170" priority="14879" operator="greaterThan">
      <formula>1</formula>
    </cfRule>
  </conditionalFormatting>
  <conditionalFormatting sqref="L34:O34">
    <cfRule type="cellIs" dxfId="14169" priority="14878" operator="greaterThan">
      <formula>1</formula>
    </cfRule>
  </conditionalFormatting>
  <conditionalFormatting sqref="L34:O34">
    <cfRule type="cellIs" dxfId="14168" priority="14877" operator="greaterThan">
      <formula>1</formula>
    </cfRule>
  </conditionalFormatting>
  <conditionalFormatting sqref="L34">
    <cfRule type="cellIs" dxfId="14167" priority="14876" operator="greaterThan">
      <formula>1</formula>
    </cfRule>
  </conditionalFormatting>
  <conditionalFormatting sqref="M34">
    <cfRule type="cellIs" dxfId="14166" priority="14875" operator="greaterThan">
      <formula>1</formula>
    </cfRule>
  </conditionalFormatting>
  <conditionalFormatting sqref="N34">
    <cfRule type="cellIs" dxfId="14165" priority="14874" operator="greaterThan">
      <formula>1</formula>
    </cfRule>
  </conditionalFormatting>
  <conditionalFormatting sqref="O34">
    <cfRule type="cellIs" dxfId="14164" priority="14873" operator="greaterThan">
      <formula>1</formula>
    </cfRule>
  </conditionalFormatting>
  <conditionalFormatting sqref="L34:O34">
    <cfRule type="cellIs" dxfId="14163" priority="14872" operator="greaterThan">
      <formula>1</formula>
    </cfRule>
  </conditionalFormatting>
  <conditionalFormatting sqref="L34:O34">
    <cfRule type="cellIs" dxfId="14162" priority="14871" operator="greaterThan">
      <formula>1</formula>
    </cfRule>
  </conditionalFormatting>
  <conditionalFormatting sqref="L34:O34">
    <cfRule type="cellIs" dxfId="14161" priority="14870" operator="greaterThan">
      <formula>1</formula>
    </cfRule>
  </conditionalFormatting>
  <conditionalFormatting sqref="L34:O34">
    <cfRule type="cellIs" dxfId="14160" priority="14869" operator="greaterThan">
      <formula>1</formula>
    </cfRule>
  </conditionalFormatting>
  <conditionalFormatting sqref="L34">
    <cfRule type="cellIs" dxfId="14159" priority="14868" operator="greaterThan">
      <formula>1</formula>
    </cfRule>
  </conditionalFormatting>
  <conditionalFormatting sqref="M34">
    <cfRule type="cellIs" dxfId="14158" priority="14867" operator="greaterThan">
      <formula>1</formula>
    </cfRule>
  </conditionalFormatting>
  <conditionalFormatting sqref="N34">
    <cfRule type="cellIs" dxfId="14157" priority="14866" operator="greaterThan">
      <formula>1</formula>
    </cfRule>
  </conditionalFormatting>
  <conditionalFormatting sqref="O34">
    <cfRule type="cellIs" dxfId="14156" priority="14865" operator="greaterThan">
      <formula>1</formula>
    </cfRule>
  </conditionalFormatting>
  <conditionalFormatting sqref="G34:K34 P34:V34">
    <cfRule type="cellIs" dxfId="14155" priority="14864" operator="greaterThan">
      <formula>1</formula>
    </cfRule>
  </conditionalFormatting>
  <conditionalFormatting sqref="G34:K34 P34:V34">
    <cfRule type="cellIs" dxfId="14154" priority="14863" operator="greaterThan">
      <formula>1</formula>
    </cfRule>
  </conditionalFormatting>
  <conditionalFormatting sqref="G34">
    <cfRule type="cellIs" dxfId="14153" priority="14862" operator="greaterThan">
      <formula>1</formula>
    </cfRule>
  </conditionalFormatting>
  <conditionalFormatting sqref="H34">
    <cfRule type="cellIs" dxfId="14152" priority="14861" operator="greaterThan">
      <formula>1</formula>
    </cfRule>
  </conditionalFormatting>
  <conditionalFormatting sqref="I34">
    <cfRule type="cellIs" dxfId="14151" priority="14860" operator="greaterThan">
      <formula>1</formula>
    </cfRule>
  </conditionalFormatting>
  <conditionalFormatting sqref="J34">
    <cfRule type="cellIs" dxfId="14150" priority="14859" operator="greaterThan">
      <formula>1</formula>
    </cfRule>
  </conditionalFormatting>
  <conditionalFormatting sqref="K34">
    <cfRule type="cellIs" dxfId="14149" priority="14858" operator="greaterThan">
      <formula>1</formula>
    </cfRule>
  </conditionalFormatting>
  <conditionalFormatting sqref="P34">
    <cfRule type="cellIs" dxfId="14148" priority="14857" operator="greaterThan">
      <formula>1</formula>
    </cfRule>
  </conditionalFormatting>
  <conditionalFormatting sqref="Q34">
    <cfRule type="cellIs" dxfId="14147" priority="14856" operator="greaterThan">
      <formula>1</formula>
    </cfRule>
  </conditionalFormatting>
  <conditionalFormatting sqref="R34">
    <cfRule type="cellIs" dxfId="14146" priority="14855" operator="greaterThan">
      <formula>1</formula>
    </cfRule>
  </conditionalFormatting>
  <conditionalFormatting sqref="S34">
    <cfRule type="cellIs" dxfId="14145" priority="14854" operator="greaterThan">
      <formula>1</formula>
    </cfRule>
  </conditionalFormatting>
  <conditionalFormatting sqref="T34">
    <cfRule type="cellIs" dxfId="14144" priority="14853" operator="greaterThan">
      <formula>1</formula>
    </cfRule>
  </conditionalFormatting>
  <conditionalFormatting sqref="U34">
    <cfRule type="cellIs" dxfId="14143" priority="14852" operator="greaterThan">
      <formula>1</formula>
    </cfRule>
  </conditionalFormatting>
  <conditionalFormatting sqref="V34">
    <cfRule type="cellIs" dxfId="14142" priority="14851" operator="greaterThan">
      <formula>1</formula>
    </cfRule>
  </conditionalFormatting>
  <conditionalFormatting sqref="F34">
    <cfRule type="cellIs" dxfId="14141" priority="14850" operator="greaterThan">
      <formula>1</formula>
    </cfRule>
  </conditionalFormatting>
  <conditionalFormatting sqref="F34">
    <cfRule type="cellIs" dxfId="14140" priority="14849" operator="greaterThan">
      <formula>1</formula>
    </cfRule>
  </conditionalFormatting>
  <conditionalFormatting sqref="E34">
    <cfRule type="cellIs" dxfId="14139" priority="14848" operator="greaterThan">
      <formula>1</formula>
    </cfRule>
  </conditionalFormatting>
  <conditionalFormatting sqref="E34">
    <cfRule type="cellIs" dxfId="14138" priority="14847" operator="greaterThan">
      <formula>1</formula>
    </cfRule>
  </conditionalFormatting>
  <conditionalFormatting sqref="E34:K34 P34:U34">
    <cfRule type="cellIs" dxfId="14137" priority="14846" operator="greaterThan">
      <formula>1</formula>
    </cfRule>
  </conditionalFormatting>
  <conditionalFormatting sqref="V34">
    <cfRule type="cellIs" dxfId="14136" priority="14845" operator="greaterThan">
      <formula>1</formula>
    </cfRule>
  </conditionalFormatting>
  <conditionalFormatting sqref="V34">
    <cfRule type="cellIs" dxfId="14135" priority="14844" operator="greaterThan">
      <formula>1</formula>
    </cfRule>
  </conditionalFormatting>
  <conditionalFormatting sqref="E34:K34 P34:V34">
    <cfRule type="cellIs" dxfId="14134" priority="14843" operator="greaterThan">
      <formula>1</formula>
    </cfRule>
  </conditionalFormatting>
  <conditionalFormatting sqref="E34:K34 P34:V34">
    <cfRule type="cellIs" dxfId="14133" priority="14842" operator="greaterThan">
      <formula>1</formula>
    </cfRule>
  </conditionalFormatting>
  <conditionalFormatting sqref="G34">
    <cfRule type="cellIs" dxfId="14132" priority="14841" operator="greaterThan">
      <formula>1</formula>
    </cfRule>
  </conditionalFormatting>
  <conditionalFormatting sqref="H34">
    <cfRule type="cellIs" dxfId="14131" priority="14840" operator="greaterThan">
      <formula>1</formula>
    </cfRule>
  </conditionalFormatting>
  <conditionalFormatting sqref="I34">
    <cfRule type="cellIs" dxfId="14130" priority="14839" operator="greaterThan">
      <formula>1</formula>
    </cfRule>
  </conditionalFormatting>
  <conditionalFormatting sqref="J34">
    <cfRule type="cellIs" dxfId="14129" priority="14838" operator="greaterThan">
      <formula>1</formula>
    </cfRule>
  </conditionalFormatting>
  <conditionalFormatting sqref="K34">
    <cfRule type="cellIs" dxfId="14128" priority="14837" operator="greaterThan">
      <formula>1</formula>
    </cfRule>
  </conditionalFormatting>
  <conditionalFormatting sqref="P34">
    <cfRule type="cellIs" dxfId="14127" priority="14836" operator="greaterThan">
      <formula>1</formula>
    </cfRule>
  </conditionalFormatting>
  <conditionalFormatting sqref="Q34">
    <cfRule type="cellIs" dxfId="14126" priority="14835" operator="greaterThan">
      <formula>1</formula>
    </cfRule>
  </conditionalFormatting>
  <conditionalFormatting sqref="R34">
    <cfRule type="cellIs" dxfId="14125" priority="14834" operator="greaterThan">
      <formula>1</formula>
    </cfRule>
  </conditionalFormatting>
  <conditionalFormatting sqref="S34">
    <cfRule type="cellIs" dxfId="14124" priority="14833" operator="greaterThan">
      <formula>1</formula>
    </cfRule>
  </conditionalFormatting>
  <conditionalFormatting sqref="T34">
    <cfRule type="cellIs" dxfId="14123" priority="14832" operator="greaterThan">
      <formula>1</formula>
    </cfRule>
  </conditionalFormatting>
  <conditionalFormatting sqref="U34">
    <cfRule type="cellIs" dxfId="14122" priority="14831" operator="greaterThan">
      <formula>1</formula>
    </cfRule>
  </conditionalFormatting>
  <conditionalFormatting sqref="V34">
    <cfRule type="cellIs" dxfId="14121" priority="14830" operator="greaterThan">
      <formula>1</formula>
    </cfRule>
  </conditionalFormatting>
  <conditionalFormatting sqref="E34:K34 P34:V34">
    <cfRule type="cellIs" dxfId="14120" priority="14829" operator="greaterThan">
      <formula>1</formula>
    </cfRule>
  </conditionalFormatting>
  <conditionalFormatting sqref="E34:K34 P34:V34">
    <cfRule type="cellIs" dxfId="14119" priority="14828" operator="greaterThan">
      <formula>1</formula>
    </cfRule>
  </conditionalFormatting>
  <conditionalFormatting sqref="E34:K34 P34:V34">
    <cfRule type="cellIs" dxfId="14118" priority="14827" operator="greaterThan">
      <formula>1</formula>
    </cfRule>
  </conditionalFormatting>
  <conditionalFormatting sqref="E34:K34 P34:V34">
    <cfRule type="cellIs" dxfId="14117" priority="14826" operator="greaterThan">
      <formula>1</formula>
    </cfRule>
  </conditionalFormatting>
  <conditionalFormatting sqref="G34">
    <cfRule type="cellIs" dxfId="14116" priority="14825" operator="greaterThan">
      <formula>1</formula>
    </cfRule>
  </conditionalFormatting>
  <conditionalFormatting sqref="H34">
    <cfRule type="cellIs" dxfId="14115" priority="14824" operator="greaterThan">
      <formula>1</formula>
    </cfRule>
  </conditionalFormatting>
  <conditionalFormatting sqref="I34">
    <cfRule type="cellIs" dxfId="14114" priority="14823" operator="greaterThan">
      <formula>1</formula>
    </cfRule>
  </conditionalFormatting>
  <conditionalFormatting sqref="J34">
    <cfRule type="cellIs" dxfId="14113" priority="14822" operator="greaterThan">
      <formula>1</formula>
    </cfRule>
  </conditionalFormatting>
  <conditionalFormatting sqref="K34">
    <cfRule type="cellIs" dxfId="14112" priority="14821" operator="greaterThan">
      <formula>1</formula>
    </cfRule>
  </conditionalFormatting>
  <conditionalFormatting sqref="P34">
    <cfRule type="cellIs" dxfId="14111" priority="14820" operator="greaterThan">
      <formula>1</formula>
    </cfRule>
  </conditionalFormatting>
  <conditionalFormatting sqref="Q34">
    <cfRule type="cellIs" dxfId="14110" priority="14819" operator="greaterThan">
      <formula>1</formula>
    </cfRule>
  </conditionalFormatting>
  <conditionalFormatting sqref="R34">
    <cfRule type="cellIs" dxfId="14109" priority="14818" operator="greaterThan">
      <formula>1</formula>
    </cfRule>
  </conditionalFormatting>
  <conditionalFormatting sqref="S34">
    <cfRule type="cellIs" dxfId="14108" priority="14817" operator="greaterThan">
      <formula>1</formula>
    </cfRule>
  </conditionalFormatting>
  <conditionalFormatting sqref="T34">
    <cfRule type="cellIs" dxfId="14107" priority="14816" operator="greaterThan">
      <formula>1</formula>
    </cfRule>
  </conditionalFormatting>
  <conditionalFormatting sqref="U34">
    <cfRule type="cellIs" dxfId="14106" priority="14815" operator="greaterThan">
      <formula>1</formula>
    </cfRule>
  </conditionalFormatting>
  <conditionalFormatting sqref="V34">
    <cfRule type="cellIs" dxfId="14105" priority="14814" operator="greaterThan">
      <formula>1</formula>
    </cfRule>
  </conditionalFormatting>
  <conditionalFormatting sqref="L34:O34">
    <cfRule type="cellIs" dxfId="14104" priority="14813" operator="greaterThan">
      <formula>1</formula>
    </cfRule>
  </conditionalFormatting>
  <conditionalFormatting sqref="L34:O34">
    <cfRule type="cellIs" dxfId="14103" priority="14812" operator="greaterThan">
      <formula>1</formula>
    </cfRule>
  </conditionalFormatting>
  <conditionalFormatting sqref="L34">
    <cfRule type="cellIs" dxfId="14102" priority="14811" operator="greaterThan">
      <formula>1</formula>
    </cfRule>
  </conditionalFormatting>
  <conditionalFormatting sqref="M34">
    <cfRule type="cellIs" dxfId="14101" priority="14810" operator="greaterThan">
      <formula>1</formula>
    </cfRule>
  </conditionalFormatting>
  <conditionalFormatting sqref="N34">
    <cfRule type="cellIs" dxfId="14100" priority="14809" operator="greaterThan">
      <formula>1</formula>
    </cfRule>
  </conditionalFormatting>
  <conditionalFormatting sqref="O34">
    <cfRule type="cellIs" dxfId="14099" priority="14808" operator="greaterThan">
      <formula>1</formula>
    </cfRule>
  </conditionalFormatting>
  <conditionalFormatting sqref="L34:O34">
    <cfRule type="cellIs" dxfId="14098" priority="14807" operator="greaterThan">
      <formula>1</formula>
    </cfRule>
  </conditionalFormatting>
  <conditionalFormatting sqref="L34:O34">
    <cfRule type="cellIs" dxfId="14097" priority="14806" operator="greaterThan">
      <formula>1</formula>
    </cfRule>
  </conditionalFormatting>
  <conditionalFormatting sqref="L34:O34">
    <cfRule type="cellIs" dxfId="14096" priority="14805" operator="greaterThan">
      <formula>1</formula>
    </cfRule>
  </conditionalFormatting>
  <conditionalFormatting sqref="L34">
    <cfRule type="cellIs" dxfId="14095" priority="14804" operator="greaterThan">
      <formula>1</formula>
    </cfRule>
  </conditionalFormatting>
  <conditionalFormatting sqref="M34">
    <cfRule type="cellIs" dxfId="14094" priority="14803" operator="greaterThan">
      <formula>1</formula>
    </cfRule>
  </conditionalFormatting>
  <conditionalFormatting sqref="N34">
    <cfRule type="cellIs" dxfId="14093" priority="14802" operator="greaterThan">
      <formula>1</formula>
    </cfRule>
  </conditionalFormatting>
  <conditionalFormatting sqref="O34">
    <cfRule type="cellIs" dxfId="14092" priority="14801" operator="greaterThan">
      <formula>1</formula>
    </cfRule>
  </conditionalFormatting>
  <conditionalFormatting sqref="L34:O34">
    <cfRule type="cellIs" dxfId="14091" priority="14800" operator="greaterThan">
      <formula>1</formula>
    </cfRule>
  </conditionalFormatting>
  <conditionalFormatting sqref="L34:O34">
    <cfRule type="cellIs" dxfId="14090" priority="14799" operator="greaterThan">
      <formula>1</formula>
    </cfRule>
  </conditionalFormatting>
  <conditionalFormatting sqref="L34:O34">
    <cfRule type="cellIs" dxfId="14089" priority="14798" operator="greaterThan">
      <formula>1</formula>
    </cfRule>
  </conditionalFormatting>
  <conditionalFormatting sqref="L34:O34">
    <cfRule type="cellIs" dxfId="14088" priority="14797" operator="greaterThan">
      <formula>1</formula>
    </cfRule>
  </conditionalFormatting>
  <conditionalFormatting sqref="L34">
    <cfRule type="cellIs" dxfId="14087" priority="14796" operator="greaterThan">
      <formula>1</formula>
    </cfRule>
  </conditionalFormatting>
  <conditionalFormatting sqref="M34">
    <cfRule type="cellIs" dxfId="14086" priority="14795" operator="greaterThan">
      <formula>1</formula>
    </cfRule>
  </conditionalFormatting>
  <conditionalFormatting sqref="N34">
    <cfRule type="cellIs" dxfId="14085" priority="14794" operator="greaterThan">
      <formula>1</formula>
    </cfRule>
  </conditionalFormatting>
  <conditionalFormatting sqref="O34">
    <cfRule type="cellIs" dxfId="14084" priority="14793" operator="greaterThan">
      <formula>1</formula>
    </cfRule>
  </conditionalFormatting>
  <conditionalFormatting sqref="E34:K34 P34:V34">
    <cfRule type="cellIs" dxfId="14083" priority="14792" operator="greaterThan">
      <formula>1</formula>
    </cfRule>
  </conditionalFormatting>
  <conditionalFormatting sqref="E34:K34 P34:V34">
    <cfRule type="cellIs" dxfId="14082" priority="14791" operator="greaterThan">
      <formula>1</formula>
    </cfRule>
  </conditionalFormatting>
  <conditionalFormatting sqref="G34">
    <cfRule type="cellIs" dxfId="14081" priority="14790" operator="greaterThan">
      <formula>1</formula>
    </cfRule>
  </conditionalFormatting>
  <conditionalFormatting sqref="H34">
    <cfRule type="cellIs" dxfId="14080" priority="14789" operator="greaterThan">
      <formula>1</formula>
    </cfRule>
  </conditionalFormatting>
  <conditionalFormatting sqref="I34">
    <cfRule type="cellIs" dxfId="14079" priority="14788" operator="greaterThan">
      <formula>1</formula>
    </cfRule>
  </conditionalFormatting>
  <conditionalFormatting sqref="J34">
    <cfRule type="cellIs" dxfId="14078" priority="14787" operator="greaterThan">
      <formula>1</formula>
    </cfRule>
  </conditionalFormatting>
  <conditionalFormatting sqref="K34">
    <cfRule type="cellIs" dxfId="14077" priority="14786" operator="greaterThan">
      <formula>1</formula>
    </cfRule>
  </conditionalFormatting>
  <conditionalFormatting sqref="P34">
    <cfRule type="cellIs" dxfId="14076" priority="14785" operator="greaterThan">
      <formula>1</formula>
    </cfRule>
  </conditionalFormatting>
  <conditionalFormatting sqref="Q34">
    <cfRule type="cellIs" dxfId="14075" priority="14784" operator="greaterThan">
      <formula>1</formula>
    </cfRule>
  </conditionalFormatting>
  <conditionalFormatting sqref="R34">
    <cfRule type="cellIs" dxfId="14074" priority="14783" operator="greaterThan">
      <formula>1</formula>
    </cfRule>
  </conditionalFormatting>
  <conditionalFormatting sqref="S34">
    <cfRule type="cellIs" dxfId="14073" priority="14782" operator="greaterThan">
      <formula>1</formula>
    </cfRule>
  </conditionalFormatting>
  <conditionalFormatting sqref="T34">
    <cfRule type="cellIs" dxfId="14072" priority="14781" operator="greaterThan">
      <formula>1</formula>
    </cfRule>
  </conditionalFormatting>
  <conditionalFormatting sqref="U34">
    <cfRule type="cellIs" dxfId="14071" priority="14780" operator="greaterThan">
      <formula>1</formula>
    </cfRule>
  </conditionalFormatting>
  <conditionalFormatting sqref="V34">
    <cfRule type="cellIs" dxfId="14070" priority="14779" operator="greaterThan">
      <formula>1</formula>
    </cfRule>
  </conditionalFormatting>
  <conditionalFormatting sqref="E34:K34 P34:V34">
    <cfRule type="cellIs" dxfId="14069" priority="14778" operator="greaterThan">
      <formula>1</formula>
    </cfRule>
  </conditionalFormatting>
  <conditionalFormatting sqref="E34:K34 P34:V34">
    <cfRule type="cellIs" dxfId="14068" priority="14777" operator="greaterThan">
      <formula>1</formula>
    </cfRule>
  </conditionalFormatting>
  <conditionalFormatting sqref="E34:K34 P34:V34">
    <cfRule type="cellIs" dxfId="14067" priority="14776" operator="greaterThan">
      <formula>1</formula>
    </cfRule>
  </conditionalFormatting>
  <conditionalFormatting sqref="E34:K34 P34:V34">
    <cfRule type="cellIs" dxfId="14066" priority="14775" operator="greaterThan">
      <formula>1</formula>
    </cfRule>
  </conditionalFormatting>
  <conditionalFormatting sqref="G34">
    <cfRule type="cellIs" dxfId="14065" priority="14774" operator="greaterThan">
      <formula>1</formula>
    </cfRule>
  </conditionalFormatting>
  <conditionalFormatting sqref="H34">
    <cfRule type="cellIs" dxfId="14064" priority="14773" operator="greaterThan">
      <formula>1</formula>
    </cfRule>
  </conditionalFormatting>
  <conditionalFormatting sqref="I34">
    <cfRule type="cellIs" dxfId="14063" priority="14772" operator="greaterThan">
      <formula>1</formula>
    </cfRule>
  </conditionalFormatting>
  <conditionalFormatting sqref="J34">
    <cfRule type="cellIs" dxfId="14062" priority="14771" operator="greaterThan">
      <formula>1</formula>
    </cfRule>
  </conditionalFormatting>
  <conditionalFormatting sqref="K34">
    <cfRule type="cellIs" dxfId="14061" priority="14770" operator="greaterThan">
      <formula>1</formula>
    </cfRule>
  </conditionalFormatting>
  <conditionalFormatting sqref="P34">
    <cfRule type="cellIs" dxfId="14060" priority="14769" operator="greaterThan">
      <formula>1</formula>
    </cfRule>
  </conditionalFormatting>
  <conditionalFormatting sqref="Q34">
    <cfRule type="cellIs" dxfId="14059" priority="14768" operator="greaterThan">
      <formula>1</formula>
    </cfRule>
  </conditionalFormatting>
  <conditionalFormatting sqref="R34">
    <cfRule type="cellIs" dxfId="14058" priority="14767" operator="greaterThan">
      <formula>1</formula>
    </cfRule>
  </conditionalFormatting>
  <conditionalFormatting sqref="S34">
    <cfRule type="cellIs" dxfId="14057" priority="14766" operator="greaterThan">
      <formula>1</formula>
    </cfRule>
  </conditionalFormatting>
  <conditionalFormatting sqref="T34">
    <cfRule type="cellIs" dxfId="14056" priority="14765" operator="greaterThan">
      <formula>1</formula>
    </cfRule>
  </conditionalFormatting>
  <conditionalFormatting sqref="U34">
    <cfRule type="cellIs" dxfId="14055" priority="14764" operator="greaterThan">
      <formula>1</formula>
    </cfRule>
  </conditionalFormatting>
  <conditionalFormatting sqref="V34">
    <cfRule type="cellIs" dxfId="14054" priority="14763" operator="greaterThan">
      <formula>1</formula>
    </cfRule>
  </conditionalFormatting>
  <conditionalFormatting sqref="E34:K34 P34:V34">
    <cfRule type="cellIs" dxfId="14053" priority="14762" operator="greaterThan">
      <formula>1</formula>
    </cfRule>
  </conditionalFormatting>
  <conditionalFormatting sqref="E34:K34 P34:V34">
    <cfRule type="cellIs" dxfId="14052" priority="14761" operator="greaterThan">
      <formula>1</formula>
    </cfRule>
  </conditionalFormatting>
  <conditionalFormatting sqref="E34:K34 P34:V34">
    <cfRule type="cellIs" dxfId="14051" priority="14760" operator="greaterThan">
      <formula>1</formula>
    </cfRule>
  </conditionalFormatting>
  <conditionalFormatting sqref="E34:K34 P34:V34">
    <cfRule type="cellIs" dxfId="14050" priority="14759" operator="greaterThan">
      <formula>1</formula>
    </cfRule>
  </conditionalFormatting>
  <conditionalFormatting sqref="E34:K34 P34:V34">
    <cfRule type="cellIs" dxfId="14049" priority="14758" operator="greaterThan">
      <formula>1</formula>
    </cfRule>
  </conditionalFormatting>
  <conditionalFormatting sqref="E34:K34 P34:V34">
    <cfRule type="cellIs" dxfId="14048" priority="14757" operator="greaterThan">
      <formula>1</formula>
    </cfRule>
  </conditionalFormatting>
  <conditionalFormatting sqref="E34:K34 P34:V34">
    <cfRule type="cellIs" dxfId="14047" priority="14756" operator="greaterThan">
      <formula>1</formula>
    </cfRule>
  </conditionalFormatting>
  <conditionalFormatting sqref="E34:K34 P34:V34">
    <cfRule type="cellIs" dxfId="14046" priority="14755" operator="greaterThan">
      <formula>1</formula>
    </cfRule>
  </conditionalFormatting>
  <conditionalFormatting sqref="E34:K34 P34:V34">
    <cfRule type="cellIs" dxfId="14045" priority="14754" operator="greaterThan">
      <formula>1</formula>
    </cfRule>
  </conditionalFormatting>
  <conditionalFormatting sqref="E34:K34 P34:V34">
    <cfRule type="cellIs" dxfId="14044" priority="14753" operator="greaterThan">
      <formula>1</formula>
    </cfRule>
  </conditionalFormatting>
  <conditionalFormatting sqref="E34:K34 P34:V34">
    <cfRule type="cellIs" dxfId="14043" priority="14752" operator="greaterThan">
      <formula>1</formula>
    </cfRule>
  </conditionalFormatting>
  <conditionalFormatting sqref="L34:O34">
    <cfRule type="cellIs" dxfId="14042" priority="14751" operator="greaterThan">
      <formula>1</formula>
    </cfRule>
  </conditionalFormatting>
  <conditionalFormatting sqref="L34:O34">
    <cfRule type="cellIs" dxfId="14041" priority="14750" operator="greaterThan">
      <formula>1</formula>
    </cfRule>
  </conditionalFormatting>
  <conditionalFormatting sqref="L34">
    <cfRule type="cellIs" dxfId="14040" priority="14749" operator="greaterThan">
      <formula>1</formula>
    </cfRule>
  </conditionalFormatting>
  <conditionalFormatting sqref="M34">
    <cfRule type="cellIs" dxfId="14039" priority="14748" operator="greaterThan">
      <formula>1</formula>
    </cfRule>
  </conditionalFormatting>
  <conditionalFormatting sqref="N34">
    <cfRule type="cellIs" dxfId="14038" priority="14747" operator="greaterThan">
      <formula>1</formula>
    </cfRule>
  </conditionalFormatting>
  <conditionalFormatting sqref="O34">
    <cfRule type="cellIs" dxfId="14037" priority="14746" operator="greaterThan">
      <formula>1</formula>
    </cfRule>
  </conditionalFormatting>
  <conditionalFormatting sqref="L34:O34">
    <cfRule type="cellIs" dxfId="14036" priority="14745" operator="greaterThan">
      <formula>1</formula>
    </cfRule>
  </conditionalFormatting>
  <conditionalFormatting sqref="L34:O34">
    <cfRule type="cellIs" dxfId="14035" priority="14744" operator="greaterThan">
      <formula>1</formula>
    </cfRule>
  </conditionalFormatting>
  <conditionalFormatting sqref="L34:O34">
    <cfRule type="cellIs" dxfId="14034" priority="14743" operator="greaterThan">
      <formula>1</formula>
    </cfRule>
  </conditionalFormatting>
  <conditionalFormatting sqref="L34:O34">
    <cfRule type="cellIs" dxfId="14033" priority="14742" operator="greaterThan">
      <formula>1</formula>
    </cfRule>
  </conditionalFormatting>
  <conditionalFormatting sqref="L34">
    <cfRule type="cellIs" dxfId="14032" priority="14741" operator="greaterThan">
      <formula>1</formula>
    </cfRule>
  </conditionalFormatting>
  <conditionalFormatting sqref="M34">
    <cfRule type="cellIs" dxfId="14031" priority="14740" operator="greaterThan">
      <formula>1</formula>
    </cfRule>
  </conditionalFormatting>
  <conditionalFormatting sqref="N34">
    <cfRule type="cellIs" dxfId="14030" priority="14739" operator="greaterThan">
      <formula>1</formula>
    </cfRule>
  </conditionalFormatting>
  <conditionalFormatting sqref="O34">
    <cfRule type="cellIs" dxfId="14029" priority="14738" operator="greaterThan">
      <formula>1</formula>
    </cfRule>
  </conditionalFormatting>
  <conditionalFormatting sqref="L34:O34">
    <cfRule type="cellIs" dxfId="14028" priority="14737" operator="greaterThan">
      <formula>1</formula>
    </cfRule>
  </conditionalFormatting>
  <conditionalFormatting sqref="L34:O34">
    <cfRule type="cellIs" dxfId="14027" priority="14736" operator="greaterThan">
      <formula>1</formula>
    </cfRule>
  </conditionalFormatting>
  <conditionalFormatting sqref="L34:O34">
    <cfRule type="cellIs" dxfId="14026" priority="14735" operator="greaterThan">
      <formula>1</formula>
    </cfRule>
  </conditionalFormatting>
  <conditionalFormatting sqref="L34:O34">
    <cfRule type="cellIs" dxfId="14025" priority="14734" operator="greaterThan">
      <formula>1</formula>
    </cfRule>
  </conditionalFormatting>
  <conditionalFormatting sqref="L34:O34">
    <cfRule type="cellIs" dxfId="14024" priority="14733" operator="greaterThan">
      <formula>1</formula>
    </cfRule>
  </conditionalFormatting>
  <conditionalFormatting sqref="L34:O34">
    <cfRule type="cellIs" dxfId="14023" priority="14732" operator="greaterThan">
      <formula>1</formula>
    </cfRule>
  </conditionalFormatting>
  <conditionalFormatting sqref="L34:O34">
    <cfRule type="cellIs" dxfId="14022" priority="14731" operator="greaterThan">
      <formula>1</formula>
    </cfRule>
  </conditionalFormatting>
  <conditionalFormatting sqref="L34:O34">
    <cfRule type="cellIs" dxfId="14021" priority="14730" operator="greaterThan">
      <formula>1</formula>
    </cfRule>
  </conditionalFormatting>
  <conditionalFormatting sqref="L34:O34">
    <cfRule type="cellIs" dxfId="14020" priority="14729" operator="greaterThan">
      <formula>1</formula>
    </cfRule>
  </conditionalFormatting>
  <conditionalFormatting sqref="L34:O34">
    <cfRule type="cellIs" dxfId="14019" priority="14728" operator="greaterThan">
      <formula>1</formula>
    </cfRule>
  </conditionalFormatting>
  <conditionalFormatting sqref="S36">
    <cfRule type="cellIs" dxfId="14018" priority="14713" operator="greaterThan">
      <formula>1</formula>
    </cfRule>
  </conditionalFormatting>
  <conditionalFormatting sqref="S36">
    <cfRule type="cellIs" dxfId="14017" priority="14712" operator="greaterThan">
      <formula>1</formula>
    </cfRule>
  </conditionalFormatting>
  <conditionalFormatting sqref="R36">
    <cfRule type="cellIs" dxfId="14016" priority="14711" operator="greaterThan">
      <formula>1</formula>
    </cfRule>
  </conditionalFormatting>
  <conditionalFormatting sqref="R36">
    <cfRule type="cellIs" dxfId="14015" priority="14710" operator="greaterThan">
      <formula>1</formula>
    </cfRule>
  </conditionalFormatting>
  <conditionalFormatting sqref="Q36">
    <cfRule type="cellIs" dxfId="14014" priority="14709" operator="greaterThan">
      <formula>1</formula>
    </cfRule>
  </conditionalFormatting>
  <conditionalFormatting sqref="E36:K36">
    <cfRule type="cellIs" dxfId="14013" priority="14726" operator="greaterThan">
      <formula>1</formula>
    </cfRule>
  </conditionalFormatting>
  <conditionalFormatting sqref="E36:K36">
    <cfRule type="cellIs" dxfId="14012" priority="14725" operator="greaterThan">
      <formula>1</formula>
    </cfRule>
  </conditionalFormatting>
  <conditionalFormatting sqref="G36">
    <cfRule type="cellIs" dxfId="14011" priority="14724" operator="greaterThan">
      <formula>1</formula>
    </cfRule>
  </conditionalFormatting>
  <conditionalFormatting sqref="H36">
    <cfRule type="cellIs" dxfId="14010" priority="14723" operator="greaterThan">
      <formula>1</formula>
    </cfRule>
  </conditionalFormatting>
  <conditionalFormatting sqref="I36">
    <cfRule type="cellIs" dxfId="14009" priority="14722" operator="greaterThan">
      <formula>1</formula>
    </cfRule>
  </conditionalFormatting>
  <conditionalFormatting sqref="J36">
    <cfRule type="cellIs" dxfId="14008" priority="14721" operator="greaterThan">
      <formula>1</formula>
    </cfRule>
  </conditionalFormatting>
  <conditionalFormatting sqref="K36">
    <cfRule type="cellIs" dxfId="14007" priority="14720" operator="greaterThan">
      <formula>1</formula>
    </cfRule>
  </conditionalFormatting>
  <conditionalFormatting sqref="V36">
    <cfRule type="cellIs" dxfId="14006" priority="14719" operator="greaterThan">
      <formula>1</formula>
    </cfRule>
  </conditionalFormatting>
  <conditionalFormatting sqref="V36">
    <cfRule type="cellIs" dxfId="14005" priority="14718" operator="greaterThan">
      <formula>1</formula>
    </cfRule>
  </conditionalFormatting>
  <conditionalFormatting sqref="U36">
    <cfRule type="cellIs" dxfId="14004" priority="14717" operator="greaterThan">
      <formula>1</formula>
    </cfRule>
  </conditionalFormatting>
  <conditionalFormatting sqref="U36">
    <cfRule type="cellIs" dxfId="14003" priority="14716" operator="greaterThan">
      <formula>1</formula>
    </cfRule>
  </conditionalFormatting>
  <conditionalFormatting sqref="T36">
    <cfRule type="cellIs" dxfId="14002" priority="14715" operator="greaterThan">
      <formula>1</formula>
    </cfRule>
  </conditionalFormatting>
  <conditionalFormatting sqref="T36">
    <cfRule type="cellIs" dxfId="14001" priority="14714" operator="greaterThan">
      <formula>1</formula>
    </cfRule>
  </conditionalFormatting>
  <conditionalFormatting sqref="Q36">
    <cfRule type="cellIs" dxfId="14000" priority="14708" operator="greaterThan">
      <formula>1</formula>
    </cfRule>
  </conditionalFormatting>
  <conditionalFormatting sqref="P36">
    <cfRule type="cellIs" dxfId="13999" priority="14706" operator="greaterThan">
      <formula>1</formula>
    </cfRule>
  </conditionalFormatting>
  <conditionalFormatting sqref="E36:G36 I36:J36 T36:V36">
    <cfRule type="cellIs" dxfId="13998" priority="14705" operator="greaterThan">
      <formula>1</formula>
    </cfRule>
  </conditionalFormatting>
  <conditionalFormatting sqref="E36:G36 I36:J36 T36:V36">
    <cfRule type="cellIs" dxfId="13997" priority="14704" operator="greaterThan">
      <formula>1</formula>
    </cfRule>
  </conditionalFormatting>
  <conditionalFormatting sqref="G36">
    <cfRule type="cellIs" dxfId="13996" priority="14703" operator="greaterThan">
      <formula>1</formula>
    </cfRule>
  </conditionalFormatting>
  <conditionalFormatting sqref="I36">
    <cfRule type="cellIs" dxfId="13995" priority="14702" operator="greaterThan">
      <formula>1</formula>
    </cfRule>
  </conditionalFormatting>
  <conditionalFormatting sqref="T36">
    <cfRule type="cellIs" dxfId="13994" priority="14700" operator="greaterThan">
      <formula>1</formula>
    </cfRule>
  </conditionalFormatting>
  <conditionalFormatting sqref="U36">
    <cfRule type="cellIs" dxfId="13993" priority="14699" operator="greaterThan">
      <formula>1</formula>
    </cfRule>
  </conditionalFormatting>
  <conditionalFormatting sqref="V36">
    <cfRule type="cellIs" dxfId="13992" priority="14698" operator="greaterThan">
      <formula>1</formula>
    </cfRule>
  </conditionalFormatting>
  <conditionalFormatting sqref="H36">
    <cfRule type="cellIs" dxfId="13991" priority="14697" operator="greaterThan">
      <formula>1</formula>
    </cfRule>
  </conditionalFormatting>
  <conditionalFormatting sqref="H36">
    <cfRule type="cellIs" dxfId="13990" priority="14696" operator="greaterThan">
      <formula>1</formula>
    </cfRule>
  </conditionalFormatting>
  <conditionalFormatting sqref="K36">
    <cfRule type="cellIs" dxfId="13989" priority="14694" operator="greaterThan">
      <formula>1</formula>
    </cfRule>
  </conditionalFormatting>
  <conditionalFormatting sqref="P36">
    <cfRule type="cellIs" dxfId="13988" priority="14693" operator="greaterThan">
      <formula>1</formula>
    </cfRule>
  </conditionalFormatting>
  <conditionalFormatting sqref="P36">
    <cfRule type="cellIs" dxfId="13987" priority="14692" operator="greaterThan">
      <formula>1</formula>
    </cfRule>
  </conditionalFormatting>
  <conditionalFormatting sqref="Q36">
    <cfRule type="cellIs" dxfId="13986" priority="14691" operator="greaterThan">
      <formula>1</formula>
    </cfRule>
  </conditionalFormatting>
  <conditionalFormatting sqref="Q36">
    <cfRule type="cellIs" dxfId="13985" priority="14690" operator="greaterThan">
      <formula>1</formula>
    </cfRule>
  </conditionalFormatting>
  <conditionalFormatting sqref="R36">
    <cfRule type="cellIs" dxfId="13984" priority="14689" operator="greaterThan">
      <formula>1</formula>
    </cfRule>
  </conditionalFormatting>
  <conditionalFormatting sqref="R36">
    <cfRule type="cellIs" dxfId="13983" priority="14688" operator="greaterThan">
      <formula>1</formula>
    </cfRule>
  </conditionalFormatting>
  <conditionalFormatting sqref="S36">
    <cfRule type="cellIs" dxfId="13982" priority="14687" operator="greaterThan">
      <formula>1</formula>
    </cfRule>
  </conditionalFormatting>
  <conditionalFormatting sqref="S36">
    <cfRule type="cellIs" dxfId="13981" priority="14686" operator="greaterThan">
      <formula>1</formula>
    </cfRule>
  </conditionalFormatting>
  <conditionalFormatting sqref="V36">
    <cfRule type="cellIs" dxfId="13980" priority="14680" operator="greaterThan">
      <formula>1</formula>
    </cfRule>
  </conditionalFormatting>
  <conditionalFormatting sqref="V36">
    <cfRule type="cellIs" dxfId="13979" priority="14679" operator="greaterThan">
      <formula>1</formula>
    </cfRule>
  </conditionalFormatting>
  <conditionalFormatting sqref="U36">
    <cfRule type="cellIs" dxfId="13978" priority="14678" operator="greaterThan">
      <formula>1</formula>
    </cfRule>
  </conditionalFormatting>
  <conditionalFormatting sqref="U36">
    <cfRule type="cellIs" dxfId="13977" priority="14677" operator="greaterThan">
      <formula>1</formula>
    </cfRule>
  </conditionalFormatting>
  <conditionalFormatting sqref="T36">
    <cfRule type="cellIs" dxfId="13976" priority="14676" operator="greaterThan">
      <formula>1</formula>
    </cfRule>
  </conditionalFormatting>
  <conditionalFormatting sqref="T36">
    <cfRule type="cellIs" dxfId="13975" priority="14675" operator="greaterThan">
      <formula>1</formula>
    </cfRule>
  </conditionalFormatting>
  <conditionalFormatting sqref="S36">
    <cfRule type="cellIs" dxfId="13974" priority="14674" operator="greaterThan">
      <formula>1</formula>
    </cfRule>
  </conditionalFormatting>
  <conditionalFormatting sqref="S36">
    <cfRule type="cellIs" dxfId="13973" priority="14673" operator="greaterThan">
      <formula>1</formula>
    </cfRule>
  </conditionalFormatting>
  <conditionalFormatting sqref="R36">
    <cfRule type="cellIs" dxfId="13972" priority="14672" operator="greaterThan">
      <formula>1</formula>
    </cfRule>
  </conditionalFormatting>
  <conditionalFormatting sqref="R36">
    <cfRule type="cellIs" dxfId="13971" priority="14671" operator="greaterThan">
      <formula>1</formula>
    </cfRule>
  </conditionalFormatting>
  <conditionalFormatting sqref="Q36">
    <cfRule type="cellIs" dxfId="13970" priority="14670" operator="greaterThan">
      <formula>1</formula>
    </cfRule>
  </conditionalFormatting>
  <conditionalFormatting sqref="Q36">
    <cfRule type="cellIs" dxfId="13969" priority="14669" operator="greaterThan">
      <formula>1</formula>
    </cfRule>
  </conditionalFormatting>
  <conditionalFormatting sqref="J36">
    <cfRule type="cellIs" dxfId="13968" priority="14664" operator="greaterThan">
      <formula>1</formula>
    </cfRule>
  </conditionalFormatting>
  <conditionalFormatting sqref="J36">
    <cfRule type="cellIs" dxfId="13967" priority="14663" operator="greaterThan">
      <formula>1</formula>
    </cfRule>
  </conditionalFormatting>
  <conditionalFormatting sqref="E36 T36:V36 Q36:R36">
    <cfRule type="cellIs" dxfId="13966" priority="14662" operator="greaterThan">
      <formula>1</formula>
    </cfRule>
  </conditionalFormatting>
  <conditionalFormatting sqref="E36 T36:V36 Q36:R36">
    <cfRule type="cellIs" dxfId="13965" priority="14661" operator="greaterThan">
      <formula>1</formula>
    </cfRule>
  </conditionalFormatting>
  <conditionalFormatting sqref="Q36">
    <cfRule type="cellIs" dxfId="13964" priority="14660" operator="greaterThan">
      <formula>1</formula>
    </cfRule>
  </conditionalFormatting>
  <conditionalFormatting sqref="R36">
    <cfRule type="cellIs" dxfId="13963" priority="14659" operator="greaterThan">
      <formula>1</formula>
    </cfRule>
  </conditionalFormatting>
  <conditionalFormatting sqref="T36">
    <cfRule type="cellIs" dxfId="13962" priority="14658" operator="greaterThan">
      <formula>1</formula>
    </cfRule>
  </conditionalFormatting>
  <conditionalFormatting sqref="U36">
    <cfRule type="cellIs" dxfId="13961" priority="14657" operator="greaterThan">
      <formula>1</formula>
    </cfRule>
  </conditionalFormatting>
  <conditionalFormatting sqref="V36">
    <cfRule type="cellIs" dxfId="13960" priority="14656" operator="greaterThan">
      <formula>1</formula>
    </cfRule>
  </conditionalFormatting>
  <conditionalFormatting sqref="F36">
    <cfRule type="cellIs" dxfId="13959" priority="14655" operator="greaterThan">
      <formula>1</formula>
    </cfRule>
  </conditionalFormatting>
  <conditionalFormatting sqref="F36">
    <cfRule type="cellIs" dxfId="13958" priority="14654" operator="greaterThan">
      <formula>1</formula>
    </cfRule>
  </conditionalFormatting>
  <conditionalFormatting sqref="G36">
    <cfRule type="cellIs" dxfId="13957" priority="14653" operator="greaterThan">
      <formula>1</formula>
    </cfRule>
  </conditionalFormatting>
  <conditionalFormatting sqref="H36">
    <cfRule type="cellIs" dxfId="13956" priority="14650" operator="greaterThan">
      <formula>1</formula>
    </cfRule>
  </conditionalFormatting>
  <conditionalFormatting sqref="I36">
    <cfRule type="cellIs" dxfId="13955" priority="14649" operator="greaterThan">
      <formula>1</formula>
    </cfRule>
  </conditionalFormatting>
  <conditionalFormatting sqref="I36">
    <cfRule type="cellIs" dxfId="13954" priority="14648" operator="greaterThan">
      <formula>1</formula>
    </cfRule>
  </conditionalFormatting>
  <conditionalFormatting sqref="J36">
    <cfRule type="cellIs" dxfId="13953" priority="14647" operator="greaterThan">
      <formula>1</formula>
    </cfRule>
  </conditionalFormatting>
  <conditionalFormatting sqref="K36">
    <cfRule type="cellIs" dxfId="13952" priority="14644" operator="greaterThan">
      <formula>1</formula>
    </cfRule>
  </conditionalFormatting>
  <conditionalFormatting sqref="P36">
    <cfRule type="cellIs" dxfId="13951" priority="14643" operator="greaterThan">
      <formula>1</formula>
    </cfRule>
  </conditionalFormatting>
  <conditionalFormatting sqref="P36">
    <cfRule type="cellIs" dxfId="13950" priority="14642" operator="greaterThan">
      <formula>1</formula>
    </cfRule>
  </conditionalFormatting>
  <conditionalFormatting sqref="S36">
    <cfRule type="cellIs" dxfId="13949" priority="14641" operator="greaterThan">
      <formula>1</formula>
    </cfRule>
  </conditionalFormatting>
  <conditionalFormatting sqref="G36:K36 P36:V36">
    <cfRule type="cellIs" dxfId="13948" priority="14639" operator="greaterThan">
      <formula>1</formula>
    </cfRule>
  </conditionalFormatting>
  <conditionalFormatting sqref="G36:K36 P36:V36">
    <cfRule type="cellIs" dxfId="13947" priority="14638" operator="greaterThan">
      <formula>1</formula>
    </cfRule>
  </conditionalFormatting>
  <conditionalFormatting sqref="G36">
    <cfRule type="cellIs" dxfId="13946" priority="14637" operator="greaterThan">
      <formula>1</formula>
    </cfRule>
  </conditionalFormatting>
  <conditionalFormatting sqref="H36">
    <cfRule type="cellIs" dxfId="13945" priority="14636" operator="greaterThan">
      <formula>1</formula>
    </cfRule>
  </conditionalFormatting>
  <conditionalFormatting sqref="I36">
    <cfRule type="cellIs" dxfId="13944" priority="14635" operator="greaterThan">
      <formula>1</formula>
    </cfRule>
  </conditionalFormatting>
  <conditionalFormatting sqref="J36">
    <cfRule type="cellIs" dxfId="13943" priority="14634" operator="greaterThan">
      <formula>1</formula>
    </cfRule>
  </conditionalFormatting>
  <conditionalFormatting sqref="P36">
    <cfRule type="cellIs" dxfId="13942" priority="14632" operator="greaterThan">
      <formula>1</formula>
    </cfRule>
  </conditionalFormatting>
  <conditionalFormatting sqref="Q36">
    <cfRule type="cellIs" dxfId="13941" priority="14631" operator="greaterThan">
      <formula>1</formula>
    </cfRule>
  </conditionalFormatting>
  <conditionalFormatting sqref="R36">
    <cfRule type="cellIs" dxfId="13940" priority="14630" operator="greaterThan">
      <formula>1</formula>
    </cfRule>
  </conditionalFormatting>
  <conditionalFormatting sqref="S36">
    <cfRule type="cellIs" dxfId="13939" priority="14629" operator="greaterThan">
      <formula>1</formula>
    </cfRule>
  </conditionalFormatting>
  <conditionalFormatting sqref="T36">
    <cfRule type="cellIs" dxfId="13938" priority="14628" operator="greaterThan">
      <formula>1</formula>
    </cfRule>
  </conditionalFormatting>
  <conditionalFormatting sqref="U36">
    <cfRule type="cellIs" dxfId="13937" priority="14627" operator="greaterThan">
      <formula>1</formula>
    </cfRule>
  </conditionalFormatting>
  <conditionalFormatting sqref="V36">
    <cfRule type="cellIs" dxfId="13936" priority="14626" operator="greaterThan">
      <formula>1</formula>
    </cfRule>
  </conditionalFormatting>
  <conditionalFormatting sqref="F36">
    <cfRule type="cellIs" dxfId="13935" priority="14625" operator="greaterThan">
      <formula>1</formula>
    </cfRule>
  </conditionalFormatting>
  <conditionalFormatting sqref="F36">
    <cfRule type="cellIs" dxfId="13934" priority="14624" operator="greaterThan">
      <formula>1</formula>
    </cfRule>
  </conditionalFormatting>
  <conditionalFormatting sqref="E36">
    <cfRule type="cellIs" dxfId="13933" priority="14623" operator="greaterThan">
      <formula>1</formula>
    </cfRule>
  </conditionalFormatting>
  <conditionalFormatting sqref="E36">
    <cfRule type="cellIs" dxfId="13932" priority="14622" operator="greaterThan">
      <formula>1</formula>
    </cfRule>
  </conditionalFormatting>
  <conditionalFormatting sqref="E36:K36 P36:U36">
    <cfRule type="cellIs" dxfId="13931" priority="14621" operator="greaterThan">
      <formula>1</formula>
    </cfRule>
  </conditionalFormatting>
  <conditionalFormatting sqref="V36">
    <cfRule type="cellIs" dxfId="13930" priority="14620" operator="greaterThan">
      <formula>1</formula>
    </cfRule>
  </conditionalFormatting>
  <conditionalFormatting sqref="V36">
    <cfRule type="cellIs" dxfId="13929" priority="14619" operator="greaterThan">
      <formula>1</formula>
    </cfRule>
  </conditionalFormatting>
  <conditionalFormatting sqref="E36:K36 P36:V36">
    <cfRule type="cellIs" dxfId="13928" priority="14618" operator="greaterThan">
      <formula>1</formula>
    </cfRule>
  </conditionalFormatting>
  <conditionalFormatting sqref="E36:K36 P36:V36">
    <cfRule type="cellIs" dxfId="13927" priority="14617" operator="greaterThan">
      <formula>1</formula>
    </cfRule>
  </conditionalFormatting>
  <conditionalFormatting sqref="G36">
    <cfRule type="cellIs" dxfId="13926" priority="14616" operator="greaterThan">
      <formula>1</formula>
    </cfRule>
  </conditionalFormatting>
  <conditionalFormatting sqref="H36">
    <cfRule type="cellIs" dxfId="13925" priority="14615" operator="greaterThan">
      <formula>1</formula>
    </cfRule>
  </conditionalFormatting>
  <conditionalFormatting sqref="I36">
    <cfRule type="cellIs" dxfId="13924" priority="14614" operator="greaterThan">
      <formula>1</formula>
    </cfRule>
  </conditionalFormatting>
  <conditionalFormatting sqref="J36">
    <cfRule type="cellIs" dxfId="13923" priority="14613" operator="greaterThan">
      <formula>1</formula>
    </cfRule>
  </conditionalFormatting>
  <conditionalFormatting sqref="K36">
    <cfRule type="cellIs" dxfId="13922" priority="14612" operator="greaterThan">
      <formula>1</formula>
    </cfRule>
  </conditionalFormatting>
  <conditionalFormatting sqref="P36">
    <cfRule type="cellIs" dxfId="13921" priority="14611" operator="greaterThan">
      <formula>1</formula>
    </cfRule>
  </conditionalFormatting>
  <conditionalFormatting sqref="Q36">
    <cfRule type="cellIs" dxfId="13920" priority="14610" operator="greaterThan">
      <formula>1</formula>
    </cfRule>
  </conditionalFormatting>
  <conditionalFormatting sqref="R36">
    <cfRule type="cellIs" dxfId="13919" priority="14609" operator="greaterThan">
      <formula>1</formula>
    </cfRule>
  </conditionalFormatting>
  <conditionalFormatting sqref="S36">
    <cfRule type="cellIs" dxfId="13918" priority="14608" operator="greaterThan">
      <formula>1</formula>
    </cfRule>
  </conditionalFormatting>
  <conditionalFormatting sqref="T36">
    <cfRule type="cellIs" dxfId="13917" priority="14607" operator="greaterThan">
      <formula>1</formula>
    </cfRule>
  </conditionalFormatting>
  <conditionalFormatting sqref="U36">
    <cfRule type="cellIs" dxfId="13916" priority="14606" operator="greaterThan">
      <formula>1</formula>
    </cfRule>
  </conditionalFormatting>
  <conditionalFormatting sqref="V36">
    <cfRule type="cellIs" dxfId="13915" priority="14605" operator="greaterThan">
      <formula>1</formula>
    </cfRule>
  </conditionalFormatting>
  <conditionalFormatting sqref="E36:K36 P36:V36">
    <cfRule type="cellIs" dxfId="13914" priority="14604" operator="greaterThan">
      <formula>1</formula>
    </cfRule>
  </conditionalFormatting>
  <conditionalFormatting sqref="E36:K36 P36:V36">
    <cfRule type="cellIs" dxfId="13913" priority="14603" operator="greaterThan">
      <formula>1</formula>
    </cfRule>
  </conditionalFormatting>
  <conditionalFormatting sqref="E36:K36 P36:V36">
    <cfRule type="cellIs" dxfId="13912" priority="14602" operator="greaterThan">
      <formula>1</formula>
    </cfRule>
  </conditionalFormatting>
  <conditionalFormatting sqref="E36:K36 P36:V36">
    <cfRule type="cellIs" dxfId="13911" priority="14601" operator="greaterThan">
      <formula>1</formula>
    </cfRule>
  </conditionalFormatting>
  <conditionalFormatting sqref="G36">
    <cfRule type="cellIs" dxfId="13910" priority="14600" operator="greaterThan">
      <formula>1</formula>
    </cfRule>
  </conditionalFormatting>
  <conditionalFormatting sqref="H36">
    <cfRule type="cellIs" dxfId="13909" priority="14599" operator="greaterThan">
      <formula>1</formula>
    </cfRule>
  </conditionalFormatting>
  <conditionalFormatting sqref="I36">
    <cfRule type="cellIs" dxfId="13908" priority="14598" operator="greaterThan">
      <formula>1</formula>
    </cfRule>
  </conditionalFormatting>
  <conditionalFormatting sqref="J36">
    <cfRule type="cellIs" dxfId="13907" priority="14597" operator="greaterThan">
      <formula>1</formula>
    </cfRule>
  </conditionalFormatting>
  <conditionalFormatting sqref="K36">
    <cfRule type="cellIs" dxfId="13906" priority="14596" operator="greaterThan">
      <formula>1</formula>
    </cfRule>
  </conditionalFormatting>
  <conditionalFormatting sqref="P36">
    <cfRule type="cellIs" dxfId="13905" priority="14595" operator="greaterThan">
      <formula>1</formula>
    </cfRule>
  </conditionalFormatting>
  <conditionalFormatting sqref="Q36">
    <cfRule type="cellIs" dxfId="13904" priority="14594" operator="greaterThan">
      <formula>1</formula>
    </cfRule>
  </conditionalFormatting>
  <conditionalFormatting sqref="R36">
    <cfRule type="cellIs" dxfId="13903" priority="14593" operator="greaterThan">
      <formula>1</formula>
    </cfRule>
  </conditionalFormatting>
  <conditionalFormatting sqref="S36">
    <cfRule type="cellIs" dxfId="13902" priority="14592" operator="greaterThan">
      <formula>1</formula>
    </cfRule>
  </conditionalFormatting>
  <conditionalFormatting sqref="T36">
    <cfRule type="cellIs" dxfId="13901" priority="14591" operator="greaterThan">
      <formula>1</formula>
    </cfRule>
  </conditionalFormatting>
  <conditionalFormatting sqref="U36">
    <cfRule type="cellIs" dxfId="13900" priority="14590" operator="greaterThan">
      <formula>1</formula>
    </cfRule>
  </conditionalFormatting>
  <conditionalFormatting sqref="V36">
    <cfRule type="cellIs" dxfId="13899" priority="14589" operator="greaterThan">
      <formula>1</formula>
    </cfRule>
  </conditionalFormatting>
  <conditionalFormatting sqref="O36">
    <cfRule type="cellIs" dxfId="13898" priority="14588" operator="greaterThan">
      <formula>1</formula>
    </cfRule>
  </conditionalFormatting>
  <conditionalFormatting sqref="O36">
    <cfRule type="cellIs" dxfId="13897" priority="14587" operator="greaterThan">
      <formula>1</formula>
    </cfRule>
  </conditionalFormatting>
  <conditionalFormatting sqref="N36">
    <cfRule type="cellIs" dxfId="13896" priority="14586" operator="greaterThan">
      <formula>1</formula>
    </cfRule>
  </conditionalFormatting>
  <conditionalFormatting sqref="N36">
    <cfRule type="cellIs" dxfId="13895" priority="14585" operator="greaterThan">
      <formula>1</formula>
    </cfRule>
  </conditionalFormatting>
  <conditionalFormatting sqref="M36">
    <cfRule type="cellIs" dxfId="13894" priority="14584" operator="greaterThan">
      <formula>1</formula>
    </cfRule>
  </conditionalFormatting>
  <conditionalFormatting sqref="M36">
    <cfRule type="cellIs" dxfId="13893" priority="14583" operator="greaterThan">
      <formula>1</formula>
    </cfRule>
  </conditionalFormatting>
  <conditionalFormatting sqref="L36">
    <cfRule type="cellIs" dxfId="13892" priority="14582" operator="greaterThan">
      <formula>1</formula>
    </cfRule>
  </conditionalFormatting>
  <conditionalFormatting sqref="L36">
    <cfRule type="cellIs" dxfId="13891" priority="14581" operator="greaterThan">
      <formula>1</formula>
    </cfRule>
  </conditionalFormatting>
  <conditionalFormatting sqref="L36">
    <cfRule type="cellIs" dxfId="13890" priority="14580" operator="greaterThan">
      <formula>1</formula>
    </cfRule>
  </conditionalFormatting>
  <conditionalFormatting sqref="L36">
    <cfRule type="cellIs" dxfId="13889" priority="14579" operator="greaterThan">
      <formula>1</formula>
    </cfRule>
  </conditionalFormatting>
  <conditionalFormatting sqref="M36">
    <cfRule type="cellIs" dxfId="13888" priority="14578" operator="greaterThan">
      <formula>1</formula>
    </cfRule>
  </conditionalFormatting>
  <conditionalFormatting sqref="M36">
    <cfRule type="cellIs" dxfId="13887" priority="14577" operator="greaterThan">
      <formula>1</formula>
    </cfRule>
  </conditionalFormatting>
  <conditionalFormatting sqref="N36">
    <cfRule type="cellIs" dxfId="13886" priority="14576" operator="greaterThan">
      <formula>1</formula>
    </cfRule>
  </conditionalFormatting>
  <conditionalFormatting sqref="N36">
    <cfRule type="cellIs" dxfId="13885" priority="14575" operator="greaterThan">
      <formula>1</formula>
    </cfRule>
  </conditionalFormatting>
  <conditionalFormatting sqref="O36">
    <cfRule type="cellIs" dxfId="13884" priority="14574" operator="greaterThan">
      <formula>1</formula>
    </cfRule>
  </conditionalFormatting>
  <conditionalFormatting sqref="O36">
    <cfRule type="cellIs" dxfId="13883" priority="14573" operator="greaterThan">
      <formula>1</formula>
    </cfRule>
  </conditionalFormatting>
  <conditionalFormatting sqref="O36">
    <cfRule type="cellIs" dxfId="13882" priority="14572" operator="greaterThan">
      <formula>1</formula>
    </cfRule>
  </conditionalFormatting>
  <conditionalFormatting sqref="O36">
    <cfRule type="cellIs" dxfId="13881" priority="14571" operator="greaterThan">
      <formula>1</formula>
    </cfRule>
  </conditionalFormatting>
  <conditionalFormatting sqref="N36">
    <cfRule type="cellIs" dxfId="13880" priority="14570" operator="greaterThan">
      <formula>1</formula>
    </cfRule>
  </conditionalFormatting>
  <conditionalFormatting sqref="N36">
    <cfRule type="cellIs" dxfId="13879" priority="14569" operator="greaterThan">
      <formula>1</formula>
    </cfRule>
  </conditionalFormatting>
  <conditionalFormatting sqref="M36">
    <cfRule type="cellIs" dxfId="13878" priority="14568" operator="greaterThan">
      <formula>1</formula>
    </cfRule>
  </conditionalFormatting>
  <conditionalFormatting sqref="M36">
    <cfRule type="cellIs" dxfId="13877" priority="14567" operator="greaterThan">
      <formula>1</formula>
    </cfRule>
  </conditionalFormatting>
  <conditionalFormatting sqref="L36">
    <cfRule type="cellIs" dxfId="13876" priority="14566" operator="greaterThan">
      <formula>1</formula>
    </cfRule>
  </conditionalFormatting>
  <conditionalFormatting sqref="L36">
    <cfRule type="cellIs" dxfId="13875" priority="14565" operator="greaterThan">
      <formula>1</formula>
    </cfRule>
  </conditionalFormatting>
  <conditionalFormatting sqref="O36">
    <cfRule type="cellIs" dxfId="13874" priority="14557" operator="greaterThan">
      <formula>1</formula>
    </cfRule>
  </conditionalFormatting>
  <conditionalFormatting sqref="M36:N36">
    <cfRule type="cellIs" dxfId="13873" priority="14564" operator="greaterThan">
      <formula>1</formula>
    </cfRule>
  </conditionalFormatting>
  <conditionalFormatting sqref="M36:N36">
    <cfRule type="cellIs" dxfId="13872" priority="14563" operator="greaterThan">
      <formula>1</formula>
    </cfRule>
  </conditionalFormatting>
  <conditionalFormatting sqref="M36">
    <cfRule type="cellIs" dxfId="13871" priority="14562" operator="greaterThan">
      <formula>1</formula>
    </cfRule>
  </conditionalFormatting>
  <conditionalFormatting sqref="N36">
    <cfRule type="cellIs" dxfId="13870" priority="14561" operator="greaterThan">
      <formula>1</formula>
    </cfRule>
  </conditionalFormatting>
  <conditionalFormatting sqref="L36">
    <cfRule type="cellIs" dxfId="13869" priority="14560" operator="greaterThan">
      <formula>1</formula>
    </cfRule>
  </conditionalFormatting>
  <conditionalFormatting sqref="L36">
    <cfRule type="cellIs" dxfId="13868" priority="14559" operator="greaterThan">
      <formula>1</formula>
    </cfRule>
  </conditionalFormatting>
  <conditionalFormatting sqref="O36">
    <cfRule type="cellIs" dxfId="13867" priority="14558" operator="greaterThan">
      <formula>1</formula>
    </cfRule>
  </conditionalFormatting>
  <conditionalFormatting sqref="L36:O36">
    <cfRule type="cellIs" dxfId="13866" priority="14556" operator="greaterThan">
      <formula>1</formula>
    </cfRule>
  </conditionalFormatting>
  <conditionalFormatting sqref="L36:O36">
    <cfRule type="cellIs" dxfId="13865" priority="14555" operator="greaterThan">
      <formula>1</formula>
    </cfRule>
  </conditionalFormatting>
  <conditionalFormatting sqref="L36">
    <cfRule type="cellIs" dxfId="13864" priority="14554" operator="greaterThan">
      <formula>1</formula>
    </cfRule>
  </conditionalFormatting>
  <conditionalFormatting sqref="M36">
    <cfRule type="cellIs" dxfId="13863" priority="14553" operator="greaterThan">
      <formula>1</formula>
    </cfRule>
  </conditionalFormatting>
  <conditionalFormatting sqref="N36">
    <cfRule type="cellIs" dxfId="13862" priority="14552" operator="greaterThan">
      <formula>1</formula>
    </cfRule>
  </conditionalFormatting>
  <conditionalFormatting sqref="O36">
    <cfRule type="cellIs" dxfId="13861" priority="14551" operator="greaterThan">
      <formula>1</formula>
    </cfRule>
  </conditionalFormatting>
  <conditionalFormatting sqref="L36:O36">
    <cfRule type="cellIs" dxfId="13860" priority="14550" operator="greaterThan">
      <formula>1</formula>
    </cfRule>
  </conditionalFormatting>
  <conditionalFormatting sqref="L36:O36">
    <cfRule type="cellIs" dxfId="13859" priority="14549" operator="greaterThan">
      <formula>1</formula>
    </cfRule>
  </conditionalFormatting>
  <conditionalFormatting sqref="L36:O36">
    <cfRule type="cellIs" dxfId="13858" priority="14548" operator="greaterThan">
      <formula>1</formula>
    </cfRule>
  </conditionalFormatting>
  <conditionalFormatting sqref="L36">
    <cfRule type="cellIs" dxfId="13857" priority="14547" operator="greaterThan">
      <formula>1</formula>
    </cfRule>
  </conditionalFormatting>
  <conditionalFormatting sqref="M36">
    <cfRule type="cellIs" dxfId="13856" priority="14546" operator="greaterThan">
      <formula>1</formula>
    </cfRule>
  </conditionalFormatting>
  <conditionalFormatting sqref="N36">
    <cfRule type="cellIs" dxfId="13855" priority="14545" operator="greaterThan">
      <formula>1</formula>
    </cfRule>
  </conditionalFormatting>
  <conditionalFormatting sqref="O36">
    <cfRule type="cellIs" dxfId="13854" priority="14544" operator="greaterThan">
      <formula>1</formula>
    </cfRule>
  </conditionalFormatting>
  <conditionalFormatting sqref="L36:O36">
    <cfRule type="cellIs" dxfId="13853" priority="14543" operator="greaterThan">
      <formula>1</formula>
    </cfRule>
  </conditionalFormatting>
  <conditionalFormatting sqref="L36:O36">
    <cfRule type="cellIs" dxfId="13852" priority="14542" operator="greaterThan">
      <formula>1</formula>
    </cfRule>
  </conditionalFormatting>
  <conditionalFormatting sqref="L36:O36">
    <cfRule type="cellIs" dxfId="13851" priority="14541" operator="greaterThan">
      <formula>1</formula>
    </cfRule>
  </conditionalFormatting>
  <conditionalFormatting sqref="L36:O36">
    <cfRule type="cellIs" dxfId="13850" priority="14540" operator="greaterThan">
      <formula>1</formula>
    </cfRule>
  </conditionalFormatting>
  <conditionalFormatting sqref="L36">
    <cfRule type="cellIs" dxfId="13849" priority="14539" operator="greaterThan">
      <formula>1</formula>
    </cfRule>
  </conditionalFormatting>
  <conditionalFormatting sqref="M36">
    <cfRule type="cellIs" dxfId="13848" priority="14538" operator="greaterThan">
      <formula>1</formula>
    </cfRule>
  </conditionalFormatting>
  <conditionalFormatting sqref="N36">
    <cfRule type="cellIs" dxfId="13847" priority="14537" operator="greaterThan">
      <formula>1</formula>
    </cfRule>
  </conditionalFormatting>
  <conditionalFormatting sqref="O36">
    <cfRule type="cellIs" dxfId="13846" priority="14536" operator="greaterThan">
      <formula>1</formula>
    </cfRule>
  </conditionalFormatting>
  <conditionalFormatting sqref="L36:O36">
    <cfRule type="cellIs" dxfId="13845" priority="14236" operator="greaterThan">
      <formula>1</formula>
    </cfRule>
  </conditionalFormatting>
  <conditionalFormatting sqref="E36:G36 I36:J36 T36:V36">
    <cfRule type="cellIs" dxfId="13844" priority="14535" operator="greaterThan">
      <formula>1</formula>
    </cfRule>
  </conditionalFormatting>
  <conditionalFormatting sqref="E36:G36 I36:J36 T36:V36">
    <cfRule type="cellIs" dxfId="13843" priority="14534" operator="greaterThan">
      <formula>1</formula>
    </cfRule>
  </conditionalFormatting>
  <conditionalFormatting sqref="G36">
    <cfRule type="cellIs" dxfId="13842" priority="14533" operator="greaterThan">
      <formula>1</formula>
    </cfRule>
  </conditionalFormatting>
  <conditionalFormatting sqref="I36">
    <cfRule type="cellIs" dxfId="13841" priority="14532" operator="greaterThan">
      <formula>1</formula>
    </cfRule>
  </conditionalFormatting>
  <conditionalFormatting sqref="J36">
    <cfRule type="cellIs" dxfId="13840" priority="14531" operator="greaterThan">
      <formula>1</formula>
    </cfRule>
  </conditionalFormatting>
  <conditionalFormatting sqref="T36">
    <cfRule type="cellIs" dxfId="13839" priority="14530" operator="greaterThan">
      <formula>1</formula>
    </cfRule>
  </conditionalFormatting>
  <conditionalFormatting sqref="U36">
    <cfRule type="cellIs" dxfId="13838" priority="14529" operator="greaterThan">
      <formula>1</formula>
    </cfRule>
  </conditionalFormatting>
  <conditionalFormatting sqref="V36">
    <cfRule type="cellIs" dxfId="13837" priority="14528" operator="greaterThan">
      <formula>1</formula>
    </cfRule>
  </conditionalFormatting>
  <conditionalFormatting sqref="H36">
    <cfRule type="cellIs" dxfId="13836" priority="14527" operator="greaterThan">
      <formula>1</formula>
    </cfRule>
  </conditionalFormatting>
  <conditionalFormatting sqref="H36">
    <cfRule type="cellIs" dxfId="13835" priority="14526" operator="greaterThan">
      <formula>1</formula>
    </cfRule>
  </conditionalFormatting>
  <conditionalFormatting sqref="K36">
    <cfRule type="cellIs" dxfId="13834" priority="14525" operator="greaterThan">
      <formula>1</formula>
    </cfRule>
  </conditionalFormatting>
  <conditionalFormatting sqref="K36">
    <cfRule type="cellIs" dxfId="13833" priority="14524" operator="greaterThan">
      <formula>1</formula>
    </cfRule>
  </conditionalFormatting>
  <conditionalFormatting sqref="P36">
    <cfRule type="cellIs" dxfId="13832" priority="14523" operator="greaterThan">
      <formula>1</formula>
    </cfRule>
  </conditionalFormatting>
  <conditionalFormatting sqref="P36">
    <cfRule type="cellIs" dxfId="13831" priority="14522" operator="greaterThan">
      <formula>1</formula>
    </cfRule>
  </conditionalFormatting>
  <conditionalFormatting sqref="Q36">
    <cfRule type="cellIs" dxfId="13830" priority="14521" operator="greaterThan">
      <formula>1</formula>
    </cfRule>
  </conditionalFormatting>
  <conditionalFormatting sqref="Q36">
    <cfRule type="cellIs" dxfId="13829" priority="14520" operator="greaterThan">
      <formula>1</formula>
    </cfRule>
  </conditionalFormatting>
  <conditionalFormatting sqref="R36">
    <cfRule type="cellIs" dxfId="13828" priority="14519" operator="greaterThan">
      <formula>1</formula>
    </cfRule>
  </conditionalFormatting>
  <conditionalFormatting sqref="R36">
    <cfRule type="cellIs" dxfId="13827" priority="14518" operator="greaterThan">
      <formula>1</formula>
    </cfRule>
  </conditionalFormatting>
  <conditionalFormatting sqref="S36">
    <cfRule type="cellIs" dxfId="13826" priority="14517" operator="greaterThan">
      <formula>1</formula>
    </cfRule>
  </conditionalFormatting>
  <conditionalFormatting sqref="S36">
    <cfRule type="cellIs" dxfId="13825" priority="14516" operator="greaterThan">
      <formula>1</formula>
    </cfRule>
  </conditionalFormatting>
  <conditionalFormatting sqref="V36">
    <cfRule type="cellIs" dxfId="13824" priority="14510" operator="greaterThan">
      <formula>1</formula>
    </cfRule>
  </conditionalFormatting>
  <conditionalFormatting sqref="V36">
    <cfRule type="cellIs" dxfId="13823" priority="14509" operator="greaterThan">
      <formula>1</formula>
    </cfRule>
  </conditionalFormatting>
  <conditionalFormatting sqref="U36">
    <cfRule type="cellIs" dxfId="13822" priority="14508" operator="greaterThan">
      <formula>1</formula>
    </cfRule>
  </conditionalFormatting>
  <conditionalFormatting sqref="U36">
    <cfRule type="cellIs" dxfId="13821" priority="14507" operator="greaterThan">
      <formula>1</formula>
    </cfRule>
  </conditionalFormatting>
  <conditionalFormatting sqref="T36">
    <cfRule type="cellIs" dxfId="13820" priority="14506" operator="greaterThan">
      <formula>1</formula>
    </cfRule>
  </conditionalFormatting>
  <conditionalFormatting sqref="T36">
    <cfRule type="cellIs" dxfId="13819" priority="14505" operator="greaterThan">
      <formula>1</formula>
    </cfRule>
  </conditionalFormatting>
  <conditionalFormatting sqref="S36">
    <cfRule type="cellIs" dxfId="13818" priority="14504" operator="greaterThan">
      <formula>1</formula>
    </cfRule>
  </conditionalFormatting>
  <conditionalFormatting sqref="E36:I36">
    <cfRule type="cellIs" dxfId="13817" priority="14515" operator="greaterThan">
      <formula>1</formula>
    </cfRule>
  </conditionalFormatting>
  <conditionalFormatting sqref="E36:I36">
    <cfRule type="cellIs" dxfId="13816" priority="14514" operator="greaterThan">
      <formula>1</formula>
    </cfRule>
  </conditionalFormatting>
  <conditionalFormatting sqref="G36">
    <cfRule type="cellIs" dxfId="13815" priority="14513" operator="greaterThan">
      <formula>1</formula>
    </cfRule>
  </conditionalFormatting>
  <conditionalFormatting sqref="H36">
    <cfRule type="cellIs" dxfId="13814" priority="14512" operator="greaterThan">
      <formula>1</formula>
    </cfRule>
  </conditionalFormatting>
  <conditionalFormatting sqref="I36">
    <cfRule type="cellIs" dxfId="13813" priority="14511" operator="greaterThan">
      <formula>1</formula>
    </cfRule>
  </conditionalFormatting>
  <conditionalFormatting sqref="S36">
    <cfRule type="cellIs" dxfId="13812" priority="14503" operator="greaterThan">
      <formula>1</formula>
    </cfRule>
  </conditionalFormatting>
  <conditionalFormatting sqref="R36">
    <cfRule type="cellIs" dxfId="13811" priority="14502" operator="greaterThan">
      <formula>1</formula>
    </cfRule>
  </conditionalFormatting>
  <conditionalFormatting sqref="R36">
    <cfRule type="cellIs" dxfId="13810" priority="14501" operator="greaterThan">
      <formula>1</formula>
    </cfRule>
  </conditionalFormatting>
  <conditionalFormatting sqref="Q36">
    <cfRule type="cellIs" dxfId="13809" priority="14500" operator="greaterThan">
      <formula>1</formula>
    </cfRule>
  </conditionalFormatting>
  <conditionalFormatting sqref="Q36">
    <cfRule type="cellIs" dxfId="13808" priority="14499" operator="greaterThan">
      <formula>1</formula>
    </cfRule>
  </conditionalFormatting>
  <conditionalFormatting sqref="P36">
    <cfRule type="cellIs" dxfId="13807" priority="14498" operator="greaterThan">
      <formula>1</formula>
    </cfRule>
  </conditionalFormatting>
  <conditionalFormatting sqref="P36">
    <cfRule type="cellIs" dxfId="13806" priority="14497" operator="greaterThan">
      <formula>1</formula>
    </cfRule>
  </conditionalFormatting>
  <conditionalFormatting sqref="K36">
    <cfRule type="cellIs" dxfId="13805" priority="14496" operator="greaterThan">
      <formula>1</formula>
    </cfRule>
  </conditionalFormatting>
  <conditionalFormatting sqref="K36">
    <cfRule type="cellIs" dxfId="13804" priority="14495" operator="greaterThan">
      <formula>1</formula>
    </cfRule>
  </conditionalFormatting>
  <conditionalFormatting sqref="J36">
    <cfRule type="cellIs" dxfId="13803" priority="14494" operator="greaterThan">
      <formula>1</formula>
    </cfRule>
  </conditionalFormatting>
  <conditionalFormatting sqref="J36">
    <cfRule type="cellIs" dxfId="13802" priority="14493" operator="greaterThan">
      <formula>1</formula>
    </cfRule>
  </conditionalFormatting>
  <conditionalFormatting sqref="S36">
    <cfRule type="cellIs" dxfId="13801" priority="14470" operator="greaterThan">
      <formula>1</formula>
    </cfRule>
  </conditionalFormatting>
  <conditionalFormatting sqref="E36 T36:V36 Q36:R36">
    <cfRule type="cellIs" dxfId="13800" priority="14492" operator="greaterThan">
      <formula>1</formula>
    </cfRule>
  </conditionalFormatting>
  <conditionalFormatting sqref="E36 T36:V36 Q36:R36">
    <cfRule type="cellIs" dxfId="13799" priority="14491" operator="greaterThan">
      <formula>1</formula>
    </cfRule>
  </conditionalFormatting>
  <conditionalFormatting sqref="Q36">
    <cfRule type="cellIs" dxfId="13798" priority="14490" operator="greaterThan">
      <formula>1</formula>
    </cfRule>
  </conditionalFormatting>
  <conditionalFormatting sqref="R36">
    <cfRule type="cellIs" dxfId="13797" priority="14489" operator="greaterThan">
      <formula>1</formula>
    </cfRule>
  </conditionalFormatting>
  <conditionalFormatting sqref="T36">
    <cfRule type="cellIs" dxfId="13796" priority="14488" operator="greaterThan">
      <formula>1</formula>
    </cfRule>
  </conditionalFormatting>
  <conditionalFormatting sqref="U36">
    <cfRule type="cellIs" dxfId="13795" priority="14487" operator="greaterThan">
      <formula>1</formula>
    </cfRule>
  </conditionalFormatting>
  <conditionalFormatting sqref="V36">
    <cfRule type="cellIs" dxfId="13794" priority="14486" operator="greaterThan">
      <formula>1</formula>
    </cfRule>
  </conditionalFormatting>
  <conditionalFormatting sqref="F36">
    <cfRule type="cellIs" dxfId="13793" priority="14485" operator="greaterThan">
      <formula>1</formula>
    </cfRule>
  </conditionalFormatting>
  <conditionalFormatting sqref="F36">
    <cfRule type="cellIs" dxfId="13792" priority="14484" operator="greaterThan">
      <formula>1</formula>
    </cfRule>
  </conditionalFormatting>
  <conditionalFormatting sqref="G36">
    <cfRule type="cellIs" dxfId="13791" priority="14483" operator="greaterThan">
      <formula>1</formula>
    </cfRule>
  </conditionalFormatting>
  <conditionalFormatting sqref="G36">
    <cfRule type="cellIs" dxfId="13790" priority="14482" operator="greaterThan">
      <formula>1</formula>
    </cfRule>
  </conditionalFormatting>
  <conditionalFormatting sqref="H36">
    <cfRule type="cellIs" dxfId="13789" priority="14481" operator="greaterThan">
      <formula>1</formula>
    </cfRule>
  </conditionalFormatting>
  <conditionalFormatting sqref="H36">
    <cfRule type="cellIs" dxfId="13788" priority="14480" operator="greaterThan">
      <formula>1</formula>
    </cfRule>
  </conditionalFormatting>
  <conditionalFormatting sqref="I36">
    <cfRule type="cellIs" dxfId="13787" priority="14479" operator="greaterThan">
      <formula>1</formula>
    </cfRule>
  </conditionalFormatting>
  <conditionalFormatting sqref="I36">
    <cfRule type="cellIs" dxfId="13786" priority="14478" operator="greaterThan">
      <formula>1</formula>
    </cfRule>
  </conditionalFormatting>
  <conditionalFormatting sqref="J36">
    <cfRule type="cellIs" dxfId="13785" priority="14477" operator="greaterThan">
      <formula>1</formula>
    </cfRule>
  </conditionalFormatting>
  <conditionalFormatting sqref="J36">
    <cfRule type="cellIs" dxfId="13784" priority="14476" operator="greaterThan">
      <formula>1</formula>
    </cfRule>
  </conditionalFormatting>
  <conditionalFormatting sqref="K36">
    <cfRule type="cellIs" dxfId="13783" priority="14475" operator="greaterThan">
      <formula>1</formula>
    </cfRule>
  </conditionalFormatting>
  <conditionalFormatting sqref="K36">
    <cfRule type="cellIs" dxfId="13782" priority="14474" operator="greaterThan">
      <formula>1</formula>
    </cfRule>
  </conditionalFormatting>
  <conditionalFormatting sqref="P36">
    <cfRule type="cellIs" dxfId="13781" priority="14473" operator="greaterThan">
      <formula>1</formula>
    </cfRule>
  </conditionalFormatting>
  <conditionalFormatting sqref="P36">
    <cfRule type="cellIs" dxfId="13780" priority="14472" operator="greaterThan">
      <formula>1</formula>
    </cfRule>
  </conditionalFormatting>
  <conditionalFormatting sqref="S36">
    <cfRule type="cellIs" dxfId="13779" priority="14471" operator="greaterThan">
      <formula>1</formula>
    </cfRule>
  </conditionalFormatting>
  <conditionalFormatting sqref="G36:K36 P36:V36">
    <cfRule type="cellIs" dxfId="13778" priority="14469" operator="greaterThan">
      <formula>1</formula>
    </cfRule>
  </conditionalFormatting>
  <conditionalFormatting sqref="G36:K36 P36:V36">
    <cfRule type="cellIs" dxfId="13777" priority="14468" operator="greaterThan">
      <formula>1</formula>
    </cfRule>
  </conditionalFormatting>
  <conditionalFormatting sqref="G36">
    <cfRule type="cellIs" dxfId="13776" priority="14467" operator="greaterThan">
      <formula>1</formula>
    </cfRule>
  </conditionalFormatting>
  <conditionalFormatting sqref="H36">
    <cfRule type="cellIs" dxfId="13775" priority="14466" operator="greaterThan">
      <formula>1</formula>
    </cfRule>
  </conditionalFormatting>
  <conditionalFormatting sqref="I36">
    <cfRule type="cellIs" dxfId="13774" priority="14465" operator="greaterThan">
      <formula>1</formula>
    </cfRule>
  </conditionalFormatting>
  <conditionalFormatting sqref="J36">
    <cfRule type="cellIs" dxfId="13773" priority="14464" operator="greaterThan">
      <formula>1</formula>
    </cfRule>
  </conditionalFormatting>
  <conditionalFormatting sqref="K36">
    <cfRule type="cellIs" dxfId="13772" priority="14463" operator="greaterThan">
      <formula>1</formula>
    </cfRule>
  </conditionalFormatting>
  <conditionalFormatting sqref="P36">
    <cfRule type="cellIs" dxfId="13771" priority="14462" operator="greaterThan">
      <formula>1</formula>
    </cfRule>
  </conditionalFormatting>
  <conditionalFormatting sqref="Q36">
    <cfRule type="cellIs" dxfId="13770" priority="14461" operator="greaterThan">
      <formula>1</formula>
    </cfRule>
  </conditionalFormatting>
  <conditionalFormatting sqref="R36">
    <cfRule type="cellIs" dxfId="13769" priority="14460" operator="greaterThan">
      <formula>1</formula>
    </cfRule>
  </conditionalFormatting>
  <conditionalFormatting sqref="S36">
    <cfRule type="cellIs" dxfId="13768" priority="14459" operator="greaterThan">
      <formula>1</formula>
    </cfRule>
  </conditionalFormatting>
  <conditionalFormatting sqref="T36">
    <cfRule type="cellIs" dxfId="13767" priority="14458" operator="greaterThan">
      <formula>1</formula>
    </cfRule>
  </conditionalFormatting>
  <conditionalFormatting sqref="U36">
    <cfRule type="cellIs" dxfId="13766" priority="14457" operator="greaterThan">
      <formula>1</formula>
    </cfRule>
  </conditionalFormatting>
  <conditionalFormatting sqref="V36">
    <cfRule type="cellIs" dxfId="13765" priority="14456" operator="greaterThan">
      <formula>1</formula>
    </cfRule>
  </conditionalFormatting>
  <conditionalFormatting sqref="F36">
    <cfRule type="cellIs" dxfId="13764" priority="14455" operator="greaterThan">
      <formula>1</formula>
    </cfRule>
  </conditionalFormatting>
  <conditionalFormatting sqref="F36">
    <cfRule type="cellIs" dxfId="13763" priority="14454" operator="greaterThan">
      <formula>1</formula>
    </cfRule>
  </conditionalFormatting>
  <conditionalFormatting sqref="E36">
    <cfRule type="cellIs" dxfId="13762" priority="14453" operator="greaterThan">
      <formula>1</formula>
    </cfRule>
  </conditionalFormatting>
  <conditionalFormatting sqref="E36">
    <cfRule type="cellIs" dxfId="13761" priority="14452" operator="greaterThan">
      <formula>1</formula>
    </cfRule>
  </conditionalFormatting>
  <conditionalFormatting sqref="E36:K36 P36:U36">
    <cfRule type="cellIs" dxfId="13760" priority="14451" operator="greaterThan">
      <formula>1</formula>
    </cfRule>
  </conditionalFormatting>
  <conditionalFormatting sqref="V36">
    <cfRule type="cellIs" dxfId="13759" priority="14450" operator="greaterThan">
      <formula>1</formula>
    </cfRule>
  </conditionalFormatting>
  <conditionalFormatting sqref="V36">
    <cfRule type="cellIs" dxfId="13758" priority="14449" operator="greaterThan">
      <formula>1</formula>
    </cfRule>
  </conditionalFormatting>
  <conditionalFormatting sqref="E36:K36 P36:V36">
    <cfRule type="cellIs" dxfId="13757" priority="14448" operator="greaterThan">
      <formula>1</formula>
    </cfRule>
  </conditionalFormatting>
  <conditionalFormatting sqref="E36:K36 P36:V36">
    <cfRule type="cellIs" dxfId="13756" priority="14447" operator="greaterThan">
      <formula>1</formula>
    </cfRule>
  </conditionalFormatting>
  <conditionalFormatting sqref="G36">
    <cfRule type="cellIs" dxfId="13755" priority="14446" operator="greaterThan">
      <formula>1</formula>
    </cfRule>
  </conditionalFormatting>
  <conditionalFormatting sqref="H36">
    <cfRule type="cellIs" dxfId="13754" priority="14445" operator="greaterThan">
      <formula>1</formula>
    </cfRule>
  </conditionalFormatting>
  <conditionalFormatting sqref="I36">
    <cfRule type="cellIs" dxfId="13753" priority="14444" operator="greaterThan">
      <formula>1</formula>
    </cfRule>
  </conditionalFormatting>
  <conditionalFormatting sqref="J36">
    <cfRule type="cellIs" dxfId="13752" priority="14443" operator="greaterThan">
      <formula>1</formula>
    </cfRule>
  </conditionalFormatting>
  <conditionalFormatting sqref="K36">
    <cfRule type="cellIs" dxfId="13751" priority="14442" operator="greaterThan">
      <formula>1</formula>
    </cfRule>
  </conditionalFormatting>
  <conditionalFormatting sqref="P36">
    <cfRule type="cellIs" dxfId="13750" priority="14441" operator="greaterThan">
      <formula>1</formula>
    </cfRule>
  </conditionalFormatting>
  <conditionalFormatting sqref="Q36">
    <cfRule type="cellIs" dxfId="13749" priority="14440" operator="greaterThan">
      <formula>1</formula>
    </cfRule>
  </conditionalFormatting>
  <conditionalFormatting sqref="R36">
    <cfRule type="cellIs" dxfId="13748" priority="14439" operator="greaterThan">
      <formula>1</formula>
    </cfRule>
  </conditionalFormatting>
  <conditionalFormatting sqref="S36">
    <cfRule type="cellIs" dxfId="13747" priority="14438" operator="greaterThan">
      <formula>1</formula>
    </cfRule>
  </conditionalFormatting>
  <conditionalFormatting sqref="T36">
    <cfRule type="cellIs" dxfId="13746" priority="14437" operator="greaterThan">
      <formula>1</formula>
    </cfRule>
  </conditionalFormatting>
  <conditionalFormatting sqref="U36">
    <cfRule type="cellIs" dxfId="13745" priority="14436" operator="greaterThan">
      <formula>1</formula>
    </cfRule>
  </conditionalFormatting>
  <conditionalFormatting sqref="V36">
    <cfRule type="cellIs" dxfId="13744" priority="14435" operator="greaterThan">
      <formula>1</formula>
    </cfRule>
  </conditionalFormatting>
  <conditionalFormatting sqref="E36:K36 P36:V36">
    <cfRule type="cellIs" dxfId="13743" priority="14434" operator="greaterThan">
      <formula>1</formula>
    </cfRule>
  </conditionalFormatting>
  <conditionalFormatting sqref="E36:K36 P36:V36">
    <cfRule type="cellIs" dxfId="13742" priority="14433" operator="greaterThan">
      <formula>1</formula>
    </cfRule>
  </conditionalFormatting>
  <conditionalFormatting sqref="E36:K36 P36:V36">
    <cfRule type="cellIs" dxfId="13741" priority="14432" operator="greaterThan">
      <formula>1</formula>
    </cfRule>
  </conditionalFormatting>
  <conditionalFormatting sqref="E36:K36 P36:V36">
    <cfRule type="cellIs" dxfId="13740" priority="14431" operator="greaterThan">
      <formula>1</formula>
    </cfRule>
  </conditionalFormatting>
  <conditionalFormatting sqref="G36">
    <cfRule type="cellIs" dxfId="13739" priority="14430" operator="greaterThan">
      <formula>1</formula>
    </cfRule>
  </conditionalFormatting>
  <conditionalFormatting sqref="H36">
    <cfRule type="cellIs" dxfId="13738" priority="14429" operator="greaterThan">
      <formula>1</formula>
    </cfRule>
  </conditionalFormatting>
  <conditionalFormatting sqref="I36">
    <cfRule type="cellIs" dxfId="13737" priority="14428" operator="greaterThan">
      <formula>1</formula>
    </cfRule>
  </conditionalFormatting>
  <conditionalFormatting sqref="J36">
    <cfRule type="cellIs" dxfId="13736" priority="14427" operator="greaterThan">
      <formula>1</formula>
    </cfRule>
  </conditionalFormatting>
  <conditionalFormatting sqref="K36">
    <cfRule type="cellIs" dxfId="13735" priority="14426" operator="greaterThan">
      <formula>1</formula>
    </cfRule>
  </conditionalFormatting>
  <conditionalFormatting sqref="P36">
    <cfRule type="cellIs" dxfId="13734" priority="14425" operator="greaterThan">
      <formula>1</formula>
    </cfRule>
  </conditionalFormatting>
  <conditionalFormatting sqref="Q36">
    <cfRule type="cellIs" dxfId="13733" priority="14424" operator="greaterThan">
      <formula>1</formula>
    </cfRule>
  </conditionalFormatting>
  <conditionalFormatting sqref="R36">
    <cfRule type="cellIs" dxfId="13732" priority="14423" operator="greaterThan">
      <formula>1</formula>
    </cfRule>
  </conditionalFormatting>
  <conditionalFormatting sqref="S36">
    <cfRule type="cellIs" dxfId="13731" priority="14422" operator="greaterThan">
      <formula>1</formula>
    </cfRule>
  </conditionalFormatting>
  <conditionalFormatting sqref="T36">
    <cfRule type="cellIs" dxfId="13730" priority="14421" operator="greaterThan">
      <formula>1</formula>
    </cfRule>
  </conditionalFormatting>
  <conditionalFormatting sqref="U36">
    <cfRule type="cellIs" dxfId="13729" priority="14420" operator="greaterThan">
      <formula>1</formula>
    </cfRule>
  </conditionalFormatting>
  <conditionalFormatting sqref="V36">
    <cfRule type="cellIs" dxfId="13728" priority="14419" operator="greaterThan">
      <formula>1</formula>
    </cfRule>
  </conditionalFormatting>
  <conditionalFormatting sqref="L36">
    <cfRule type="cellIs" dxfId="13727" priority="14418" operator="greaterThan">
      <formula>1</formula>
    </cfRule>
  </conditionalFormatting>
  <conditionalFormatting sqref="L36">
    <cfRule type="cellIs" dxfId="13726" priority="14417" operator="greaterThan">
      <formula>1</formula>
    </cfRule>
  </conditionalFormatting>
  <conditionalFormatting sqref="M36">
    <cfRule type="cellIs" dxfId="13725" priority="14416" operator="greaterThan">
      <formula>1</formula>
    </cfRule>
  </conditionalFormatting>
  <conditionalFormatting sqref="M36">
    <cfRule type="cellIs" dxfId="13724" priority="14415" operator="greaterThan">
      <formula>1</formula>
    </cfRule>
  </conditionalFormatting>
  <conditionalFormatting sqref="N36">
    <cfRule type="cellIs" dxfId="13723" priority="14414" operator="greaterThan">
      <formula>1</formula>
    </cfRule>
  </conditionalFormatting>
  <conditionalFormatting sqref="N36">
    <cfRule type="cellIs" dxfId="13722" priority="14413" operator="greaterThan">
      <formula>1</formula>
    </cfRule>
  </conditionalFormatting>
  <conditionalFormatting sqref="O36">
    <cfRule type="cellIs" dxfId="13721" priority="14412" operator="greaterThan">
      <formula>1</formula>
    </cfRule>
  </conditionalFormatting>
  <conditionalFormatting sqref="O36">
    <cfRule type="cellIs" dxfId="13720" priority="14411" operator="greaterThan">
      <formula>1</formula>
    </cfRule>
  </conditionalFormatting>
  <conditionalFormatting sqref="O36">
    <cfRule type="cellIs" dxfId="13719" priority="14410" operator="greaterThan">
      <formula>1</formula>
    </cfRule>
  </conditionalFormatting>
  <conditionalFormatting sqref="O36">
    <cfRule type="cellIs" dxfId="13718" priority="14409" operator="greaterThan">
      <formula>1</formula>
    </cfRule>
  </conditionalFormatting>
  <conditionalFormatting sqref="N36">
    <cfRule type="cellIs" dxfId="13717" priority="14408" operator="greaterThan">
      <formula>1</formula>
    </cfRule>
  </conditionalFormatting>
  <conditionalFormatting sqref="N36">
    <cfRule type="cellIs" dxfId="13716" priority="14407" operator="greaterThan">
      <formula>1</formula>
    </cfRule>
  </conditionalFormatting>
  <conditionalFormatting sqref="M36">
    <cfRule type="cellIs" dxfId="13715" priority="14406" operator="greaterThan">
      <formula>1</formula>
    </cfRule>
  </conditionalFormatting>
  <conditionalFormatting sqref="M36">
    <cfRule type="cellIs" dxfId="13714" priority="14405" operator="greaterThan">
      <formula>1</formula>
    </cfRule>
  </conditionalFormatting>
  <conditionalFormatting sqref="L36">
    <cfRule type="cellIs" dxfId="13713" priority="14404" operator="greaterThan">
      <formula>1</formula>
    </cfRule>
  </conditionalFormatting>
  <conditionalFormatting sqref="O36">
    <cfRule type="cellIs" dxfId="13712" priority="14395" operator="greaterThan">
      <formula>1</formula>
    </cfRule>
  </conditionalFormatting>
  <conditionalFormatting sqref="M36:N36">
    <cfRule type="cellIs" dxfId="13711" priority="14402" operator="greaterThan">
      <formula>1</formula>
    </cfRule>
  </conditionalFormatting>
  <conditionalFormatting sqref="M36:N36">
    <cfRule type="cellIs" dxfId="13710" priority="14401" operator="greaterThan">
      <formula>1</formula>
    </cfRule>
  </conditionalFormatting>
  <conditionalFormatting sqref="M36">
    <cfRule type="cellIs" dxfId="13709" priority="14400" operator="greaterThan">
      <formula>1</formula>
    </cfRule>
  </conditionalFormatting>
  <conditionalFormatting sqref="N36">
    <cfRule type="cellIs" dxfId="13708" priority="14399" operator="greaterThan">
      <formula>1</formula>
    </cfRule>
  </conditionalFormatting>
  <conditionalFormatting sqref="L36">
    <cfRule type="cellIs" dxfId="13707" priority="14398" operator="greaterThan">
      <formula>1</formula>
    </cfRule>
  </conditionalFormatting>
  <conditionalFormatting sqref="L36">
    <cfRule type="cellIs" dxfId="13706" priority="14397" operator="greaterThan">
      <formula>1</formula>
    </cfRule>
  </conditionalFormatting>
  <conditionalFormatting sqref="O36">
    <cfRule type="cellIs" dxfId="13705" priority="14396" operator="greaterThan">
      <formula>1</formula>
    </cfRule>
  </conditionalFormatting>
  <conditionalFormatting sqref="L36:O36">
    <cfRule type="cellIs" dxfId="13704" priority="14394" operator="greaterThan">
      <formula>1</formula>
    </cfRule>
  </conditionalFormatting>
  <conditionalFormatting sqref="L36:O36">
    <cfRule type="cellIs" dxfId="13703" priority="14393" operator="greaterThan">
      <formula>1</formula>
    </cfRule>
  </conditionalFormatting>
  <conditionalFormatting sqref="L36">
    <cfRule type="cellIs" dxfId="13702" priority="14392" operator="greaterThan">
      <formula>1</formula>
    </cfRule>
  </conditionalFormatting>
  <conditionalFormatting sqref="M36">
    <cfRule type="cellIs" dxfId="13701" priority="14391" operator="greaterThan">
      <formula>1</formula>
    </cfRule>
  </conditionalFormatting>
  <conditionalFormatting sqref="N36">
    <cfRule type="cellIs" dxfId="13700" priority="14390" operator="greaterThan">
      <formula>1</formula>
    </cfRule>
  </conditionalFormatting>
  <conditionalFormatting sqref="O36">
    <cfRule type="cellIs" dxfId="13699" priority="14389" operator="greaterThan">
      <formula>1</formula>
    </cfRule>
  </conditionalFormatting>
  <conditionalFormatting sqref="L36:O36">
    <cfRule type="cellIs" dxfId="13698" priority="14388" operator="greaterThan">
      <formula>1</formula>
    </cfRule>
  </conditionalFormatting>
  <conditionalFormatting sqref="L36:O36">
    <cfRule type="cellIs" dxfId="13697" priority="14387" operator="greaterThan">
      <formula>1</formula>
    </cfRule>
  </conditionalFormatting>
  <conditionalFormatting sqref="L36:O36">
    <cfRule type="cellIs" dxfId="13696" priority="14386" operator="greaterThan">
      <formula>1</formula>
    </cfRule>
  </conditionalFormatting>
  <conditionalFormatting sqref="L36">
    <cfRule type="cellIs" dxfId="13695" priority="14385" operator="greaterThan">
      <formula>1</formula>
    </cfRule>
  </conditionalFormatting>
  <conditionalFormatting sqref="M36">
    <cfRule type="cellIs" dxfId="13694" priority="14384" operator="greaterThan">
      <formula>1</formula>
    </cfRule>
  </conditionalFormatting>
  <conditionalFormatting sqref="N36">
    <cfRule type="cellIs" dxfId="13693" priority="14383" operator="greaterThan">
      <formula>1</formula>
    </cfRule>
  </conditionalFormatting>
  <conditionalFormatting sqref="O36">
    <cfRule type="cellIs" dxfId="13692" priority="14382" operator="greaterThan">
      <formula>1</formula>
    </cfRule>
  </conditionalFormatting>
  <conditionalFormatting sqref="L36:O36">
    <cfRule type="cellIs" dxfId="13691" priority="14381" operator="greaterThan">
      <formula>1</formula>
    </cfRule>
  </conditionalFormatting>
  <conditionalFormatting sqref="L36:O36">
    <cfRule type="cellIs" dxfId="13690" priority="14380" operator="greaterThan">
      <formula>1</formula>
    </cfRule>
  </conditionalFormatting>
  <conditionalFormatting sqref="L36:O36">
    <cfRule type="cellIs" dxfId="13689" priority="14379" operator="greaterThan">
      <formula>1</formula>
    </cfRule>
  </conditionalFormatting>
  <conditionalFormatting sqref="L36:O36">
    <cfRule type="cellIs" dxfId="13688" priority="14378" operator="greaterThan">
      <formula>1</formula>
    </cfRule>
  </conditionalFormatting>
  <conditionalFormatting sqref="L36">
    <cfRule type="cellIs" dxfId="13687" priority="14377" operator="greaterThan">
      <formula>1</formula>
    </cfRule>
  </conditionalFormatting>
  <conditionalFormatting sqref="M36">
    <cfRule type="cellIs" dxfId="13686" priority="14376" operator="greaterThan">
      <formula>1</formula>
    </cfRule>
  </conditionalFormatting>
  <conditionalFormatting sqref="N36">
    <cfRule type="cellIs" dxfId="13685" priority="14375" operator="greaterThan">
      <formula>1</formula>
    </cfRule>
  </conditionalFormatting>
  <conditionalFormatting sqref="O36">
    <cfRule type="cellIs" dxfId="13684" priority="14374" operator="greaterThan">
      <formula>1</formula>
    </cfRule>
  </conditionalFormatting>
  <conditionalFormatting sqref="G36:K36 P36:V36">
    <cfRule type="cellIs" dxfId="13683" priority="14373" operator="greaterThan">
      <formula>1</formula>
    </cfRule>
  </conditionalFormatting>
  <conditionalFormatting sqref="G36:K36 P36:V36">
    <cfRule type="cellIs" dxfId="13682" priority="14372" operator="greaterThan">
      <formula>1</formula>
    </cfRule>
  </conditionalFormatting>
  <conditionalFormatting sqref="G36">
    <cfRule type="cellIs" dxfId="13681" priority="14371" operator="greaterThan">
      <formula>1</formula>
    </cfRule>
  </conditionalFormatting>
  <conditionalFormatting sqref="H36">
    <cfRule type="cellIs" dxfId="13680" priority="14370" operator="greaterThan">
      <formula>1</formula>
    </cfRule>
  </conditionalFormatting>
  <conditionalFormatting sqref="I36">
    <cfRule type="cellIs" dxfId="13679" priority="14369" operator="greaterThan">
      <formula>1</formula>
    </cfRule>
  </conditionalFormatting>
  <conditionalFormatting sqref="J36">
    <cfRule type="cellIs" dxfId="13678" priority="14368" operator="greaterThan">
      <formula>1</formula>
    </cfRule>
  </conditionalFormatting>
  <conditionalFormatting sqref="K36">
    <cfRule type="cellIs" dxfId="13677" priority="14367" operator="greaterThan">
      <formula>1</formula>
    </cfRule>
  </conditionalFormatting>
  <conditionalFormatting sqref="P36">
    <cfRule type="cellIs" dxfId="13676" priority="14366" operator="greaterThan">
      <formula>1</formula>
    </cfRule>
  </conditionalFormatting>
  <conditionalFormatting sqref="Q36">
    <cfRule type="cellIs" dxfId="13675" priority="14365" operator="greaterThan">
      <formula>1</formula>
    </cfRule>
  </conditionalFormatting>
  <conditionalFormatting sqref="R36">
    <cfRule type="cellIs" dxfId="13674" priority="14364" operator="greaterThan">
      <formula>1</formula>
    </cfRule>
  </conditionalFormatting>
  <conditionalFormatting sqref="S36">
    <cfRule type="cellIs" dxfId="13673" priority="14363" operator="greaterThan">
      <formula>1</formula>
    </cfRule>
  </conditionalFormatting>
  <conditionalFormatting sqref="T36">
    <cfRule type="cellIs" dxfId="13672" priority="14362" operator="greaterThan">
      <formula>1</formula>
    </cfRule>
  </conditionalFormatting>
  <conditionalFormatting sqref="U36">
    <cfRule type="cellIs" dxfId="13671" priority="14361" operator="greaterThan">
      <formula>1</formula>
    </cfRule>
  </conditionalFormatting>
  <conditionalFormatting sqref="V36">
    <cfRule type="cellIs" dxfId="13670" priority="14360" operator="greaterThan">
      <formula>1</formula>
    </cfRule>
  </conditionalFormatting>
  <conditionalFormatting sqref="F36">
    <cfRule type="cellIs" dxfId="13669" priority="14359" operator="greaterThan">
      <formula>1</formula>
    </cfRule>
  </conditionalFormatting>
  <conditionalFormatting sqref="F36">
    <cfRule type="cellIs" dxfId="13668" priority="14358" operator="greaterThan">
      <formula>1</formula>
    </cfRule>
  </conditionalFormatting>
  <conditionalFormatting sqref="E36">
    <cfRule type="cellIs" dxfId="13667" priority="14357" operator="greaterThan">
      <formula>1</formula>
    </cfRule>
  </conditionalFormatting>
  <conditionalFormatting sqref="E36">
    <cfRule type="cellIs" dxfId="13666" priority="14356" operator="greaterThan">
      <formula>1</formula>
    </cfRule>
  </conditionalFormatting>
  <conditionalFormatting sqref="E36:K36 P36:U36">
    <cfRule type="cellIs" dxfId="13665" priority="14355" operator="greaterThan">
      <formula>1</formula>
    </cfRule>
  </conditionalFormatting>
  <conditionalFormatting sqref="V36">
    <cfRule type="cellIs" dxfId="13664" priority="14354" operator="greaterThan">
      <formula>1</formula>
    </cfRule>
  </conditionalFormatting>
  <conditionalFormatting sqref="V36">
    <cfRule type="cellIs" dxfId="13663" priority="14353" operator="greaterThan">
      <formula>1</formula>
    </cfRule>
  </conditionalFormatting>
  <conditionalFormatting sqref="E36:K36 P36:V36">
    <cfRule type="cellIs" dxfId="13662" priority="14352" operator="greaterThan">
      <formula>1</formula>
    </cfRule>
  </conditionalFormatting>
  <conditionalFormatting sqref="E36:K36 P36:V36">
    <cfRule type="cellIs" dxfId="13661" priority="14351" operator="greaterThan">
      <formula>1</formula>
    </cfRule>
  </conditionalFormatting>
  <conditionalFormatting sqref="G36">
    <cfRule type="cellIs" dxfId="13660" priority="14350" operator="greaterThan">
      <formula>1</formula>
    </cfRule>
  </conditionalFormatting>
  <conditionalFormatting sqref="H36">
    <cfRule type="cellIs" dxfId="13659" priority="14349" operator="greaterThan">
      <formula>1</formula>
    </cfRule>
  </conditionalFormatting>
  <conditionalFormatting sqref="I36">
    <cfRule type="cellIs" dxfId="13658" priority="14348" operator="greaterThan">
      <formula>1</formula>
    </cfRule>
  </conditionalFormatting>
  <conditionalFormatting sqref="J36">
    <cfRule type="cellIs" dxfId="13657" priority="14347" operator="greaterThan">
      <formula>1</formula>
    </cfRule>
  </conditionalFormatting>
  <conditionalFormatting sqref="K36">
    <cfRule type="cellIs" dxfId="13656" priority="14346" operator="greaterThan">
      <formula>1</formula>
    </cfRule>
  </conditionalFormatting>
  <conditionalFormatting sqref="P36">
    <cfRule type="cellIs" dxfId="13655" priority="14345" operator="greaterThan">
      <formula>1</formula>
    </cfRule>
  </conditionalFormatting>
  <conditionalFormatting sqref="Q36">
    <cfRule type="cellIs" dxfId="13654" priority="14344" operator="greaterThan">
      <formula>1</formula>
    </cfRule>
  </conditionalFormatting>
  <conditionalFormatting sqref="R36">
    <cfRule type="cellIs" dxfId="13653" priority="14343" operator="greaterThan">
      <formula>1</formula>
    </cfRule>
  </conditionalFormatting>
  <conditionalFormatting sqref="S36">
    <cfRule type="cellIs" dxfId="13652" priority="14342" operator="greaterThan">
      <formula>1</formula>
    </cfRule>
  </conditionalFormatting>
  <conditionalFormatting sqref="T36">
    <cfRule type="cellIs" dxfId="13651" priority="14341" operator="greaterThan">
      <formula>1</formula>
    </cfRule>
  </conditionalFormatting>
  <conditionalFormatting sqref="U36">
    <cfRule type="cellIs" dxfId="13650" priority="14340" operator="greaterThan">
      <formula>1</formula>
    </cfRule>
  </conditionalFormatting>
  <conditionalFormatting sqref="V36">
    <cfRule type="cellIs" dxfId="13649" priority="14339" operator="greaterThan">
      <formula>1</formula>
    </cfRule>
  </conditionalFormatting>
  <conditionalFormatting sqref="E36:K36 P36:V36">
    <cfRule type="cellIs" dxfId="13648" priority="14338" operator="greaterThan">
      <formula>1</formula>
    </cfRule>
  </conditionalFormatting>
  <conditionalFormatting sqref="E36:K36 P36:V36">
    <cfRule type="cellIs" dxfId="13647" priority="14337" operator="greaterThan">
      <formula>1</formula>
    </cfRule>
  </conditionalFormatting>
  <conditionalFormatting sqref="E36:K36 P36:V36">
    <cfRule type="cellIs" dxfId="13646" priority="14336" operator="greaterThan">
      <formula>1</formula>
    </cfRule>
  </conditionalFormatting>
  <conditionalFormatting sqref="E36:K36 P36:V36">
    <cfRule type="cellIs" dxfId="13645" priority="14335" operator="greaterThan">
      <formula>1</formula>
    </cfRule>
  </conditionalFormatting>
  <conditionalFormatting sqref="G36">
    <cfRule type="cellIs" dxfId="13644" priority="14334" operator="greaterThan">
      <formula>1</formula>
    </cfRule>
  </conditionalFormatting>
  <conditionalFormatting sqref="H36">
    <cfRule type="cellIs" dxfId="13643" priority="14333" operator="greaterThan">
      <formula>1</formula>
    </cfRule>
  </conditionalFormatting>
  <conditionalFormatting sqref="I36">
    <cfRule type="cellIs" dxfId="13642" priority="14332" operator="greaterThan">
      <formula>1</formula>
    </cfRule>
  </conditionalFormatting>
  <conditionalFormatting sqref="J36">
    <cfRule type="cellIs" dxfId="13641" priority="14331" operator="greaterThan">
      <formula>1</formula>
    </cfRule>
  </conditionalFormatting>
  <conditionalFormatting sqref="K36">
    <cfRule type="cellIs" dxfId="13640" priority="14330" operator="greaterThan">
      <formula>1</formula>
    </cfRule>
  </conditionalFormatting>
  <conditionalFormatting sqref="P36">
    <cfRule type="cellIs" dxfId="13639" priority="14329" operator="greaterThan">
      <formula>1</formula>
    </cfRule>
  </conditionalFormatting>
  <conditionalFormatting sqref="Q36">
    <cfRule type="cellIs" dxfId="13638" priority="14328" operator="greaterThan">
      <formula>1</formula>
    </cfRule>
  </conditionalFormatting>
  <conditionalFormatting sqref="R36">
    <cfRule type="cellIs" dxfId="13637" priority="14327" operator="greaterThan">
      <formula>1</formula>
    </cfRule>
  </conditionalFormatting>
  <conditionalFormatting sqref="S36">
    <cfRule type="cellIs" dxfId="13636" priority="14326" operator="greaterThan">
      <formula>1</formula>
    </cfRule>
  </conditionalFormatting>
  <conditionalFormatting sqref="T36">
    <cfRule type="cellIs" dxfId="13635" priority="14325" operator="greaterThan">
      <formula>1</formula>
    </cfRule>
  </conditionalFormatting>
  <conditionalFormatting sqref="U36">
    <cfRule type="cellIs" dxfId="13634" priority="14324" operator="greaterThan">
      <formula>1</formula>
    </cfRule>
  </conditionalFormatting>
  <conditionalFormatting sqref="V36">
    <cfRule type="cellIs" dxfId="13633" priority="14323" operator="greaterThan">
      <formula>1</formula>
    </cfRule>
  </conditionalFormatting>
  <conditionalFormatting sqref="L36:O36">
    <cfRule type="cellIs" dxfId="13632" priority="14322" operator="greaterThan">
      <formula>1</formula>
    </cfRule>
  </conditionalFormatting>
  <conditionalFormatting sqref="L36:O36">
    <cfRule type="cellIs" dxfId="13631" priority="14321" operator="greaterThan">
      <formula>1</formula>
    </cfRule>
  </conditionalFormatting>
  <conditionalFormatting sqref="L36">
    <cfRule type="cellIs" dxfId="13630" priority="14320" operator="greaterThan">
      <formula>1</formula>
    </cfRule>
  </conditionalFormatting>
  <conditionalFormatting sqref="M36">
    <cfRule type="cellIs" dxfId="13629" priority="14319" operator="greaterThan">
      <formula>1</formula>
    </cfRule>
  </conditionalFormatting>
  <conditionalFormatting sqref="N36">
    <cfRule type="cellIs" dxfId="13628" priority="14318" operator="greaterThan">
      <formula>1</formula>
    </cfRule>
  </conditionalFormatting>
  <conditionalFormatting sqref="O36">
    <cfRule type="cellIs" dxfId="13627" priority="14317" operator="greaterThan">
      <formula>1</formula>
    </cfRule>
  </conditionalFormatting>
  <conditionalFormatting sqref="L36:O36">
    <cfRule type="cellIs" dxfId="13626" priority="14316" operator="greaterThan">
      <formula>1</formula>
    </cfRule>
  </conditionalFormatting>
  <conditionalFormatting sqref="L36:O36">
    <cfRule type="cellIs" dxfId="13625" priority="14315" operator="greaterThan">
      <formula>1</formula>
    </cfRule>
  </conditionalFormatting>
  <conditionalFormatting sqref="L36:O36">
    <cfRule type="cellIs" dxfId="13624" priority="14314" operator="greaterThan">
      <formula>1</formula>
    </cfRule>
  </conditionalFormatting>
  <conditionalFormatting sqref="L36">
    <cfRule type="cellIs" dxfId="13623" priority="14313" operator="greaterThan">
      <formula>1</formula>
    </cfRule>
  </conditionalFormatting>
  <conditionalFormatting sqref="M36">
    <cfRule type="cellIs" dxfId="13622" priority="14312" operator="greaterThan">
      <formula>1</formula>
    </cfRule>
  </conditionalFormatting>
  <conditionalFormatting sqref="N36">
    <cfRule type="cellIs" dxfId="13621" priority="14311" operator="greaterThan">
      <formula>1</formula>
    </cfRule>
  </conditionalFormatting>
  <conditionalFormatting sqref="O36">
    <cfRule type="cellIs" dxfId="13620" priority="14310" operator="greaterThan">
      <formula>1</formula>
    </cfRule>
  </conditionalFormatting>
  <conditionalFormatting sqref="L36:O36">
    <cfRule type="cellIs" dxfId="13619" priority="14309" operator="greaterThan">
      <formula>1</formula>
    </cfRule>
  </conditionalFormatting>
  <conditionalFormatting sqref="L36:O36">
    <cfRule type="cellIs" dxfId="13618" priority="14308" operator="greaterThan">
      <formula>1</formula>
    </cfRule>
  </conditionalFormatting>
  <conditionalFormatting sqref="L36:O36">
    <cfRule type="cellIs" dxfId="13617" priority="14307" operator="greaterThan">
      <formula>1</formula>
    </cfRule>
  </conditionalFormatting>
  <conditionalFormatting sqref="L36:O36">
    <cfRule type="cellIs" dxfId="13616" priority="14306" operator="greaterThan">
      <formula>1</formula>
    </cfRule>
  </conditionalFormatting>
  <conditionalFormatting sqref="L36">
    <cfRule type="cellIs" dxfId="13615" priority="14305" operator="greaterThan">
      <formula>1</formula>
    </cfRule>
  </conditionalFormatting>
  <conditionalFormatting sqref="M36">
    <cfRule type="cellIs" dxfId="13614" priority="14304" operator="greaterThan">
      <formula>1</formula>
    </cfRule>
  </conditionalFormatting>
  <conditionalFormatting sqref="N36">
    <cfRule type="cellIs" dxfId="13613" priority="14303" operator="greaterThan">
      <formula>1</formula>
    </cfRule>
  </conditionalFormatting>
  <conditionalFormatting sqref="O36">
    <cfRule type="cellIs" dxfId="13612" priority="14302" operator="greaterThan">
      <formula>1</formula>
    </cfRule>
  </conditionalFormatting>
  <conditionalFormatting sqref="E36:K36 P36:V36">
    <cfRule type="cellIs" dxfId="13611" priority="14301" operator="greaterThan">
      <formula>1</formula>
    </cfRule>
  </conditionalFormatting>
  <conditionalFormatting sqref="E36:K36 P36:V36">
    <cfRule type="cellIs" dxfId="13610" priority="14300" operator="greaterThan">
      <formula>1</formula>
    </cfRule>
  </conditionalFormatting>
  <conditionalFormatting sqref="G36">
    <cfRule type="cellIs" dxfId="13609" priority="14299" operator="greaterThan">
      <formula>1</formula>
    </cfRule>
  </conditionalFormatting>
  <conditionalFormatting sqref="H36">
    <cfRule type="cellIs" dxfId="13608" priority="14298" operator="greaterThan">
      <formula>1</formula>
    </cfRule>
  </conditionalFormatting>
  <conditionalFormatting sqref="I36">
    <cfRule type="cellIs" dxfId="13607" priority="14297" operator="greaterThan">
      <formula>1</formula>
    </cfRule>
  </conditionalFormatting>
  <conditionalFormatting sqref="J36">
    <cfRule type="cellIs" dxfId="13606" priority="14296" operator="greaterThan">
      <formula>1</formula>
    </cfRule>
  </conditionalFormatting>
  <conditionalFormatting sqref="K36">
    <cfRule type="cellIs" dxfId="13605" priority="14295" operator="greaterThan">
      <formula>1</formula>
    </cfRule>
  </conditionalFormatting>
  <conditionalFormatting sqref="P36">
    <cfRule type="cellIs" dxfId="13604" priority="14294" operator="greaterThan">
      <formula>1</formula>
    </cfRule>
  </conditionalFormatting>
  <conditionalFormatting sqref="Q36">
    <cfRule type="cellIs" dxfId="13603" priority="14293" operator="greaterThan">
      <formula>1</formula>
    </cfRule>
  </conditionalFormatting>
  <conditionalFormatting sqref="R36">
    <cfRule type="cellIs" dxfId="13602" priority="14292" operator="greaterThan">
      <formula>1</formula>
    </cfRule>
  </conditionalFormatting>
  <conditionalFormatting sqref="S36">
    <cfRule type="cellIs" dxfId="13601" priority="14291" operator="greaterThan">
      <formula>1</formula>
    </cfRule>
  </conditionalFormatting>
  <conditionalFormatting sqref="T36">
    <cfRule type="cellIs" dxfId="13600" priority="14290" operator="greaterThan">
      <formula>1</formula>
    </cfRule>
  </conditionalFormatting>
  <conditionalFormatting sqref="U36">
    <cfRule type="cellIs" dxfId="13599" priority="14289" operator="greaterThan">
      <formula>1</formula>
    </cfRule>
  </conditionalFormatting>
  <conditionalFormatting sqref="V36">
    <cfRule type="cellIs" dxfId="13598" priority="14288" operator="greaterThan">
      <formula>1</formula>
    </cfRule>
  </conditionalFormatting>
  <conditionalFormatting sqref="E36:K36 P36:V36">
    <cfRule type="cellIs" dxfId="13597" priority="14287" operator="greaterThan">
      <formula>1</formula>
    </cfRule>
  </conditionalFormatting>
  <conditionalFormatting sqref="E36:K36 P36:V36">
    <cfRule type="cellIs" dxfId="13596" priority="14286" operator="greaterThan">
      <formula>1</formula>
    </cfRule>
  </conditionalFormatting>
  <conditionalFormatting sqref="E36:K36 P36:V36">
    <cfRule type="cellIs" dxfId="13595" priority="14285" operator="greaterThan">
      <formula>1</formula>
    </cfRule>
  </conditionalFormatting>
  <conditionalFormatting sqref="E36:K36 P36:V36">
    <cfRule type="cellIs" dxfId="13594" priority="14284" operator="greaterThan">
      <formula>1</formula>
    </cfRule>
  </conditionalFormatting>
  <conditionalFormatting sqref="G36">
    <cfRule type="cellIs" dxfId="13593" priority="14283" operator="greaterThan">
      <formula>1</formula>
    </cfRule>
  </conditionalFormatting>
  <conditionalFormatting sqref="H36">
    <cfRule type="cellIs" dxfId="13592" priority="14282" operator="greaterThan">
      <formula>1</formula>
    </cfRule>
  </conditionalFormatting>
  <conditionalFormatting sqref="I36">
    <cfRule type="cellIs" dxfId="13591" priority="14281" operator="greaterThan">
      <formula>1</formula>
    </cfRule>
  </conditionalFormatting>
  <conditionalFormatting sqref="J36">
    <cfRule type="cellIs" dxfId="13590" priority="14280" operator="greaterThan">
      <formula>1</formula>
    </cfRule>
  </conditionalFormatting>
  <conditionalFormatting sqref="K36">
    <cfRule type="cellIs" dxfId="13589" priority="14279" operator="greaterThan">
      <formula>1</formula>
    </cfRule>
  </conditionalFormatting>
  <conditionalFormatting sqref="P36">
    <cfRule type="cellIs" dxfId="13588" priority="14278" operator="greaterThan">
      <formula>1</formula>
    </cfRule>
  </conditionalFormatting>
  <conditionalFormatting sqref="Q36">
    <cfRule type="cellIs" dxfId="13587" priority="14277" operator="greaterThan">
      <formula>1</formula>
    </cfRule>
  </conditionalFormatting>
  <conditionalFormatting sqref="R36">
    <cfRule type="cellIs" dxfId="13586" priority="14276" operator="greaterThan">
      <formula>1</formula>
    </cfRule>
  </conditionalFormatting>
  <conditionalFormatting sqref="S36">
    <cfRule type="cellIs" dxfId="13585" priority="14275" operator="greaterThan">
      <formula>1</formula>
    </cfRule>
  </conditionalFormatting>
  <conditionalFormatting sqref="T36">
    <cfRule type="cellIs" dxfId="13584" priority="14274" operator="greaterThan">
      <formula>1</formula>
    </cfRule>
  </conditionalFormatting>
  <conditionalFormatting sqref="U36">
    <cfRule type="cellIs" dxfId="13583" priority="14273" operator="greaterThan">
      <formula>1</formula>
    </cfRule>
  </conditionalFormatting>
  <conditionalFormatting sqref="V36">
    <cfRule type="cellIs" dxfId="13582" priority="14272" operator="greaterThan">
      <formula>1</formula>
    </cfRule>
  </conditionalFormatting>
  <conditionalFormatting sqref="E36:K36 P36:V36">
    <cfRule type="cellIs" dxfId="13581" priority="14271" operator="greaterThan">
      <formula>1</formula>
    </cfRule>
  </conditionalFormatting>
  <conditionalFormatting sqref="E36:K36 P36:V36">
    <cfRule type="cellIs" dxfId="13580" priority="14270" operator="greaterThan">
      <formula>1</formula>
    </cfRule>
  </conditionalFormatting>
  <conditionalFormatting sqref="E36:K36 P36:V36">
    <cfRule type="cellIs" dxfId="13579" priority="14269" operator="greaterThan">
      <formula>1</formula>
    </cfRule>
  </conditionalFormatting>
  <conditionalFormatting sqref="E36:K36 P36:V36">
    <cfRule type="cellIs" dxfId="13578" priority="14268" operator="greaterThan">
      <formula>1</formula>
    </cfRule>
  </conditionalFormatting>
  <conditionalFormatting sqref="E36:K36 P36:V36">
    <cfRule type="cellIs" dxfId="13577" priority="14267" operator="greaterThan">
      <formula>1</formula>
    </cfRule>
  </conditionalFormatting>
  <conditionalFormatting sqref="E36:K36 P36:V36">
    <cfRule type="cellIs" dxfId="13576" priority="14266" operator="greaterThan">
      <formula>1</formula>
    </cfRule>
  </conditionalFormatting>
  <conditionalFormatting sqref="E36:K36 P36:V36">
    <cfRule type="cellIs" dxfId="13575" priority="14265" operator="greaterThan">
      <formula>1</formula>
    </cfRule>
  </conditionalFormatting>
  <conditionalFormatting sqref="E36:K36 P36:V36">
    <cfRule type="cellIs" dxfId="13574" priority="14264" operator="greaterThan">
      <formula>1</formula>
    </cfRule>
  </conditionalFormatting>
  <conditionalFormatting sqref="E36:K36 P36:V36">
    <cfRule type="cellIs" dxfId="13573" priority="14263" operator="greaterThan">
      <formula>1</formula>
    </cfRule>
  </conditionalFormatting>
  <conditionalFormatting sqref="E36:K36 P36:V36">
    <cfRule type="cellIs" dxfId="13572" priority="14262" operator="greaterThan">
      <formula>1</formula>
    </cfRule>
  </conditionalFormatting>
  <conditionalFormatting sqref="E36:K36 P36:V36">
    <cfRule type="cellIs" dxfId="13571" priority="14261" operator="greaterThan">
      <formula>1</formula>
    </cfRule>
  </conditionalFormatting>
  <conditionalFormatting sqref="L36:O36">
    <cfRule type="cellIs" dxfId="13570" priority="14260" operator="greaterThan">
      <formula>1</formula>
    </cfRule>
  </conditionalFormatting>
  <conditionalFormatting sqref="L36:O36">
    <cfRule type="cellIs" dxfId="13569" priority="14259" operator="greaterThan">
      <formula>1</formula>
    </cfRule>
  </conditionalFormatting>
  <conditionalFormatting sqref="L36">
    <cfRule type="cellIs" dxfId="13568" priority="14258" operator="greaterThan">
      <formula>1</formula>
    </cfRule>
  </conditionalFormatting>
  <conditionalFormatting sqref="M36">
    <cfRule type="cellIs" dxfId="13567" priority="14257" operator="greaterThan">
      <formula>1</formula>
    </cfRule>
  </conditionalFormatting>
  <conditionalFormatting sqref="N36">
    <cfRule type="cellIs" dxfId="13566" priority="14256" operator="greaterThan">
      <formula>1</formula>
    </cfRule>
  </conditionalFormatting>
  <conditionalFormatting sqref="O36">
    <cfRule type="cellIs" dxfId="13565" priority="14255" operator="greaterThan">
      <formula>1</formula>
    </cfRule>
  </conditionalFormatting>
  <conditionalFormatting sqref="L36:O36">
    <cfRule type="cellIs" dxfId="13564" priority="14254" operator="greaterThan">
      <formula>1</formula>
    </cfRule>
  </conditionalFormatting>
  <conditionalFormatting sqref="L36:O36">
    <cfRule type="cellIs" dxfId="13563" priority="14253" operator="greaterThan">
      <formula>1</formula>
    </cfRule>
  </conditionalFormatting>
  <conditionalFormatting sqref="L36:O36">
    <cfRule type="cellIs" dxfId="13562" priority="14252" operator="greaterThan">
      <formula>1</formula>
    </cfRule>
  </conditionalFormatting>
  <conditionalFormatting sqref="L36:O36">
    <cfRule type="cellIs" dxfId="13561" priority="14251" operator="greaterThan">
      <formula>1</formula>
    </cfRule>
  </conditionalFormatting>
  <conditionalFormatting sqref="L36">
    <cfRule type="cellIs" dxfId="13560" priority="14250" operator="greaterThan">
      <formula>1</formula>
    </cfRule>
  </conditionalFormatting>
  <conditionalFormatting sqref="M36">
    <cfRule type="cellIs" dxfId="13559" priority="14249" operator="greaterThan">
      <formula>1</formula>
    </cfRule>
  </conditionalFormatting>
  <conditionalFormatting sqref="N36">
    <cfRule type="cellIs" dxfId="13558" priority="14248" operator="greaterThan">
      <formula>1</formula>
    </cfRule>
  </conditionalFormatting>
  <conditionalFormatting sqref="O36">
    <cfRule type="cellIs" dxfId="13557" priority="14247" operator="greaterThan">
      <formula>1</formula>
    </cfRule>
  </conditionalFormatting>
  <conditionalFormatting sqref="L36:O36">
    <cfRule type="cellIs" dxfId="13556" priority="14246" operator="greaterThan">
      <formula>1</formula>
    </cfRule>
  </conditionalFormatting>
  <conditionalFormatting sqref="L36:O36">
    <cfRule type="cellIs" dxfId="13555" priority="14245" operator="greaterThan">
      <formula>1</formula>
    </cfRule>
  </conditionalFormatting>
  <conditionalFormatting sqref="L36:O36">
    <cfRule type="cellIs" dxfId="13554" priority="14244" operator="greaterThan">
      <formula>1</formula>
    </cfRule>
  </conditionalFormatting>
  <conditionalFormatting sqref="L36:O36">
    <cfRule type="cellIs" dxfId="13553" priority="14243" operator="greaterThan">
      <formula>1</formula>
    </cfRule>
  </conditionalFormatting>
  <conditionalFormatting sqref="L36:O36">
    <cfRule type="cellIs" dxfId="13552" priority="14242" operator="greaterThan">
      <formula>1</formula>
    </cfRule>
  </conditionalFormatting>
  <conditionalFormatting sqref="L36:O36">
    <cfRule type="cellIs" dxfId="13551" priority="14241" operator="greaterThan">
      <formula>1</formula>
    </cfRule>
  </conditionalFormatting>
  <conditionalFormatting sqref="L36:O36">
    <cfRule type="cellIs" dxfId="13550" priority="14240" operator="greaterThan">
      <formula>1</formula>
    </cfRule>
  </conditionalFormatting>
  <conditionalFormatting sqref="L36:O36">
    <cfRule type="cellIs" dxfId="13549" priority="14239" operator="greaterThan">
      <formula>1</formula>
    </cfRule>
  </conditionalFormatting>
  <conditionalFormatting sqref="L36:O36">
    <cfRule type="cellIs" dxfId="13548" priority="14238" operator="greaterThan">
      <formula>1</formula>
    </cfRule>
  </conditionalFormatting>
  <conditionalFormatting sqref="L36:O36">
    <cfRule type="cellIs" dxfId="13547" priority="14237" operator="greaterThan">
      <formula>1</formula>
    </cfRule>
  </conditionalFormatting>
  <conditionalFormatting sqref="E39:K39 P39">
    <cfRule type="cellIs" dxfId="13546" priority="14235" operator="greaterThan">
      <formula>1</formula>
    </cfRule>
  </conditionalFormatting>
  <conditionalFormatting sqref="E39:K39 P39">
    <cfRule type="cellIs" dxfId="13545" priority="14234" operator="greaterThan">
      <formula>1</formula>
    </cfRule>
  </conditionalFormatting>
  <conditionalFormatting sqref="G39">
    <cfRule type="cellIs" dxfId="13544" priority="14233" operator="greaterThan">
      <formula>1</formula>
    </cfRule>
  </conditionalFormatting>
  <conditionalFormatting sqref="H39">
    <cfRule type="cellIs" dxfId="13543" priority="14232" operator="greaterThan">
      <formula>1</formula>
    </cfRule>
  </conditionalFormatting>
  <conditionalFormatting sqref="I39">
    <cfRule type="cellIs" dxfId="13542" priority="14231" operator="greaterThan">
      <formula>1</formula>
    </cfRule>
  </conditionalFormatting>
  <conditionalFormatting sqref="J39">
    <cfRule type="cellIs" dxfId="13541" priority="14230" operator="greaterThan">
      <formula>1</formula>
    </cfRule>
  </conditionalFormatting>
  <conditionalFormatting sqref="K39">
    <cfRule type="cellIs" dxfId="13540" priority="14229" operator="greaterThan">
      <formula>1</formula>
    </cfRule>
  </conditionalFormatting>
  <conditionalFormatting sqref="P39">
    <cfRule type="cellIs" dxfId="13539" priority="14228" operator="greaterThan">
      <formula>1</formula>
    </cfRule>
  </conditionalFormatting>
  <conditionalFormatting sqref="Q39">
    <cfRule type="cellIs" dxfId="13538" priority="14227" operator="greaterThan">
      <formula>1</formula>
    </cfRule>
  </conditionalFormatting>
  <conditionalFormatting sqref="Q39">
    <cfRule type="cellIs" dxfId="13537" priority="14226" operator="greaterThan">
      <formula>1</formula>
    </cfRule>
  </conditionalFormatting>
  <conditionalFormatting sqref="R39">
    <cfRule type="cellIs" dxfId="13536" priority="14225" operator="greaterThan">
      <formula>1</formula>
    </cfRule>
  </conditionalFormatting>
  <conditionalFormatting sqref="R39">
    <cfRule type="cellIs" dxfId="13535" priority="14224" operator="greaterThan">
      <formula>1</formula>
    </cfRule>
  </conditionalFormatting>
  <conditionalFormatting sqref="S39">
    <cfRule type="cellIs" dxfId="13534" priority="14223" operator="greaterThan">
      <formula>1</formula>
    </cfRule>
  </conditionalFormatting>
  <conditionalFormatting sqref="S39">
    <cfRule type="cellIs" dxfId="13533" priority="14222" operator="greaterThan">
      <formula>1</formula>
    </cfRule>
  </conditionalFormatting>
  <conditionalFormatting sqref="T39">
    <cfRule type="cellIs" dxfId="13532" priority="14221" operator="greaterThan">
      <formula>1</formula>
    </cfRule>
  </conditionalFormatting>
  <conditionalFormatting sqref="T39">
    <cfRule type="cellIs" dxfId="13531" priority="14220" operator="greaterThan">
      <formula>1</formula>
    </cfRule>
  </conditionalFormatting>
  <conditionalFormatting sqref="U39">
    <cfRule type="cellIs" dxfId="13530" priority="14219" operator="greaterThan">
      <formula>1</formula>
    </cfRule>
  </conditionalFormatting>
  <conditionalFormatting sqref="U39">
    <cfRule type="cellIs" dxfId="13529" priority="14218" operator="greaterThan">
      <formula>1</formula>
    </cfRule>
  </conditionalFormatting>
  <conditionalFormatting sqref="V39">
    <cfRule type="cellIs" dxfId="13528" priority="14217" operator="greaterThan">
      <formula>1</formula>
    </cfRule>
  </conditionalFormatting>
  <conditionalFormatting sqref="V39">
    <cfRule type="cellIs" dxfId="13527" priority="14216" operator="greaterThan">
      <formula>1</formula>
    </cfRule>
  </conditionalFormatting>
  <conditionalFormatting sqref="S39">
    <cfRule type="cellIs" dxfId="13526" priority="14202" operator="greaterThan">
      <formula>1</formula>
    </cfRule>
  </conditionalFormatting>
  <conditionalFormatting sqref="S39">
    <cfRule type="cellIs" dxfId="13525" priority="14201" operator="greaterThan">
      <formula>1</formula>
    </cfRule>
  </conditionalFormatting>
  <conditionalFormatting sqref="R39">
    <cfRule type="cellIs" dxfId="13524" priority="14200" operator="greaterThan">
      <formula>1</formula>
    </cfRule>
  </conditionalFormatting>
  <conditionalFormatting sqref="R39">
    <cfRule type="cellIs" dxfId="13523" priority="14199" operator="greaterThan">
      <formula>1</formula>
    </cfRule>
  </conditionalFormatting>
  <conditionalFormatting sqref="Q39">
    <cfRule type="cellIs" dxfId="13522" priority="14198" operator="greaterThan">
      <formula>1</formula>
    </cfRule>
  </conditionalFormatting>
  <conditionalFormatting sqref="E39:K39">
    <cfRule type="cellIs" dxfId="13521" priority="14215" operator="greaterThan">
      <formula>1</formula>
    </cfRule>
  </conditionalFormatting>
  <conditionalFormatting sqref="E39:K39">
    <cfRule type="cellIs" dxfId="13520" priority="14214" operator="greaterThan">
      <formula>1</formula>
    </cfRule>
  </conditionalFormatting>
  <conditionalFormatting sqref="G39">
    <cfRule type="cellIs" dxfId="13519" priority="14213" operator="greaterThan">
      <formula>1</formula>
    </cfRule>
  </conditionalFormatting>
  <conditionalFormatting sqref="H39">
    <cfRule type="cellIs" dxfId="13518" priority="14212" operator="greaterThan">
      <formula>1</formula>
    </cfRule>
  </conditionalFormatting>
  <conditionalFormatting sqref="I39">
    <cfRule type="cellIs" dxfId="13517" priority="14211" operator="greaterThan">
      <formula>1</formula>
    </cfRule>
  </conditionalFormatting>
  <conditionalFormatting sqref="J39">
    <cfRule type="cellIs" dxfId="13516" priority="14210" operator="greaterThan">
      <formula>1</formula>
    </cfRule>
  </conditionalFormatting>
  <conditionalFormatting sqref="K39">
    <cfRule type="cellIs" dxfId="13515" priority="14209" operator="greaterThan">
      <formula>1</formula>
    </cfRule>
  </conditionalFormatting>
  <conditionalFormatting sqref="V39">
    <cfRule type="cellIs" dxfId="13514" priority="14208" operator="greaterThan">
      <formula>1</formula>
    </cfRule>
  </conditionalFormatting>
  <conditionalFormatting sqref="V39">
    <cfRule type="cellIs" dxfId="13513" priority="14207" operator="greaterThan">
      <formula>1</formula>
    </cfRule>
  </conditionalFormatting>
  <conditionalFormatting sqref="U39">
    <cfRule type="cellIs" dxfId="13512" priority="14206" operator="greaterThan">
      <formula>1</formula>
    </cfRule>
  </conditionalFormatting>
  <conditionalFormatting sqref="U39">
    <cfRule type="cellIs" dxfId="13511" priority="14205" operator="greaterThan">
      <formula>1</formula>
    </cfRule>
  </conditionalFormatting>
  <conditionalFormatting sqref="T39">
    <cfRule type="cellIs" dxfId="13510" priority="14204" operator="greaterThan">
      <formula>1</formula>
    </cfRule>
  </conditionalFormatting>
  <conditionalFormatting sqref="T39">
    <cfRule type="cellIs" dxfId="13509" priority="14203" operator="greaterThan">
      <formula>1</formula>
    </cfRule>
  </conditionalFormatting>
  <conditionalFormatting sqref="Q39">
    <cfRule type="cellIs" dxfId="13508" priority="14197" operator="greaterThan">
      <formula>1</formula>
    </cfRule>
  </conditionalFormatting>
  <conditionalFormatting sqref="P39">
    <cfRule type="cellIs" dxfId="13507" priority="14196" operator="greaterThan">
      <formula>1</formula>
    </cfRule>
  </conditionalFormatting>
  <conditionalFormatting sqref="P39">
    <cfRule type="cellIs" dxfId="13506" priority="14195" operator="greaterThan">
      <formula>1</formula>
    </cfRule>
  </conditionalFormatting>
  <conditionalFormatting sqref="E39:G39 I39:J39 T39:V39">
    <cfRule type="cellIs" dxfId="13505" priority="14194" operator="greaterThan">
      <formula>1</formula>
    </cfRule>
  </conditionalFormatting>
  <conditionalFormatting sqref="E39:G39 I39:J39 T39:V39">
    <cfRule type="cellIs" dxfId="13504" priority="14193" operator="greaterThan">
      <formula>1</formula>
    </cfRule>
  </conditionalFormatting>
  <conditionalFormatting sqref="G39">
    <cfRule type="cellIs" dxfId="13503" priority="14192" operator="greaterThan">
      <formula>1</formula>
    </cfRule>
  </conditionalFormatting>
  <conditionalFormatting sqref="I39">
    <cfRule type="cellIs" dxfId="13502" priority="14191" operator="greaterThan">
      <formula>1</formula>
    </cfRule>
  </conditionalFormatting>
  <conditionalFormatting sqref="J39">
    <cfRule type="cellIs" dxfId="13501" priority="14190" operator="greaterThan">
      <formula>1</formula>
    </cfRule>
  </conditionalFormatting>
  <conditionalFormatting sqref="T39">
    <cfRule type="cellIs" dxfId="13500" priority="14189" operator="greaterThan">
      <formula>1</formula>
    </cfRule>
  </conditionalFormatting>
  <conditionalFormatting sqref="U39">
    <cfRule type="cellIs" dxfId="13499" priority="14188" operator="greaterThan">
      <formula>1</formula>
    </cfRule>
  </conditionalFormatting>
  <conditionalFormatting sqref="V39">
    <cfRule type="cellIs" dxfId="13498" priority="14187" operator="greaterThan">
      <formula>1</formula>
    </cfRule>
  </conditionalFormatting>
  <conditionalFormatting sqref="H39">
    <cfRule type="cellIs" dxfId="13497" priority="14186" operator="greaterThan">
      <formula>1</formula>
    </cfRule>
  </conditionalFormatting>
  <conditionalFormatting sqref="H39">
    <cfRule type="cellIs" dxfId="13496" priority="14185" operator="greaterThan">
      <formula>1</formula>
    </cfRule>
  </conditionalFormatting>
  <conditionalFormatting sqref="K39">
    <cfRule type="cellIs" dxfId="13495" priority="14184" operator="greaterThan">
      <formula>1</formula>
    </cfRule>
  </conditionalFormatting>
  <conditionalFormatting sqref="K39">
    <cfRule type="cellIs" dxfId="13494" priority="14183" operator="greaterThan">
      <formula>1</formula>
    </cfRule>
  </conditionalFormatting>
  <conditionalFormatting sqref="P39">
    <cfRule type="cellIs" dxfId="13493" priority="14182" operator="greaterThan">
      <formula>1</formula>
    </cfRule>
  </conditionalFormatting>
  <conditionalFormatting sqref="P39">
    <cfRule type="cellIs" dxfId="13492" priority="14181" operator="greaterThan">
      <formula>1</formula>
    </cfRule>
  </conditionalFormatting>
  <conditionalFormatting sqref="Q39">
    <cfRule type="cellIs" dxfId="13491" priority="14180" operator="greaterThan">
      <formula>1</formula>
    </cfRule>
  </conditionalFormatting>
  <conditionalFormatting sqref="Q39">
    <cfRule type="cellIs" dxfId="13490" priority="14179" operator="greaterThan">
      <formula>1</formula>
    </cfRule>
  </conditionalFormatting>
  <conditionalFormatting sqref="R39">
    <cfRule type="cellIs" dxfId="13489" priority="14178" operator="greaterThan">
      <formula>1</formula>
    </cfRule>
  </conditionalFormatting>
  <conditionalFormatting sqref="R39">
    <cfRule type="cellIs" dxfId="13488" priority="14177" operator="greaterThan">
      <formula>1</formula>
    </cfRule>
  </conditionalFormatting>
  <conditionalFormatting sqref="S39">
    <cfRule type="cellIs" dxfId="13487" priority="14176" operator="greaterThan">
      <formula>1</formula>
    </cfRule>
  </conditionalFormatting>
  <conditionalFormatting sqref="S39">
    <cfRule type="cellIs" dxfId="13486" priority="14175" operator="greaterThan">
      <formula>1</formula>
    </cfRule>
  </conditionalFormatting>
  <conditionalFormatting sqref="V39">
    <cfRule type="cellIs" dxfId="13485" priority="14169" operator="greaterThan">
      <formula>1</formula>
    </cfRule>
  </conditionalFormatting>
  <conditionalFormatting sqref="V39">
    <cfRule type="cellIs" dxfId="13484" priority="14168" operator="greaterThan">
      <formula>1</formula>
    </cfRule>
  </conditionalFormatting>
  <conditionalFormatting sqref="U39">
    <cfRule type="cellIs" dxfId="13483" priority="14167" operator="greaterThan">
      <formula>1</formula>
    </cfRule>
  </conditionalFormatting>
  <conditionalFormatting sqref="U39">
    <cfRule type="cellIs" dxfId="13482" priority="14166" operator="greaterThan">
      <formula>1</formula>
    </cfRule>
  </conditionalFormatting>
  <conditionalFormatting sqref="T39">
    <cfRule type="cellIs" dxfId="13481" priority="14165" operator="greaterThan">
      <formula>1</formula>
    </cfRule>
  </conditionalFormatting>
  <conditionalFormatting sqref="T39">
    <cfRule type="cellIs" dxfId="13480" priority="14164" operator="greaterThan">
      <formula>1</formula>
    </cfRule>
  </conditionalFormatting>
  <conditionalFormatting sqref="S39">
    <cfRule type="cellIs" dxfId="13479" priority="14163" operator="greaterThan">
      <formula>1</formula>
    </cfRule>
  </conditionalFormatting>
  <conditionalFormatting sqref="E39:I39">
    <cfRule type="cellIs" dxfId="13478" priority="14174" operator="greaterThan">
      <formula>1</formula>
    </cfRule>
  </conditionalFormatting>
  <conditionalFormatting sqref="E39:I39">
    <cfRule type="cellIs" dxfId="13477" priority="14173" operator="greaterThan">
      <formula>1</formula>
    </cfRule>
  </conditionalFormatting>
  <conditionalFormatting sqref="G39">
    <cfRule type="cellIs" dxfId="13476" priority="14172" operator="greaterThan">
      <formula>1</formula>
    </cfRule>
  </conditionalFormatting>
  <conditionalFormatting sqref="H39">
    <cfRule type="cellIs" dxfId="13475" priority="14171" operator="greaterThan">
      <formula>1</formula>
    </cfRule>
  </conditionalFormatting>
  <conditionalFormatting sqref="I39">
    <cfRule type="cellIs" dxfId="13474" priority="14170" operator="greaterThan">
      <formula>1</formula>
    </cfRule>
  </conditionalFormatting>
  <conditionalFormatting sqref="S39">
    <cfRule type="cellIs" dxfId="13473" priority="14162" operator="greaterThan">
      <formula>1</formula>
    </cfRule>
  </conditionalFormatting>
  <conditionalFormatting sqref="R39">
    <cfRule type="cellIs" dxfId="13472" priority="14161" operator="greaterThan">
      <formula>1</formula>
    </cfRule>
  </conditionalFormatting>
  <conditionalFormatting sqref="R39">
    <cfRule type="cellIs" dxfId="13471" priority="14160" operator="greaterThan">
      <formula>1</formula>
    </cfRule>
  </conditionalFormatting>
  <conditionalFormatting sqref="Q39">
    <cfRule type="cellIs" dxfId="13470" priority="14159" operator="greaterThan">
      <formula>1</formula>
    </cfRule>
  </conditionalFormatting>
  <conditionalFormatting sqref="Q39">
    <cfRule type="cellIs" dxfId="13469" priority="14158" operator="greaterThan">
      <formula>1</formula>
    </cfRule>
  </conditionalFormatting>
  <conditionalFormatting sqref="P39">
    <cfRule type="cellIs" dxfId="13468" priority="14157" operator="greaterThan">
      <formula>1</formula>
    </cfRule>
  </conditionalFormatting>
  <conditionalFormatting sqref="P39">
    <cfRule type="cellIs" dxfId="13467" priority="14156" operator="greaterThan">
      <formula>1</formula>
    </cfRule>
  </conditionalFormatting>
  <conditionalFormatting sqref="K39">
    <cfRule type="cellIs" dxfId="13466" priority="14155" operator="greaterThan">
      <formula>1</formula>
    </cfRule>
  </conditionalFormatting>
  <conditionalFormatting sqref="K39">
    <cfRule type="cellIs" dxfId="13465" priority="14154" operator="greaterThan">
      <formula>1</formula>
    </cfRule>
  </conditionalFormatting>
  <conditionalFormatting sqref="J39">
    <cfRule type="cellIs" dxfId="13464" priority="14153" operator="greaterThan">
      <formula>1</formula>
    </cfRule>
  </conditionalFormatting>
  <conditionalFormatting sqref="J39">
    <cfRule type="cellIs" dxfId="13463" priority="14152" operator="greaterThan">
      <formula>1</formula>
    </cfRule>
  </conditionalFormatting>
  <conditionalFormatting sqref="S39">
    <cfRule type="cellIs" dxfId="13462" priority="14129" operator="greaterThan">
      <formula>1</formula>
    </cfRule>
  </conditionalFormatting>
  <conditionalFormatting sqref="E39 T39:V39 Q39:R39">
    <cfRule type="cellIs" dxfId="13461" priority="14151" operator="greaterThan">
      <formula>1</formula>
    </cfRule>
  </conditionalFormatting>
  <conditionalFormatting sqref="E39 T39:V39 Q39:R39">
    <cfRule type="cellIs" dxfId="13460" priority="14150" operator="greaterThan">
      <formula>1</formula>
    </cfRule>
  </conditionalFormatting>
  <conditionalFormatting sqref="Q39">
    <cfRule type="cellIs" dxfId="13459" priority="14149" operator="greaterThan">
      <formula>1</formula>
    </cfRule>
  </conditionalFormatting>
  <conditionalFormatting sqref="R39">
    <cfRule type="cellIs" dxfId="13458" priority="14148" operator="greaterThan">
      <formula>1</formula>
    </cfRule>
  </conditionalFormatting>
  <conditionalFormatting sqref="T39">
    <cfRule type="cellIs" dxfId="13457" priority="14147" operator="greaterThan">
      <formula>1</formula>
    </cfRule>
  </conditionalFormatting>
  <conditionalFormatting sqref="U39">
    <cfRule type="cellIs" dxfId="13456" priority="14146" operator="greaterThan">
      <formula>1</formula>
    </cfRule>
  </conditionalFormatting>
  <conditionalFormatting sqref="V39">
    <cfRule type="cellIs" dxfId="13455" priority="14145" operator="greaterThan">
      <formula>1</formula>
    </cfRule>
  </conditionalFormatting>
  <conditionalFormatting sqref="F39">
    <cfRule type="cellIs" dxfId="13454" priority="14144" operator="greaterThan">
      <formula>1</formula>
    </cfRule>
  </conditionalFormatting>
  <conditionalFormatting sqref="F39">
    <cfRule type="cellIs" dxfId="13453" priority="14143" operator="greaterThan">
      <formula>1</formula>
    </cfRule>
  </conditionalFormatting>
  <conditionalFormatting sqref="G39">
    <cfRule type="cellIs" dxfId="13452" priority="14142" operator="greaterThan">
      <formula>1</formula>
    </cfRule>
  </conditionalFormatting>
  <conditionalFormatting sqref="G39">
    <cfRule type="cellIs" dxfId="13451" priority="14141" operator="greaterThan">
      <formula>1</formula>
    </cfRule>
  </conditionalFormatting>
  <conditionalFormatting sqref="H39">
    <cfRule type="cellIs" dxfId="13450" priority="14140" operator="greaterThan">
      <formula>1</formula>
    </cfRule>
  </conditionalFormatting>
  <conditionalFormatting sqref="H39">
    <cfRule type="cellIs" dxfId="13449" priority="14139" operator="greaterThan">
      <formula>1</formula>
    </cfRule>
  </conditionalFormatting>
  <conditionalFormatting sqref="I39">
    <cfRule type="cellIs" dxfId="13448" priority="14138" operator="greaterThan">
      <formula>1</formula>
    </cfRule>
  </conditionalFormatting>
  <conditionalFormatting sqref="I39">
    <cfRule type="cellIs" dxfId="13447" priority="14137" operator="greaterThan">
      <formula>1</formula>
    </cfRule>
  </conditionalFormatting>
  <conditionalFormatting sqref="J39">
    <cfRule type="cellIs" dxfId="13446" priority="14136" operator="greaterThan">
      <formula>1</formula>
    </cfRule>
  </conditionalFormatting>
  <conditionalFormatting sqref="J39">
    <cfRule type="cellIs" dxfId="13445" priority="14135" operator="greaterThan">
      <formula>1</formula>
    </cfRule>
  </conditionalFormatting>
  <conditionalFormatting sqref="K39">
    <cfRule type="cellIs" dxfId="13444" priority="14134" operator="greaterThan">
      <formula>1</formula>
    </cfRule>
  </conditionalFormatting>
  <conditionalFormatting sqref="K39">
    <cfRule type="cellIs" dxfId="13443" priority="14133" operator="greaterThan">
      <formula>1</formula>
    </cfRule>
  </conditionalFormatting>
  <conditionalFormatting sqref="P39">
    <cfRule type="cellIs" dxfId="13442" priority="14132" operator="greaterThan">
      <formula>1</formula>
    </cfRule>
  </conditionalFormatting>
  <conditionalFormatting sqref="P39">
    <cfRule type="cellIs" dxfId="13441" priority="14131" operator="greaterThan">
      <formula>1</formula>
    </cfRule>
  </conditionalFormatting>
  <conditionalFormatting sqref="S39">
    <cfRule type="cellIs" dxfId="13440" priority="14130" operator="greaterThan">
      <formula>1</formula>
    </cfRule>
  </conditionalFormatting>
  <conditionalFormatting sqref="G39:K39 P39:V39">
    <cfRule type="cellIs" dxfId="13439" priority="14128" operator="greaterThan">
      <formula>1</formula>
    </cfRule>
  </conditionalFormatting>
  <conditionalFormatting sqref="G39:K39 P39:V39">
    <cfRule type="cellIs" dxfId="13438" priority="14127" operator="greaterThan">
      <formula>1</formula>
    </cfRule>
  </conditionalFormatting>
  <conditionalFormatting sqref="G39">
    <cfRule type="cellIs" dxfId="13437" priority="14126" operator="greaterThan">
      <formula>1</formula>
    </cfRule>
  </conditionalFormatting>
  <conditionalFormatting sqref="H39">
    <cfRule type="cellIs" dxfId="13436" priority="14125" operator="greaterThan">
      <formula>1</formula>
    </cfRule>
  </conditionalFormatting>
  <conditionalFormatting sqref="I39">
    <cfRule type="cellIs" dxfId="13435" priority="14124" operator="greaterThan">
      <formula>1</formula>
    </cfRule>
  </conditionalFormatting>
  <conditionalFormatting sqref="J39">
    <cfRule type="cellIs" dxfId="13434" priority="14123" operator="greaterThan">
      <formula>1</formula>
    </cfRule>
  </conditionalFormatting>
  <conditionalFormatting sqref="K39">
    <cfRule type="cellIs" dxfId="13433" priority="14122" operator="greaterThan">
      <formula>1</formula>
    </cfRule>
  </conditionalFormatting>
  <conditionalFormatting sqref="P39">
    <cfRule type="cellIs" dxfId="13432" priority="14121" operator="greaterThan">
      <formula>1</formula>
    </cfRule>
  </conditionalFormatting>
  <conditionalFormatting sqref="Q39">
    <cfRule type="cellIs" dxfId="13431" priority="14120" operator="greaterThan">
      <formula>1</formula>
    </cfRule>
  </conditionalFormatting>
  <conditionalFormatting sqref="R39">
    <cfRule type="cellIs" dxfId="13430" priority="14119" operator="greaterThan">
      <formula>1</formula>
    </cfRule>
  </conditionalFormatting>
  <conditionalFormatting sqref="S39">
    <cfRule type="cellIs" dxfId="13429" priority="14118" operator="greaterThan">
      <formula>1</formula>
    </cfRule>
  </conditionalFormatting>
  <conditionalFormatting sqref="T39">
    <cfRule type="cellIs" dxfId="13428" priority="14117" operator="greaterThan">
      <formula>1</formula>
    </cfRule>
  </conditionalFormatting>
  <conditionalFormatting sqref="U39">
    <cfRule type="cellIs" dxfId="13427" priority="14116" operator="greaterThan">
      <formula>1</formula>
    </cfRule>
  </conditionalFormatting>
  <conditionalFormatting sqref="V39">
    <cfRule type="cellIs" dxfId="13426" priority="14115" operator="greaterThan">
      <formula>1</formula>
    </cfRule>
  </conditionalFormatting>
  <conditionalFormatting sqref="F39">
    <cfRule type="cellIs" dxfId="13425" priority="14114" operator="greaterThan">
      <formula>1</formula>
    </cfRule>
  </conditionalFormatting>
  <conditionalFormatting sqref="F39">
    <cfRule type="cellIs" dxfId="13424" priority="14113" operator="greaterThan">
      <formula>1</formula>
    </cfRule>
  </conditionalFormatting>
  <conditionalFormatting sqref="E39">
    <cfRule type="cellIs" dxfId="13423" priority="14112" operator="greaterThan">
      <formula>1</formula>
    </cfRule>
  </conditionalFormatting>
  <conditionalFormatting sqref="E39">
    <cfRule type="cellIs" dxfId="13422" priority="14111" operator="greaterThan">
      <formula>1</formula>
    </cfRule>
  </conditionalFormatting>
  <conditionalFormatting sqref="E39:K39 P39:U39">
    <cfRule type="cellIs" dxfId="13421" priority="14110" operator="greaterThan">
      <formula>1</formula>
    </cfRule>
  </conditionalFormatting>
  <conditionalFormatting sqref="V39">
    <cfRule type="cellIs" dxfId="13420" priority="14109" operator="greaterThan">
      <formula>1</formula>
    </cfRule>
  </conditionalFormatting>
  <conditionalFormatting sqref="V39">
    <cfRule type="cellIs" dxfId="13419" priority="14108" operator="greaterThan">
      <formula>1</formula>
    </cfRule>
  </conditionalFormatting>
  <conditionalFormatting sqref="E39:K39 P39:V39">
    <cfRule type="cellIs" dxfId="13418" priority="14107" operator="greaterThan">
      <formula>1</formula>
    </cfRule>
  </conditionalFormatting>
  <conditionalFormatting sqref="E39:K39 P39:V39">
    <cfRule type="cellIs" dxfId="13417" priority="14106" operator="greaterThan">
      <formula>1</formula>
    </cfRule>
  </conditionalFormatting>
  <conditionalFormatting sqref="G39">
    <cfRule type="cellIs" dxfId="13416" priority="14105" operator="greaterThan">
      <formula>1</formula>
    </cfRule>
  </conditionalFormatting>
  <conditionalFormatting sqref="H39">
    <cfRule type="cellIs" dxfId="13415" priority="14104" operator="greaterThan">
      <formula>1</formula>
    </cfRule>
  </conditionalFormatting>
  <conditionalFormatting sqref="I39">
    <cfRule type="cellIs" dxfId="13414" priority="14103" operator="greaterThan">
      <formula>1</formula>
    </cfRule>
  </conditionalFormatting>
  <conditionalFormatting sqref="J39">
    <cfRule type="cellIs" dxfId="13413" priority="14102" operator="greaterThan">
      <formula>1</formula>
    </cfRule>
  </conditionalFormatting>
  <conditionalFormatting sqref="K39">
    <cfRule type="cellIs" dxfId="13412" priority="14101" operator="greaterThan">
      <formula>1</formula>
    </cfRule>
  </conditionalFormatting>
  <conditionalFormatting sqref="P39">
    <cfRule type="cellIs" dxfId="13411" priority="14100" operator="greaterThan">
      <formula>1</formula>
    </cfRule>
  </conditionalFormatting>
  <conditionalFormatting sqref="Q39">
    <cfRule type="cellIs" dxfId="13410" priority="14099" operator="greaterThan">
      <formula>1</formula>
    </cfRule>
  </conditionalFormatting>
  <conditionalFormatting sqref="R39">
    <cfRule type="cellIs" dxfId="13409" priority="14098" operator="greaterThan">
      <formula>1</formula>
    </cfRule>
  </conditionalFormatting>
  <conditionalFormatting sqref="S39">
    <cfRule type="cellIs" dxfId="13408" priority="14097" operator="greaterThan">
      <formula>1</formula>
    </cfRule>
  </conditionalFormatting>
  <conditionalFormatting sqref="T39">
    <cfRule type="cellIs" dxfId="13407" priority="14096" operator="greaterThan">
      <formula>1</formula>
    </cfRule>
  </conditionalFormatting>
  <conditionalFormatting sqref="U39">
    <cfRule type="cellIs" dxfId="13406" priority="14095" operator="greaterThan">
      <formula>1</formula>
    </cfRule>
  </conditionalFormatting>
  <conditionalFormatting sqref="V39">
    <cfRule type="cellIs" dxfId="13405" priority="14094" operator="greaterThan">
      <formula>1</formula>
    </cfRule>
  </conditionalFormatting>
  <conditionalFormatting sqref="E39:K39 P39:V39">
    <cfRule type="cellIs" dxfId="13404" priority="14093" operator="greaterThan">
      <formula>1</formula>
    </cfRule>
  </conditionalFormatting>
  <conditionalFormatting sqref="E39:K39 P39:V39">
    <cfRule type="cellIs" dxfId="13403" priority="14092" operator="greaterThan">
      <formula>1</formula>
    </cfRule>
  </conditionalFormatting>
  <conditionalFormatting sqref="E39:K39 P39:V39">
    <cfRule type="cellIs" dxfId="13402" priority="14091" operator="greaterThan">
      <formula>1</formula>
    </cfRule>
  </conditionalFormatting>
  <conditionalFormatting sqref="E39:K39 P39:V39">
    <cfRule type="cellIs" dxfId="13401" priority="14090" operator="greaterThan">
      <formula>1</formula>
    </cfRule>
  </conditionalFormatting>
  <conditionalFormatting sqref="G39">
    <cfRule type="cellIs" dxfId="13400" priority="14089" operator="greaterThan">
      <formula>1</formula>
    </cfRule>
  </conditionalFormatting>
  <conditionalFormatting sqref="H39">
    <cfRule type="cellIs" dxfId="13399" priority="14088" operator="greaterThan">
      <formula>1</formula>
    </cfRule>
  </conditionalFormatting>
  <conditionalFormatting sqref="I39">
    <cfRule type="cellIs" dxfId="13398" priority="14087" operator="greaterThan">
      <formula>1</formula>
    </cfRule>
  </conditionalFormatting>
  <conditionalFormatting sqref="J39">
    <cfRule type="cellIs" dxfId="13397" priority="14086" operator="greaterThan">
      <formula>1</formula>
    </cfRule>
  </conditionalFormatting>
  <conditionalFormatting sqref="K39">
    <cfRule type="cellIs" dxfId="13396" priority="14085" operator="greaterThan">
      <formula>1</formula>
    </cfRule>
  </conditionalFormatting>
  <conditionalFormatting sqref="P39">
    <cfRule type="cellIs" dxfId="13395" priority="14084" operator="greaterThan">
      <formula>1</formula>
    </cfRule>
  </conditionalFormatting>
  <conditionalFormatting sqref="Q39">
    <cfRule type="cellIs" dxfId="13394" priority="14083" operator="greaterThan">
      <formula>1</formula>
    </cfRule>
  </conditionalFormatting>
  <conditionalFormatting sqref="R39">
    <cfRule type="cellIs" dxfId="13393" priority="14082" operator="greaterThan">
      <formula>1</formula>
    </cfRule>
  </conditionalFormatting>
  <conditionalFormatting sqref="S39">
    <cfRule type="cellIs" dxfId="13392" priority="14081" operator="greaterThan">
      <formula>1</formula>
    </cfRule>
  </conditionalFormatting>
  <conditionalFormatting sqref="T39">
    <cfRule type="cellIs" dxfId="13391" priority="14080" operator="greaterThan">
      <formula>1</formula>
    </cfRule>
  </conditionalFormatting>
  <conditionalFormatting sqref="U39">
    <cfRule type="cellIs" dxfId="13390" priority="14079" operator="greaterThan">
      <formula>1</formula>
    </cfRule>
  </conditionalFormatting>
  <conditionalFormatting sqref="V39">
    <cfRule type="cellIs" dxfId="13389" priority="14078" operator="greaterThan">
      <formula>1</formula>
    </cfRule>
  </conditionalFormatting>
  <conditionalFormatting sqref="L39">
    <cfRule type="cellIs" dxfId="13388" priority="14077" operator="greaterThan">
      <formula>1</formula>
    </cfRule>
  </conditionalFormatting>
  <conditionalFormatting sqref="L39">
    <cfRule type="cellIs" dxfId="13387" priority="14076" operator="greaterThan">
      <formula>1</formula>
    </cfRule>
  </conditionalFormatting>
  <conditionalFormatting sqref="L39">
    <cfRule type="cellIs" dxfId="13386" priority="14075" operator="greaterThan">
      <formula>1</formula>
    </cfRule>
  </conditionalFormatting>
  <conditionalFormatting sqref="M39">
    <cfRule type="cellIs" dxfId="13385" priority="14074" operator="greaterThan">
      <formula>1</formula>
    </cfRule>
  </conditionalFormatting>
  <conditionalFormatting sqref="M39">
    <cfRule type="cellIs" dxfId="13384" priority="14073" operator="greaterThan">
      <formula>1</formula>
    </cfRule>
  </conditionalFormatting>
  <conditionalFormatting sqref="N39">
    <cfRule type="cellIs" dxfId="13383" priority="14072" operator="greaterThan">
      <formula>1</formula>
    </cfRule>
  </conditionalFormatting>
  <conditionalFormatting sqref="N39">
    <cfRule type="cellIs" dxfId="13382" priority="14071" operator="greaterThan">
      <formula>1</formula>
    </cfRule>
  </conditionalFormatting>
  <conditionalFormatting sqref="O39">
    <cfRule type="cellIs" dxfId="13381" priority="14070" operator="greaterThan">
      <formula>1</formula>
    </cfRule>
  </conditionalFormatting>
  <conditionalFormatting sqref="O39">
    <cfRule type="cellIs" dxfId="13380" priority="14069" operator="greaterThan">
      <formula>1</formula>
    </cfRule>
  </conditionalFormatting>
  <conditionalFormatting sqref="O39">
    <cfRule type="cellIs" dxfId="13379" priority="14068" operator="greaterThan">
      <formula>1</formula>
    </cfRule>
  </conditionalFormatting>
  <conditionalFormatting sqref="O39">
    <cfRule type="cellIs" dxfId="13378" priority="14067" operator="greaterThan">
      <formula>1</formula>
    </cfRule>
  </conditionalFormatting>
  <conditionalFormatting sqref="N39">
    <cfRule type="cellIs" dxfId="13377" priority="14066" operator="greaterThan">
      <formula>1</formula>
    </cfRule>
  </conditionalFormatting>
  <conditionalFormatting sqref="N39">
    <cfRule type="cellIs" dxfId="13376" priority="14065" operator="greaterThan">
      <formula>1</formula>
    </cfRule>
  </conditionalFormatting>
  <conditionalFormatting sqref="M39">
    <cfRule type="cellIs" dxfId="13375" priority="14064" operator="greaterThan">
      <formula>1</formula>
    </cfRule>
  </conditionalFormatting>
  <conditionalFormatting sqref="M39">
    <cfRule type="cellIs" dxfId="13374" priority="14063" operator="greaterThan">
      <formula>1</formula>
    </cfRule>
  </conditionalFormatting>
  <conditionalFormatting sqref="L39">
    <cfRule type="cellIs" dxfId="13373" priority="14062" operator="greaterThan">
      <formula>1</formula>
    </cfRule>
  </conditionalFormatting>
  <conditionalFormatting sqref="L39">
    <cfRule type="cellIs" dxfId="13372" priority="14061" operator="greaterThan">
      <formula>1</formula>
    </cfRule>
  </conditionalFormatting>
  <conditionalFormatting sqref="L39">
    <cfRule type="cellIs" dxfId="13371" priority="14060" operator="greaterThan">
      <formula>1</formula>
    </cfRule>
  </conditionalFormatting>
  <conditionalFormatting sqref="L39">
    <cfRule type="cellIs" dxfId="13370" priority="14059" operator="greaterThan">
      <formula>1</formula>
    </cfRule>
  </conditionalFormatting>
  <conditionalFormatting sqref="M39">
    <cfRule type="cellIs" dxfId="13369" priority="14058" operator="greaterThan">
      <formula>1</formula>
    </cfRule>
  </conditionalFormatting>
  <conditionalFormatting sqref="M39">
    <cfRule type="cellIs" dxfId="13368" priority="14057" operator="greaterThan">
      <formula>1</formula>
    </cfRule>
  </conditionalFormatting>
  <conditionalFormatting sqref="N39">
    <cfRule type="cellIs" dxfId="13367" priority="14056" operator="greaterThan">
      <formula>1</formula>
    </cfRule>
  </conditionalFormatting>
  <conditionalFormatting sqref="N39">
    <cfRule type="cellIs" dxfId="13366" priority="14055" operator="greaterThan">
      <formula>1</formula>
    </cfRule>
  </conditionalFormatting>
  <conditionalFormatting sqref="O39">
    <cfRule type="cellIs" dxfId="13365" priority="14054" operator="greaterThan">
      <formula>1</formula>
    </cfRule>
  </conditionalFormatting>
  <conditionalFormatting sqref="O39">
    <cfRule type="cellIs" dxfId="13364" priority="14053" operator="greaterThan">
      <formula>1</formula>
    </cfRule>
  </conditionalFormatting>
  <conditionalFormatting sqref="O39">
    <cfRule type="cellIs" dxfId="13363" priority="14052" operator="greaterThan">
      <formula>1</formula>
    </cfRule>
  </conditionalFormatting>
  <conditionalFormatting sqref="O39">
    <cfRule type="cellIs" dxfId="13362" priority="14051" operator="greaterThan">
      <formula>1</formula>
    </cfRule>
  </conditionalFormatting>
  <conditionalFormatting sqref="N39">
    <cfRule type="cellIs" dxfId="13361" priority="14050" operator="greaterThan">
      <formula>1</formula>
    </cfRule>
  </conditionalFormatting>
  <conditionalFormatting sqref="N39">
    <cfRule type="cellIs" dxfId="13360" priority="14049" operator="greaterThan">
      <formula>1</formula>
    </cfRule>
  </conditionalFormatting>
  <conditionalFormatting sqref="M39">
    <cfRule type="cellIs" dxfId="13359" priority="14048" operator="greaterThan">
      <formula>1</formula>
    </cfRule>
  </conditionalFormatting>
  <conditionalFormatting sqref="M39">
    <cfRule type="cellIs" dxfId="13358" priority="14047" operator="greaterThan">
      <formula>1</formula>
    </cfRule>
  </conditionalFormatting>
  <conditionalFormatting sqref="L39">
    <cfRule type="cellIs" dxfId="13357" priority="14046" operator="greaterThan">
      <formula>1</formula>
    </cfRule>
  </conditionalFormatting>
  <conditionalFormatting sqref="L39">
    <cfRule type="cellIs" dxfId="13356" priority="14045" operator="greaterThan">
      <formula>1</formula>
    </cfRule>
  </conditionalFormatting>
  <conditionalFormatting sqref="O39">
    <cfRule type="cellIs" dxfId="13355" priority="14037" operator="greaterThan">
      <formula>1</formula>
    </cfRule>
  </conditionalFormatting>
  <conditionalFormatting sqref="M39:N39">
    <cfRule type="cellIs" dxfId="13354" priority="14044" operator="greaterThan">
      <formula>1</formula>
    </cfRule>
  </conditionalFormatting>
  <conditionalFormatting sqref="M39:N39">
    <cfRule type="cellIs" dxfId="13353" priority="14043" operator="greaterThan">
      <formula>1</formula>
    </cfRule>
  </conditionalFormatting>
  <conditionalFormatting sqref="M39">
    <cfRule type="cellIs" dxfId="13352" priority="14042" operator="greaterThan">
      <formula>1</formula>
    </cfRule>
  </conditionalFormatting>
  <conditionalFormatting sqref="N39">
    <cfRule type="cellIs" dxfId="13351" priority="14041" operator="greaterThan">
      <formula>1</formula>
    </cfRule>
  </conditionalFormatting>
  <conditionalFormatting sqref="L39">
    <cfRule type="cellIs" dxfId="13350" priority="14040" operator="greaterThan">
      <formula>1</formula>
    </cfRule>
  </conditionalFormatting>
  <conditionalFormatting sqref="L39">
    <cfRule type="cellIs" dxfId="13349" priority="14039" operator="greaterThan">
      <formula>1</formula>
    </cfRule>
  </conditionalFormatting>
  <conditionalFormatting sqref="O39">
    <cfRule type="cellIs" dxfId="13348" priority="14038" operator="greaterThan">
      <formula>1</formula>
    </cfRule>
  </conditionalFormatting>
  <conditionalFormatting sqref="L39:O39">
    <cfRule type="cellIs" dxfId="13347" priority="14036" operator="greaterThan">
      <formula>1</formula>
    </cfRule>
  </conditionalFormatting>
  <conditionalFormatting sqref="L39:O39">
    <cfRule type="cellIs" dxfId="13346" priority="14035" operator="greaterThan">
      <formula>1</formula>
    </cfRule>
  </conditionalFormatting>
  <conditionalFormatting sqref="L39">
    <cfRule type="cellIs" dxfId="13345" priority="14034" operator="greaterThan">
      <formula>1</formula>
    </cfRule>
  </conditionalFormatting>
  <conditionalFormatting sqref="M39">
    <cfRule type="cellIs" dxfId="13344" priority="14033" operator="greaterThan">
      <formula>1</formula>
    </cfRule>
  </conditionalFormatting>
  <conditionalFormatting sqref="N39">
    <cfRule type="cellIs" dxfId="13343" priority="14032" operator="greaterThan">
      <formula>1</formula>
    </cfRule>
  </conditionalFormatting>
  <conditionalFormatting sqref="O39">
    <cfRule type="cellIs" dxfId="13342" priority="14031" operator="greaterThan">
      <formula>1</formula>
    </cfRule>
  </conditionalFormatting>
  <conditionalFormatting sqref="L39:O39">
    <cfRule type="cellIs" dxfId="13341" priority="14030" operator="greaterThan">
      <formula>1</formula>
    </cfRule>
  </conditionalFormatting>
  <conditionalFormatting sqref="L39:O39">
    <cfRule type="cellIs" dxfId="13340" priority="14029" operator="greaterThan">
      <formula>1</formula>
    </cfRule>
  </conditionalFormatting>
  <conditionalFormatting sqref="L39:O39">
    <cfRule type="cellIs" dxfId="13339" priority="14028" operator="greaterThan">
      <formula>1</formula>
    </cfRule>
  </conditionalFormatting>
  <conditionalFormatting sqref="L39">
    <cfRule type="cellIs" dxfId="13338" priority="14027" operator="greaterThan">
      <formula>1</formula>
    </cfRule>
  </conditionalFormatting>
  <conditionalFormatting sqref="M39">
    <cfRule type="cellIs" dxfId="13337" priority="14026" operator="greaterThan">
      <formula>1</formula>
    </cfRule>
  </conditionalFormatting>
  <conditionalFormatting sqref="N39">
    <cfRule type="cellIs" dxfId="13336" priority="14025" operator="greaterThan">
      <formula>1</formula>
    </cfRule>
  </conditionalFormatting>
  <conditionalFormatting sqref="O39">
    <cfRule type="cellIs" dxfId="13335" priority="14024" operator="greaterThan">
      <formula>1</formula>
    </cfRule>
  </conditionalFormatting>
  <conditionalFormatting sqref="L39:O39">
    <cfRule type="cellIs" dxfId="13334" priority="14023" operator="greaterThan">
      <formula>1</formula>
    </cfRule>
  </conditionalFormatting>
  <conditionalFormatting sqref="L39:O39">
    <cfRule type="cellIs" dxfId="13333" priority="14022" operator="greaterThan">
      <formula>1</formula>
    </cfRule>
  </conditionalFormatting>
  <conditionalFormatting sqref="L39:O39">
    <cfRule type="cellIs" dxfId="13332" priority="14021" operator="greaterThan">
      <formula>1</formula>
    </cfRule>
  </conditionalFormatting>
  <conditionalFormatting sqref="L39:O39">
    <cfRule type="cellIs" dxfId="13331" priority="14020" operator="greaterThan">
      <formula>1</formula>
    </cfRule>
  </conditionalFormatting>
  <conditionalFormatting sqref="L39">
    <cfRule type="cellIs" dxfId="13330" priority="14019" operator="greaterThan">
      <formula>1</formula>
    </cfRule>
  </conditionalFormatting>
  <conditionalFormatting sqref="M39">
    <cfRule type="cellIs" dxfId="13329" priority="14018" operator="greaterThan">
      <formula>1</formula>
    </cfRule>
  </conditionalFormatting>
  <conditionalFormatting sqref="N39">
    <cfRule type="cellIs" dxfId="13328" priority="14017" operator="greaterThan">
      <formula>1</formula>
    </cfRule>
  </conditionalFormatting>
  <conditionalFormatting sqref="O39">
    <cfRule type="cellIs" dxfId="13327" priority="14016" operator="greaterThan">
      <formula>1</formula>
    </cfRule>
  </conditionalFormatting>
  <conditionalFormatting sqref="S39">
    <cfRule type="cellIs" dxfId="13326" priority="14002" operator="greaterThan">
      <formula>1</formula>
    </cfRule>
  </conditionalFormatting>
  <conditionalFormatting sqref="S39">
    <cfRule type="cellIs" dxfId="13325" priority="14001" operator="greaterThan">
      <formula>1</formula>
    </cfRule>
  </conditionalFormatting>
  <conditionalFormatting sqref="R39">
    <cfRule type="cellIs" dxfId="13324" priority="14000" operator="greaterThan">
      <formula>1</formula>
    </cfRule>
  </conditionalFormatting>
  <conditionalFormatting sqref="R39">
    <cfRule type="cellIs" dxfId="13323" priority="13999" operator="greaterThan">
      <formula>1</formula>
    </cfRule>
  </conditionalFormatting>
  <conditionalFormatting sqref="Q39">
    <cfRule type="cellIs" dxfId="13322" priority="13998" operator="greaterThan">
      <formula>1</formula>
    </cfRule>
  </conditionalFormatting>
  <conditionalFormatting sqref="E39:K39">
    <cfRule type="cellIs" dxfId="13321" priority="14015" operator="greaterThan">
      <formula>1</formula>
    </cfRule>
  </conditionalFormatting>
  <conditionalFormatting sqref="E39:K39">
    <cfRule type="cellIs" dxfId="13320" priority="14014" operator="greaterThan">
      <formula>1</formula>
    </cfRule>
  </conditionalFormatting>
  <conditionalFormatting sqref="G39">
    <cfRule type="cellIs" dxfId="13319" priority="14013" operator="greaterThan">
      <formula>1</formula>
    </cfRule>
  </conditionalFormatting>
  <conditionalFormatting sqref="H39">
    <cfRule type="cellIs" dxfId="13318" priority="14012" operator="greaterThan">
      <formula>1</formula>
    </cfRule>
  </conditionalFormatting>
  <conditionalFormatting sqref="I39">
    <cfRule type="cellIs" dxfId="13317" priority="14011" operator="greaterThan">
      <formula>1</formula>
    </cfRule>
  </conditionalFormatting>
  <conditionalFormatting sqref="J39">
    <cfRule type="cellIs" dxfId="13316" priority="14010" operator="greaterThan">
      <formula>1</formula>
    </cfRule>
  </conditionalFormatting>
  <conditionalFormatting sqref="K39">
    <cfRule type="cellIs" dxfId="13315" priority="14009" operator="greaterThan">
      <formula>1</formula>
    </cfRule>
  </conditionalFormatting>
  <conditionalFormatting sqref="V39">
    <cfRule type="cellIs" dxfId="13314" priority="14008" operator="greaterThan">
      <formula>1</formula>
    </cfRule>
  </conditionalFormatting>
  <conditionalFormatting sqref="V39">
    <cfRule type="cellIs" dxfId="13313" priority="14007" operator="greaterThan">
      <formula>1</formula>
    </cfRule>
  </conditionalFormatting>
  <conditionalFormatting sqref="U39">
    <cfRule type="cellIs" dxfId="13312" priority="14006" operator="greaterThan">
      <formula>1</formula>
    </cfRule>
  </conditionalFormatting>
  <conditionalFormatting sqref="U39">
    <cfRule type="cellIs" dxfId="13311" priority="14005" operator="greaterThan">
      <formula>1</formula>
    </cfRule>
  </conditionalFormatting>
  <conditionalFormatting sqref="T39">
    <cfRule type="cellIs" dxfId="13310" priority="14004" operator="greaterThan">
      <formula>1</formula>
    </cfRule>
  </conditionalFormatting>
  <conditionalFormatting sqref="T39">
    <cfRule type="cellIs" dxfId="13309" priority="14003" operator="greaterThan">
      <formula>1</formula>
    </cfRule>
  </conditionalFormatting>
  <conditionalFormatting sqref="Q39">
    <cfRule type="cellIs" dxfId="13308" priority="13997" operator="greaterThan">
      <formula>1</formula>
    </cfRule>
  </conditionalFormatting>
  <conditionalFormatting sqref="P39">
    <cfRule type="cellIs" dxfId="13307" priority="13996" operator="greaterThan">
      <formula>1</formula>
    </cfRule>
  </conditionalFormatting>
  <conditionalFormatting sqref="P39">
    <cfRule type="cellIs" dxfId="13306" priority="13995" operator="greaterThan">
      <formula>1</formula>
    </cfRule>
  </conditionalFormatting>
  <conditionalFormatting sqref="E39:G39 I39:J39 T39:V39">
    <cfRule type="cellIs" dxfId="13305" priority="13994" operator="greaterThan">
      <formula>1</formula>
    </cfRule>
  </conditionalFormatting>
  <conditionalFormatting sqref="E39:G39 I39:J39 T39:V39">
    <cfRule type="cellIs" dxfId="13304" priority="13993" operator="greaterThan">
      <formula>1</formula>
    </cfRule>
  </conditionalFormatting>
  <conditionalFormatting sqref="G39">
    <cfRule type="cellIs" dxfId="13303" priority="13992" operator="greaterThan">
      <formula>1</formula>
    </cfRule>
  </conditionalFormatting>
  <conditionalFormatting sqref="I39">
    <cfRule type="cellIs" dxfId="13302" priority="13991" operator="greaterThan">
      <formula>1</formula>
    </cfRule>
  </conditionalFormatting>
  <conditionalFormatting sqref="J39">
    <cfRule type="cellIs" dxfId="13301" priority="13990" operator="greaterThan">
      <formula>1</formula>
    </cfRule>
  </conditionalFormatting>
  <conditionalFormatting sqref="T39">
    <cfRule type="cellIs" dxfId="13300" priority="13989" operator="greaterThan">
      <formula>1</formula>
    </cfRule>
  </conditionalFormatting>
  <conditionalFormatting sqref="U39">
    <cfRule type="cellIs" dxfId="13299" priority="13988" operator="greaterThan">
      <formula>1</formula>
    </cfRule>
  </conditionalFormatting>
  <conditionalFormatting sqref="V39">
    <cfRule type="cellIs" dxfId="13298" priority="13987" operator="greaterThan">
      <formula>1</formula>
    </cfRule>
  </conditionalFormatting>
  <conditionalFormatting sqref="H39">
    <cfRule type="cellIs" dxfId="13297" priority="13986" operator="greaterThan">
      <formula>1</formula>
    </cfRule>
  </conditionalFormatting>
  <conditionalFormatting sqref="H39">
    <cfRule type="cellIs" dxfId="13296" priority="13985" operator="greaterThan">
      <formula>1</formula>
    </cfRule>
  </conditionalFormatting>
  <conditionalFormatting sqref="K39">
    <cfRule type="cellIs" dxfId="13295" priority="13984" operator="greaterThan">
      <formula>1</formula>
    </cfRule>
  </conditionalFormatting>
  <conditionalFormatting sqref="K39">
    <cfRule type="cellIs" dxfId="13294" priority="13983" operator="greaterThan">
      <formula>1</formula>
    </cfRule>
  </conditionalFormatting>
  <conditionalFormatting sqref="P39">
    <cfRule type="cellIs" dxfId="13293" priority="13982" operator="greaterThan">
      <formula>1</formula>
    </cfRule>
  </conditionalFormatting>
  <conditionalFormatting sqref="P39">
    <cfRule type="cellIs" dxfId="13292" priority="13981" operator="greaterThan">
      <formula>1</formula>
    </cfRule>
  </conditionalFormatting>
  <conditionalFormatting sqref="Q39">
    <cfRule type="cellIs" dxfId="13291" priority="13980" operator="greaterThan">
      <formula>1</formula>
    </cfRule>
  </conditionalFormatting>
  <conditionalFormatting sqref="Q39">
    <cfRule type="cellIs" dxfId="13290" priority="13979" operator="greaterThan">
      <formula>1</formula>
    </cfRule>
  </conditionalFormatting>
  <conditionalFormatting sqref="R39">
    <cfRule type="cellIs" dxfId="13289" priority="13978" operator="greaterThan">
      <formula>1</formula>
    </cfRule>
  </conditionalFormatting>
  <conditionalFormatting sqref="R39">
    <cfRule type="cellIs" dxfId="13288" priority="13977" operator="greaterThan">
      <formula>1</formula>
    </cfRule>
  </conditionalFormatting>
  <conditionalFormatting sqref="S39">
    <cfRule type="cellIs" dxfId="13287" priority="13976" operator="greaterThan">
      <formula>1</formula>
    </cfRule>
  </conditionalFormatting>
  <conditionalFormatting sqref="S39">
    <cfRule type="cellIs" dxfId="13286" priority="13975" operator="greaterThan">
      <formula>1</formula>
    </cfRule>
  </conditionalFormatting>
  <conditionalFormatting sqref="V39">
    <cfRule type="cellIs" dxfId="13285" priority="13969" operator="greaterThan">
      <formula>1</formula>
    </cfRule>
  </conditionalFormatting>
  <conditionalFormatting sqref="V39">
    <cfRule type="cellIs" dxfId="13284" priority="13968" operator="greaterThan">
      <formula>1</formula>
    </cfRule>
  </conditionalFormatting>
  <conditionalFormatting sqref="U39">
    <cfRule type="cellIs" dxfId="13283" priority="13967" operator="greaterThan">
      <formula>1</formula>
    </cfRule>
  </conditionalFormatting>
  <conditionalFormatting sqref="U39">
    <cfRule type="cellIs" dxfId="13282" priority="13966" operator="greaterThan">
      <formula>1</formula>
    </cfRule>
  </conditionalFormatting>
  <conditionalFormatting sqref="T39">
    <cfRule type="cellIs" dxfId="13281" priority="13965" operator="greaterThan">
      <formula>1</formula>
    </cfRule>
  </conditionalFormatting>
  <conditionalFormatting sqref="T39">
    <cfRule type="cellIs" dxfId="13280" priority="13964" operator="greaterThan">
      <formula>1</formula>
    </cfRule>
  </conditionalFormatting>
  <conditionalFormatting sqref="S39">
    <cfRule type="cellIs" dxfId="13279" priority="13963" operator="greaterThan">
      <formula>1</formula>
    </cfRule>
  </conditionalFormatting>
  <conditionalFormatting sqref="E39:I39">
    <cfRule type="cellIs" dxfId="13278" priority="13974" operator="greaterThan">
      <formula>1</formula>
    </cfRule>
  </conditionalFormatting>
  <conditionalFormatting sqref="E39:I39">
    <cfRule type="cellIs" dxfId="13277" priority="13973" operator="greaterThan">
      <formula>1</formula>
    </cfRule>
  </conditionalFormatting>
  <conditionalFormatting sqref="G39">
    <cfRule type="cellIs" dxfId="13276" priority="13972" operator="greaterThan">
      <formula>1</formula>
    </cfRule>
  </conditionalFormatting>
  <conditionalFormatting sqref="H39">
    <cfRule type="cellIs" dxfId="13275" priority="13971" operator="greaterThan">
      <formula>1</formula>
    </cfRule>
  </conditionalFormatting>
  <conditionalFormatting sqref="I39">
    <cfRule type="cellIs" dxfId="13274" priority="13970" operator="greaterThan">
      <formula>1</formula>
    </cfRule>
  </conditionalFormatting>
  <conditionalFormatting sqref="S39">
    <cfRule type="cellIs" dxfId="13273" priority="13962" operator="greaterThan">
      <formula>1</formula>
    </cfRule>
  </conditionalFormatting>
  <conditionalFormatting sqref="R39">
    <cfRule type="cellIs" dxfId="13272" priority="13961" operator="greaterThan">
      <formula>1</formula>
    </cfRule>
  </conditionalFormatting>
  <conditionalFormatting sqref="R39">
    <cfRule type="cellIs" dxfId="13271" priority="13960" operator="greaterThan">
      <formula>1</formula>
    </cfRule>
  </conditionalFormatting>
  <conditionalFormatting sqref="Q39">
    <cfRule type="cellIs" dxfId="13270" priority="13959" operator="greaterThan">
      <formula>1</formula>
    </cfRule>
  </conditionalFormatting>
  <conditionalFormatting sqref="Q39">
    <cfRule type="cellIs" dxfId="13269" priority="13958" operator="greaterThan">
      <formula>1</formula>
    </cfRule>
  </conditionalFormatting>
  <conditionalFormatting sqref="P39">
    <cfRule type="cellIs" dxfId="13268" priority="13957" operator="greaterThan">
      <formula>1</formula>
    </cfRule>
  </conditionalFormatting>
  <conditionalFormatting sqref="P39">
    <cfRule type="cellIs" dxfId="13267" priority="13956" operator="greaterThan">
      <formula>1</formula>
    </cfRule>
  </conditionalFormatting>
  <conditionalFormatting sqref="K39">
    <cfRule type="cellIs" dxfId="13266" priority="13955" operator="greaterThan">
      <formula>1</formula>
    </cfRule>
  </conditionalFormatting>
  <conditionalFormatting sqref="K39">
    <cfRule type="cellIs" dxfId="13265" priority="13954" operator="greaterThan">
      <formula>1</formula>
    </cfRule>
  </conditionalFormatting>
  <conditionalFormatting sqref="J39">
    <cfRule type="cellIs" dxfId="13264" priority="13953" operator="greaterThan">
      <formula>1</formula>
    </cfRule>
  </conditionalFormatting>
  <conditionalFormatting sqref="J39">
    <cfRule type="cellIs" dxfId="13263" priority="13952" operator="greaterThan">
      <formula>1</formula>
    </cfRule>
  </conditionalFormatting>
  <conditionalFormatting sqref="S39">
    <cfRule type="cellIs" dxfId="13262" priority="13929" operator="greaterThan">
      <formula>1</formula>
    </cfRule>
  </conditionalFormatting>
  <conditionalFormatting sqref="E39 T39:V39 Q39:R39">
    <cfRule type="cellIs" dxfId="13261" priority="13951" operator="greaterThan">
      <formula>1</formula>
    </cfRule>
  </conditionalFormatting>
  <conditionalFormatting sqref="E39 T39:V39 Q39:R39">
    <cfRule type="cellIs" dxfId="13260" priority="13950" operator="greaterThan">
      <formula>1</formula>
    </cfRule>
  </conditionalFormatting>
  <conditionalFormatting sqref="Q39">
    <cfRule type="cellIs" dxfId="13259" priority="13949" operator="greaterThan">
      <formula>1</formula>
    </cfRule>
  </conditionalFormatting>
  <conditionalFormatting sqref="R39">
    <cfRule type="cellIs" dxfId="13258" priority="13948" operator="greaterThan">
      <formula>1</formula>
    </cfRule>
  </conditionalFormatting>
  <conditionalFormatting sqref="T39">
    <cfRule type="cellIs" dxfId="13257" priority="13947" operator="greaterThan">
      <formula>1</formula>
    </cfRule>
  </conditionalFormatting>
  <conditionalFormatting sqref="U39">
    <cfRule type="cellIs" dxfId="13256" priority="13946" operator="greaterThan">
      <formula>1</formula>
    </cfRule>
  </conditionalFormatting>
  <conditionalFormatting sqref="V39">
    <cfRule type="cellIs" dxfId="13255" priority="13945" operator="greaterThan">
      <formula>1</formula>
    </cfRule>
  </conditionalFormatting>
  <conditionalFormatting sqref="F39">
    <cfRule type="cellIs" dxfId="13254" priority="13944" operator="greaterThan">
      <formula>1</formula>
    </cfRule>
  </conditionalFormatting>
  <conditionalFormatting sqref="F39">
    <cfRule type="cellIs" dxfId="13253" priority="13943" operator="greaterThan">
      <formula>1</formula>
    </cfRule>
  </conditionalFormatting>
  <conditionalFormatting sqref="G39">
    <cfRule type="cellIs" dxfId="13252" priority="13942" operator="greaterThan">
      <formula>1</formula>
    </cfRule>
  </conditionalFormatting>
  <conditionalFormatting sqref="G39">
    <cfRule type="cellIs" dxfId="13251" priority="13941" operator="greaterThan">
      <formula>1</formula>
    </cfRule>
  </conditionalFormatting>
  <conditionalFormatting sqref="H39">
    <cfRule type="cellIs" dxfId="13250" priority="13940" operator="greaterThan">
      <formula>1</formula>
    </cfRule>
  </conditionalFormatting>
  <conditionalFormatting sqref="H39">
    <cfRule type="cellIs" dxfId="13249" priority="13939" operator="greaterThan">
      <formula>1</formula>
    </cfRule>
  </conditionalFormatting>
  <conditionalFormatting sqref="I39">
    <cfRule type="cellIs" dxfId="13248" priority="13938" operator="greaterThan">
      <formula>1</formula>
    </cfRule>
  </conditionalFormatting>
  <conditionalFormatting sqref="I39">
    <cfRule type="cellIs" dxfId="13247" priority="13937" operator="greaterThan">
      <formula>1</formula>
    </cfRule>
  </conditionalFormatting>
  <conditionalFormatting sqref="J39">
    <cfRule type="cellIs" dxfId="13246" priority="13936" operator="greaterThan">
      <formula>1</formula>
    </cfRule>
  </conditionalFormatting>
  <conditionalFormatting sqref="J39">
    <cfRule type="cellIs" dxfId="13245" priority="13935" operator="greaterThan">
      <formula>1</formula>
    </cfRule>
  </conditionalFormatting>
  <conditionalFormatting sqref="K39">
    <cfRule type="cellIs" dxfId="13244" priority="13934" operator="greaterThan">
      <formula>1</formula>
    </cfRule>
  </conditionalFormatting>
  <conditionalFormatting sqref="K39">
    <cfRule type="cellIs" dxfId="13243" priority="13933" operator="greaterThan">
      <formula>1</formula>
    </cfRule>
  </conditionalFormatting>
  <conditionalFormatting sqref="P39">
    <cfRule type="cellIs" dxfId="13242" priority="13932" operator="greaterThan">
      <formula>1</formula>
    </cfRule>
  </conditionalFormatting>
  <conditionalFormatting sqref="P39">
    <cfRule type="cellIs" dxfId="13241" priority="13931" operator="greaterThan">
      <formula>1</formula>
    </cfRule>
  </conditionalFormatting>
  <conditionalFormatting sqref="S39">
    <cfRule type="cellIs" dxfId="13240" priority="13930" operator="greaterThan">
      <formula>1</formula>
    </cfRule>
  </conditionalFormatting>
  <conditionalFormatting sqref="G39:K39 P39:V39">
    <cfRule type="cellIs" dxfId="13239" priority="13928" operator="greaterThan">
      <formula>1</formula>
    </cfRule>
  </conditionalFormatting>
  <conditionalFormatting sqref="G39:K39 P39:V39">
    <cfRule type="cellIs" dxfId="13238" priority="13927" operator="greaterThan">
      <formula>1</formula>
    </cfRule>
  </conditionalFormatting>
  <conditionalFormatting sqref="G39">
    <cfRule type="cellIs" dxfId="13237" priority="13926" operator="greaterThan">
      <formula>1</formula>
    </cfRule>
  </conditionalFormatting>
  <conditionalFormatting sqref="H39">
    <cfRule type="cellIs" dxfId="13236" priority="13925" operator="greaterThan">
      <formula>1</formula>
    </cfRule>
  </conditionalFormatting>
  <conditionalFormatting sqref="I39">
    <cfRule type="cellIs" dxfId="13235" priority="13924" operator="greaterThan">
      <formula>1</formula>
    </cfRule>
  </conditionalFormatting>
  <conditionalFormatting sqref="J39">
    <cfRule type="cellIs" dxfId="13234" priority="13923" operator="greaterThan">
      <formula>1</formula>
    </cfRule>
  </conditionalFormatting>
  <conditionalFormatting sqref="K39">
    <cfRule type="cellIs" dxfId="13233" priority="13922" operator="greaterThan">
      <formula>1</formula>
    </cfRule>
  </conditionalFormatting>
  <conditionalFormatting sqref="P39">
    <cfRule type="cellIs" dxfId="13232" priority="13921" operator="greaterThan">
      <formula>1</formula>
    </cfRule>
  </conditionalFormatting>
  <conditionalFormatting sqref="Q39">
    <cfRule type="cellIs" dxfId="13231" priority="13920" operator="greaterThan">
      <formula>1</formula>
    </cfRule>
  </conditionalFormatting>
  <conditionalFormatting sqref="R39">
    <cfRule type="cellIs" dxfId="13230" priority="13919" operator="greaterThan">
      <formula>1</formula>
    </cfRule>
  </conditionalFormatting>
  <conditionalFormatting sqref="S39">
    <cfRule type="cellIs" dxfId="13229" priority="13918" operator="greaterThan">
      <formula>1</formula>
    </cfRule>
  </conditionalFormatting>
  <conditionalFormatting sqref="T39">
    <cfRule type="cellIs" dxfId="13228" priority="13917" operator="greaterThan">
      <formula>1</formula>
    </cfRule>
  </conditionalFormatting>
  <conditionalFormatting sqref="U39">
    <cfRule type="cellIs" dxfId="13227" priority="13916" operator="greaterThan">
      <formula>1</formula>
    </cfRule>
  </conditionalFormatting>
  <conditionalFormatting sqref="V39">
    <cfRule type="cellIs" dxfId="13226" priority="13915" operator="greaterThan">
      <formula>1</formula>
    </cfRule>
  </conditionalFormatting>
  <conditionalFormatting sqref="F39">
    <cfRule type="cellIs" dxfId="13225" priority="13914" operator="greaterThan">
      <formula>1</formula>
    </cfRule>
  </conditionalFormatting>
  <conditionalFormatting sqref="F39">
    <cfRule type="cellIs" dxfId="13224" priority="13913" operator="greaterThan">
      <formula>1</formula>
    </cfRule>
  </conditionalFormatting>
  <conditionalFormatting sqref="E39">
    <cfRule type="cellIs" dxfId="13223" priority="13912" operator="greaterThan">
      <formula>1</formula>
    </cfRule>
  </conditionalFormatting>
  <conditionalFormatting sqref="E39">
    <cfRule type="cellIs" dxfId="13222" priority="13911" operator="greaterThan">
      <formula>1</formula>
    </cfRule>
  </conditionalFormatting>
  <conditionalFormatting sqref="E39:K39 P39:U39">
    <cfRule type="cellIs" dxfId="13221" priority="13910" operator="greaterThan">
      <formula>1</formula>
    </cfRule>
  </conditionalFormatting>
  <conditionalFormatting sqref="V39">
    <cfRule type="cellIs" dxfId="13220" priority="13909" operator="greaterThan">
      <formula>1</formula>
    </cfRule>
  </conditionalFormatting>
  <conditionalFormatting sqref="V39">
    <cfRule type="cellIs" dxfId="13219" priority="13908" operator="greaterThan">
      <formula>1</formula>
    </cfRule>
  </conditionalFormatting>
  <conditionalFormatting sqref="E39:K39 P39:V39">
    <cfRule type="cellIs" dxfId="13218" priority="13907" operator="greaterThan">
      <formula>1</formula>
    </cfRule>
  </conditionalFormatting>
  <conditionalFormatting sqref="E39:K39 P39:V39">
    <cfRule type="cellIs" dxfId="13217" priority="13906" operator="greaterThan">
      <formula>1</formula>
    </cfRule>
  </conditionalFormatting>
  <conditionalFormatting sqref="G39">
    <cfRule type="cellIs" dxfId="13216" priority="13905" operator="greaterThan">
      <formula>1</formula>
    </cfRule>
  </conditionalFormatting>
  <conditionalFormatting sqref="H39">
    <cfRule type="cellIs" dxfId="13215" priority="13904" operator="greaterThan">
      <formula>1</formula>
    </cfRule>
  </conditionalFormatting>
  <conditionalFormatting sqref="I39">
    <cfRule type="cellIs" dxfId="13214" priority="13903" operator="greaterThan">
      <formula>1</formula>
    </cfRule>
  </conditionalFormatting>
  <conditionalFormatting sqref="J39">
    <cfRule type="cellIs" dxfId="13213" priority="13902" operator="greaterThan">
      <formula>1</formula>
    </cfRule>
  </conditionalFormatting>
  <conditionalFormatting sqref="K39">
    <cfRule type="cellIs" dxfId="13212" priority="13901" operator="greaterThan">
      <formula>1</formula>
    </cfRule>
  </conditionalFormatting>
  <conditionalFormatting sqref="P39">
    <cfRule type="cellIs" dxfId="13211" priority="13900" operator="greaterThan">
      <formula>1</formula>
    </cfRule>
  </conditionalFormatting>
  <conditionalFormatting sqref="Q39">
    <cfRule type="cellIs" dxfId="13210" priority="13899" operator="greaterThan">
      <formula>1</formula>
    </cfRule>
  </conditionalFormatting>
  <conditionalFormatting sqref="R39">
    <cfRule type="cellIs" dxfId="13209" priority="13898" operator="greaterThan">
      <formula>1</formula>
    </cfRule>
  </conditionalFormatting>
  <conditionalFormatting sqref="S39">
    <cfRule type="cellIs" dxfId="13208" priority="13897" operator="greaterThan">
      <formula>1</formula>
    </cfRule>
  </conditionalFormatting>
  <conditionalFormatting sqref="T39">
    <cfRule type="cellIs" dxfId="13207" priority="13896" operator="greaterThan">
      <formula>1</formula>
    </cfRule>
  </conditionalFormatting>
  <conditionalFormatting sqref="U39">
    <cfRule type="cellIs" dxfId="13206" priority="13895" operator="greaterThan">
      <formula>1</formula>
    </cfRule>
  </conditionalFormatting>
  <conditionalFormatting sqref="V39">
    <cfRule type="cellIs" dxfId="13205" priority="13894" operator="greaterThan">
      <formula>1</formula>
    </cfRule>
  </conditionalFormatting>
  <conditionalFormatting sqref="E39:K39 P39:V39">
    <cfRule type="cellIs" dxfId="13204" priority="13893" operator="greaterThan">
      <formula>1</formula>
    </cfRule>
  </conditionalFormatting>
  <conditionalFormatting sqref="E39:K39 P39:V39">
    <cfRule type="cellIs" dxfId="13203" priority="13892" operator="greaterThan">
      <formula>1</formula>
    </cfRule>
  </conditionalFormatting>
  <conditionalFormatting sqref="E39:K39 P39:V39">
    <cfRule type="cellIs" dxfId="13202" priority="13891" operator="greaterThan">
      <formula>1</formula>
    </cfRule>
  </conditionalFormatting>
  <conditionalFormatting sqref="E39:K39 P39:V39">
    <cfRule type="cellIs" dxfId="13201" priority="13890" operator="greaterThan">
      <formula>1</formula>
    </cfRule>
  </conditionalFormatting>
  <conditionalFormatting sqref="G39">
    <cfRule type="cellIs" dxfId="13200" priority="13889" operator="greaterThan">
      <formula>1</formula>
    </cfRule>
  </conditionalFormatting>
  <conditionalFormatting sqref="H39">
    <cfRule type="cellIs" dxfId="13199" priority="13888" operator="greaterThan">
      <formula>1</formula>
    </cfRule>
  </conditionalFormatting>
  <conditionalFormatting sqref="I39">
    <cfRule type="cellIs" dxfId="13198" priority="13887" operator="greaterThan">
      <formula>1</formula>
    </cfRule>
  </conditionalFormatting>
  <conditionalFormatting sqref="J39">
    <cfRule type="cellIs" dxfId="13197" priority="13886" operator="greaterThan">
      <formula>1</formula>
    </cfRule>
  </conditionalFormatting>
  <conditionalFormatting sqref="K39">
    <cfRule type="cellIs" dxfId="13196" priority="13885" operator="greaterThan">
      <formula>1</formula>
    </cfRule>
  </conditionalFormatting>
  <conditionalFormatting sqref="P39">
    <cfRule type="cellIs" dxfId="13195" priority="13884" operator="greaterThan">
      <formula>1</formula>
    </cfRule>
  </conditionalFormatting>
  <conditionalFormatting sqref="Q39">
    <cfRule type="cellIs" dxfId="13194" priority="13883" operator="greaterThan">
      <formula>1</formula>
    </cfRule>
  </conditionalFormatting>
  <conditionalFormatting sqref="R39">
    <cfRule type="cellIs" dxfId="13193" priority="13882" operator="greaterThan">
      <formula>1</formula>
    </cfRule>
  </conditionalFormatting>
  <conditionalFormatting sqref="S39">
    <cfRule type="cellIs" dxfId="13192" priority="13881" operator="greaterThan">
      <formula>1</formula>
    </cfRule>
  </conditionalFormatting>
  <conditionalFormatting sqref="T39">
    <cfRule type="cellIs" dxfId="13191" priority="13880" operator="greaterThan">
      <formula>1</formula>
    </cfRule>
  </conditionalFormatting>
  <conditionalFormatting sqref="U39">
    <cfRule type="cellIs" dxfId="13190" priority="13879" operator="greaterThan">
      <formula>1</formula>
    </cfRule>
  </conditionalFormatting>
  <conditionalFormatting sqref="V39">
    <cfRule type="cellIs" dxfId="13189" priority="13878" operator="greaterThan">
      <formula>1</formula>
    </cfRule>
  </conditionalFormatting>
  <conditionalFormatting sqref="O39">
    <cfRule type="cellIs" dxfId="13188" priority="13877" operator="greaterThan">
      <formula>1</formula>
    </cfRule>
  </conditionalFormatting>
  <conditionalFormatting sqref="O39">
    <cfRule type="cellIs" dxfId="13187" priority="13876" operator="greaterThan">
      <formula>1</formula>
    </cfRule>
  </conditionalFormatting>
  <conditionalFormatting sqref="N39">
    <cfRule type="cellIs" dxfId="13186" priority="13875" operator="greaterThan">
      <formula>1</formula>
    </cfRule>
  </conditionalFormatting>
  <conditionalFormatting sqref="N39">
    <cfRule type="cellIs" dxfId="13185" priority="13874" operator="greaterThan">
      <formula>1</formula>
    </cfRule>
  </conditionalFormatting>
  <conditionalFormatting sqref="M39">
    <cfRule type="cellIs" dxfId="13184" priority="13873" operator="greaterThan">
      <formula>1</formula>
    </cfRule>
  </conditionalFormatting>
  <conditionalFormatting sqref="M39">
    <cfRule type="cellIs" dxfId="13183" priority="13872" operator="greaterThan">
      <formula>1</formula>
    </cfRule>
  </conditionalFormatting>
  <conditionalFormatting sqref="L39">
    <cfRule type="cellIs" dxfId="13182" priority="13871" operator="greaterThan">
      <formula>1</formula>
    </cfRule>
  </conditionalFormatting>
  <conditionalFormatting sqref="L39">
    <cfRule type="cellIs" dxfId="13181" priority="13870" operator="greaterThan">
      <formula>1</formula>
    </cfRule>
  </conditionalFormatting>
  <conditionalFormatting sqref="L39">
    <cfRule type="cellIs" dxfId="13180" priority="13869" operator="greaterThan">
      <formula>1</formula>
    </cfRule>
  </conditionalFormatting>
  <conditionalFormatting sqref="L39">
    <cfRule type="cellIs" dxfId="13179" priority="13868" operator="greaterThan">
      <formula>1</formula>
    </cfRule>
  </conditionalFormatting>
  <conditionalFormatting sqref="M39">
    <cfRule type="cellIs" dxfId="13178" priority="13867" operator="greaterThan">
      <formula>1</formula>
    </cfRule>
  </conditionalFormatting>
  <conditionalFormatting sqref="M39">
    <cfRule type="cellIs" dxfId="13177" priority="13866" operator="greaterThan">
      <formula>1</formula>
    </cfRule>
  </conditionalFormatting>
  <conditionalFormatting sqref="N39">
    <cfRule type="cellIs" dxfId="13176" priority="13865" operator="greaterThan">
      <formula>1</formula>
    </cfRule>
  </conditionalFormatting>
  <conditionalFormatting sqref="N39">
    <cfRule type="cellIs" dxfId="13175" priority="13864" operator="greaterThan">
      <formula>1</formula>
    </cfRule>
  </conditionalFormatting>
  <conditionalFormatting sqref="O39">
    <cfRule type="cellIs" dxfId="13174" priority="13863" operator="greaterThan">
      <formula>1</formula>
    </cfRule>
  </conditionalFormatting>
  <conditionalFormatting sqref="O39">
    <cfRule type="cellIs" dxfId="13173" priority="13862" operator="greaterThan">
      <formula>1</formula>
    </cfRule>
  </conditionalFormatting>
  <conditionalFormatting sqref="O39">
    <cfRule type="cellIs" dxfId="13172" priority="13861" operator="greaterThan">
      <formula>1</formula>
    </cfRule>
  </conditionalFormatting>
  <conditionalFormatting sqref="O39">
    <cfRule type="cellIs" dxfId="13171" priority="13860" operator="greaterThan">
      <formula>1</formula>
    </cfRule>
  </conditionalFormatting>
  <conditionalFormatting sqref="N39">
    <cfRule type="cellIs" dxfId="13170" priority="13859" operator="greaterThan">
      <formula>1</formula>
    </cfRule>
  </conditionalFormatting>
  <conditionalFormatting sqref="N39">
    <cfRule type="cellIs" dxfId="13169" priority="13858" operator="greaterThan">
      <formula>1</formula>
    </cfRule>
  </conditionalFormatting>
  <conditionalFormatting sqref="M39">
    <cfRule type="cellIs" dxfId="13168" priority="13857" operator="greaterThan">
      <formula>1</formula>
    </cfRule>
  </conditionalFormatting>
  <conditionalFormatting sqref="M39">
    <cfRule type="cellIs" dxfId="13167" priority="13856" operator="greaterThan">
      <formula>1</formula>
    </cfRule>
  </conditionalFormatting>
  <conditionalFormatting sqref="L39">
    <cfRule type="cellIs" dxfId="13166" priority="13855" operator="greaterThan">
      <formula>1</formula>
    </cfRule>
  </conditionalFormatting>
  <conditionalFormatting sqref="L39">
    <cfRule type="cellIs" dxfId="13165" priority="13854" operator="greaterThan">
      <formula>1</formula>
    </cfRule>
  </conditionalFormatting>
  <conditionalFormatting sqref="O39">
    <cfRule type="cellIs" dxfId="13164" priority="13846" operator="greaterThan">
      <formula>1</formula>
    </cfRule>
  </conditionalFormatting>
  <conditionalFormatting sqref="M39:N39">
    <cfRule type="cellIs" dxfId="13163" priority="13853" operator="greaterThan">
      <formula>1</formula>
    </cfRule>
  </conditionalFormatting>
  <conditionalFormatting sqref="M39:N39">
    <cfRule type="cellIs" dxfId="13162" priority="13852" operator="greaterThan">
      <formula>1</formula>
    </cfRule>
  </conditionalFormatting>
  <conditionalFormatting sqref="M39">
    <cfRule type="cellIs" dxfId="13161" priority="13851" operator="greaterThan">
      <formula>1</formula>
    </cfRule>
  </conditionalFormatting>
  <conditionalFormatting sqref="N39">
    <cfRule type="cellIs" dxfId="13160" priority="13850" operator="greaterThan">
      <formula>1</formula>
    </cfRule>
  </conditionalFormatting>
  <conditionalFormatting sqref="L39">
    <cfRule type="cellIs" dxfId="13159" priority="13849" operator="greaterThan">
      <formula>1</formula>
    </cfRule>
  </conditionalFormatting>
  <conditionalFormatting sqref="L39">
    <cfRule type="cellIs" dxfId="13158" priority="13848" operator="greaterThan">
      <formula>1</formula>
    </cfRule>
  </conditionalFormatting>
  <conditionalFormatting sqref="O39">
    <cfRule type="cellIs" dxfId="13157" priority="13847" operator="greaterThan">
      <formula>1</formula>
    </cfRule>
  </conditionalFormatting>
  <conditionalFormatting sqref="L39:O39">
    <cfRule type="cellIs" dxfId="13156" priority="13845" operator="greaterThan">
      <formula>1</formula>
    </cfRule>
  </conditionalFormatting>
  <conditionalFormatting sqref="L39:O39">
    <cfRule type="cellIs" dxfId="13155" priority="13844" operator="greaterThan">
      <formula>1</formula>
    </cfRule>
  </conditionalFormatting>
  <conditionalFormatting sqref="L39">
    <cfRule type="cellIs" dxfId="13154" priority="13843" operator="greaterThan">
      <formula>1</formula>
    </cfRule>
  </conditionalFormatting>
  <conditionalFormatting sqref="M39">
    <cfRule type="cellIs" dxfId="13153" priority="13842" operator="greaterThan">
      <formula>1</formula>
    </cfRule>
  </conditionalFormatting>
  <conditionalFormatting sqref="N39">
    <cfRule type="cellIs" dxfId="13152" priority="13841" operator="greaterThan">
      <formula>1</formula>
    </cfRule>
  </conditionalFormatting>
  <conditionalFormatting sqref="O39">
    <cfRule type="cellIs" dxfId="13151" priority="13840" operator="greaterThan">
      <formula>1</formula>
    </cfRule>
  </conditionalFormatting>
  <conditionalFormatting sqref="L39:O39">
    <cfRule type="cellIs" dxfId="13150" priority="13839" operator="greaterThan">
      <formula>1</formula>
    </cfRule>
  </conditionalFormatting>
  <conditionalFormatting sqref="L39:O39">
    <cfRule type="cellIs" dxfId="13149" priority="13838" operator="greaterThan">
      <formula>1</formula>
    </cfRule>
  </conditionalFormatting>
  <conditionalFormatting sqref="L39:O39">
    <cfRule type="cellIs" dxfId="13148" priority="13837" operator="greaterThan">
      <formula>1</formula>
    </cfRule>
  </conditionalFormatting>
  <conditionalFormatting sqref="L39">
    <cfRule type="cellIs" dxfId="13147" priority="13836" operator="greaterThan">
      <formula>1</formula>
    </cfRule>
  </conditionalFormatting>
  <conditionalFormatting sqref="M39">
    <cfRule type="cellIs" dxfId="13146" priority="13835" operator="greaterThan">
      <formula>1</formula>
    </cfRule>
  </conditionalFormatting>
  <conditionalFormatting sqref="N39">
    <cfRule type="cellIs" dxfId="13145" priority="13834" operator="greaterThan">
      <formula>1</formula>
    </cfRule>
  </conditionalFormatting>
  <conditionalFormatting sqref="O39">
    <cfRule type="cellIs" dxfId="13144" priority="13833" operator="greaterThan">
      <formula>1</formula>
    </cfRule>
  </conditionalFormatting>
  <conditionalFormatting sqref="L39:O39">
    <cfRule type="cellIs" dxfId="13143" priority="13832" operator="greaterThan">
      <formula>1</formula>
    </cfRule>
  </conditionalFormatting>
  <conditionalFormatting sqref="L39:O39">
    <cfRule type="cellIs" dxfId="13142" priority="13831" operator="greaterThan">
      <formula>1</formula>
    </cfRule>
  </conditionalFormatting>
  <conditionalFormatting sqref="L39:O39">
    <cfRule type="cellIs" dxfId="13141" priority="13830" operator="greaterThan">
      <formula>1</formula>
    </cfRule>
  </conditionalFormatting>
  <conditionalFormatting sqref="L39:O39">
    <cfRule type="cellIs" dxfId="13140" priority="13829" operator="greaterThan">
      <formula>1</formula>
    </cfRule>
  </conditionalFormatting>
  <conditionalFormatting sqref="L39">
    <cfRule type="cellIs" dxfId="13139" priority="13828" operator="greaterThan">
      <formula>1</formula>
    </cfRule>
  </conditionalFormatting>
  <conditionalFormatting sqref="M39">
    <cfRule type="cellIs" dxfId="13138" priority="13827" operator="greaterThan">
      <formula>1</formula>
    </cfRule>
  </conditionalFormatting>
  <conditionalFormatting sqref="N39">
    <cfRule type="cellIs" dxfId="13137" priority="13826" operator="greaterThan">
      <formula>1</formula>
    </cfRule>
  </conditionalFormatting>
  <conditionalFormatting sqref="O39">
    <cfRule type="cellIs" dxfId="13136" priority="13825" operator="greaterThan">
      <formula>1</formula>
    </cfRule>
  </conditionalFormatting>
  <conditionalFormatting sqref="L39:O39">
    <cfRule type="cellIs" dxfId="13135" priority="13525" operator="greaterThan">
      <formula>1</formula>
    </cfRule>
  </conditionalFormatting>
  <conditionalFormatting sqref="E39:G39 I39:J39 T39:V39">
    <cfRule type="cellIs" dxfId="13134" priority="13824" operator="greaterThan">
      <formula>1</formula>
    </cfRule>
  </conditionalFormatting>
  <conditionalFormatting sqref="E39:G39 I39:J39 T39:V39">
    <cfRule type="cellIs" dxfId="13133" priority="13823" operator="greaterThan">
      <formula>1</formula>
    </cfRule>
  </conditionalFormatting>
  <conditionalFormatting sqref="G39">
    <cfRule type="cellIs" dxfId="13132" priority="13822" operator="greaterThan">
      <formula>1</formula>
    </cfRule>
  </conditionalFormatting>
  <conditionalFormatting sqref="I39">
    <cfRule type="cellIs" dxfId="13131" priority="13821" operator="greaterThan">
      <formula>1</formula>
    </cfRule>
  </conditionalFormatting>
  <conditionalFormatting sqref="J39">
    <cfRule type="cellIs" dxfId="13130" priority="13820" operator="greaterThan">
      <formula>1</formula>
    </cfRule>
  </conditionalFormatting>
  <conditionalFormatting sqref="T39">
    <cfRule type="cellIs" dxfId="13129" priority="13819" operator="greaterThan">
      <formula>1</formula>
    </cfRule>
  </conditionalFormatting>
  <conditionalFormatting sqref="U39">
    <cfRule type="cellIs" dxfId="13128" priority="13818" operator="greaterThan">
      <formula>1</formula>
    </cfRule>
  </conditionalFormatting>
  <conditionalFormatting sqref="V39">
    <cfRule type="cellIs" dxfId="13127" priority="13817" operator="greaterThan">
      <formula>1</formula>
    </cfRule>
  </conditionalFormatting>
  <conditionalFormatting sqref="H39">
    <cfRule type="cellIs" dxfId="13126" priority="13816" operator="greaterThan">
      <formula>1</formula>
    </cfRule>
  </conditionalFormatting>
  <conditionalFormatting sqref="H39">
    <cfRule type="cellIs" dxfId="13125" priority="13815" operator="greaterThan">
      <formula>1</formula>
    </cfRule>
  </conditionalFormatting>
  <conditionalFormatting sqref="K39">
    <cfRule type="cellIs" dxfId="13124" priority="13814" operator="greaterThan">
      <formula>1</formula>
    </cfRule>
  </conditionalFormatting>
  <conditionalFormatting sqref="K39">
    <cfRule type="cellIs" dxfId="13123" priority="13813" operator="greaterThan">
      <formula>1</formula>
    </cfRule>
  </conditionalFormatting>
  <conditionalFormatting sqref="P39">
    <cfRule type="cellIs" dxfId="13122" priority="13812" operator="greaterThan">
      <formula>1</formula>
    </cfRule>
  </conditionalFormatting>
  <conditionalFormatting sqref="P39">
    <cfRule type="cellIs" dxfId="13121" priority="13811" operator="greaterThan">
      <formula>1</formula>
    </cfRule>
  </conditionalFormatting>
  <conditionalFormatting sqref="Q39">
    <cfRule type="cellIs" dxfId="13120" priority="13810" operator="greaterThan">
      <formula>1</formula>
    </cfRule>
  </conditionalFormatting>
  <conditionalFormatting sqref="Q39">
    <cfRule type="cellIs" dxfId="13119" priority="13809" operator="greaterThan">
      <formula>1</formula>
    </cfRule>
  </conditionalFormatting>
  <conditionalFormatting sqref="R39">
    <cfRule type="cellIs" dxfId="13118" priority="13808" operator="greaterThan">
      <formula>1</formula>
    </cfRule>
  </conditionalFormatting>
  <conditionalFormatting sqref="R39">
    <cfRule type="cellIs" dxfId="13117" priority="13807" operator="greaterThan">
      <formula>1</formula>
    </cfRule>
  </conditionalFormatting>
  <conditionalFormatting sqref="S39">
    <cfRule type="cellIs" dxfId="13116" priority="13806" operator="greaterThan">
      <formula>1</formula>
    </cfRule>
  </conditionalFormatting>
  <conditionalFormatting sqref="S39">
    <cfRule type="cellIs" dxfId="13115" priority="13805" operator="greaterThan">
      <formula>1</formula>
    </cfRule>
  </conditionalFormatting>
  <conditionalFormatting sqref="V39">
    <cfRule type="cellIs" dxfId="13114" priority="13799" operator="greaterThan">
      <formula>1</formula>
    </cfRule>
  </conditionalFormatting>
  <conditionalFormatting sqref="V39">
    <cfRule type="cellIs" dxfId="13113" priority="13798" operator="greaterThan">
      <formula>1</formula>
    </cfRule>
  </conditionalFormatting>
  <conditionalFormatting sqref="U39">
    <cfRule type="cellIs" dxfId="13112" priority="13797" operator="greaterThan">
      <formula>1</formula>
    </cfRule>
  </conditionalFormatting>
  <conditionalFormatting sqref="U39">
    <cfRule type="cellIs" dxfId="13111" priority="13796" operator="greaterThan">
      <formula>1</formula>
    </cfRule>
  </conditionalFormatting>
  <conditionalFormatting sqref="T39">
    <cfRule type="cellIs" dxfId="13110" priority="13795" operator="greaterThan">
      <formula>1</formula>
    </cfRule>
  </conditionalFormatting>
  <conditionalFormatting sqref="T39">
    <cfRule type="cellIs" dxfId="13109" priority="13794" operator="greaterThan">
      <formula>1</formula>
    </cfRule>
  </conditionalFormatting>
  <conditionalFormatting sqref="S39">
    <cfRule type="cellIs" dxfId="13108" priority="13793" operator="greaterThan">
      <formula>1</formula>
    </cfRule>
  </conditionalFormatting>
  <conditionalFormatting sqref="E39:I39">
    <cfRule type="cellIs" dxfId="13107" priority="13804" operator="greaterThan">
      <formula>1</formula>
    </cfRule>
  </conditionalFormatting>
  <conditionalFormatting sqref="E39:I39">
    <cfRule type="cellIs" dxfId="13106" priority="13803" operator="greaterThan">
      <formula>1</formula>
    </cfRule>
  </conditionalFormatting>
  <conditionalFormatting sqref="G39">
    <cfRule type="cellIs" dxfId="13105" priority="13802" operator="greaterThan">
      <formula>1</formula>
    </cfRule>
  </conditionalFormatting>
  <conditionalFormatting sqref="H39">
    <cfRule type="cellIs" dxfId="13104" priority="13801" operator="greaterThan">
      <formula>1</formula>
    </cfRule>
  </conditionalFormatting>
  <conditionalFormatting sqref="I39">
    <cfRule type="cellIs" dxfId="13103" priority="13800" operator="greaterThan">
      <formula>1</formula>
    </cfRule>
  </conditionalFormatting>
  <conditionalFormatting sqref="S39">
    <cfRule type="cellIs" dxfId="13102" priority="13792" operator="greaterThan">
      <formula>1</formula>
    </cfRule>
  </conditionalFormatting>
  <conditionalFormatting sqref="R39">
    <cfRule type="cellIs" dxfId="13101" priority="13791" operator="greaterThan">
      <formula>1</formula>
    </cfRule>
  </conditionalFormatting>
  <conditionalFormatting sqref="R39">
    <cfRule type="cellIs" dxfId="13100" priority="13790" operator="greaterThan">
      <formula>1</formula>
    </cfRule>
  </conditionalFormatting>
  <conditionalFormatting sqref="Q39">
    <cfRule type="cellIs" dxfId="13099" priority="13789" operator="greaterThan">
      <formula>1</formula>
    </cfRule>
  </conditionalFormatting>
  <conditionalFormatting sqref="Q39">
    <cfRule type="cellIs" dxfId="13098" priority="13788" operator="greaterThan">
      <formula>1</formula>
    </cfRule>
  </conditionalFormatting>
  <conditionalFormatting sqref="P39">
    <cfRule type="cellIs" dxfId="13097" priority="13787" operator="greaterThan">
      <formula>1</formula>
    </cfRule>
  </conditionalFormatting>
  <conditionalFormatting sqref="P39">
    <cfRule type="cellIs" dxfId="13096" priority="13786" operator="greaterThan">
      <formula>1</formula>
    </cfRule>
  </conditionalFormatting>
  <conditionalFormatting sqref="K39">
    <cfRule type="cellIs" dxfId="13095" priority="13785" operator="greaterThan">
      <formula>1</formula>
    </cfRule>
  </conditionalFormatting>
  <conditionalFormatting sqref="K39">
    <cfRule type="cellIs" dxfId="13094" priority="13784" operator="greaterThan">
      <formula>1</formula>
    </cfRule>
  </conditionalFormatting>
  <conditionalFormatting sqref="J39">
    <cfRule type="cellIs" dxfId="13093" priority="13783" operator="greaterThan">
      <formula>1</formula>
    </cfRule>
  </conditionalFormatting>
  <conditionalFormatting sqref="J39">
    <cfRule type="cellIs" dxfId="13092" priority="13782" operator="greaterThan">
      <formula>1</formula>
    </cfRule>
  </conditionalFormatting>
  <conditionalFormatting sqref="S39">
    <cfRule type="cellIs" dxfId="13091" priority="13759" operator="greaterThan">
      <formula>1</formula>
    </cfRule>
  </conditionalFormatting>
  <conditionalFormatting sqref="E39 T39:V39 Q39:R39">
    <cfRule type="cellIs" dxfId="13090" priority="13781" operator="greaterThan">
      <formula>1</formula>
    </cfRule>
  </conditionalFormatting>
  <conditionalFormatting sqref="E39 T39:V39 Q39:R39">
    <cfRule type="cellIs" dxfId="13089" priority="13780" operator="greaterThan">
      <formula>1</formula>
    </cfRule>
  </conditionalFormatting>
  <conditionalFormatting sqref="Q39">
    <cfRule type="cellIs" dxfId="13088" priority="13779" operator="greaterThan">
      <formula>1</formula>
    </cfRule>
  </conditionalFormatting>
  <conditionalFormatting sqref="R39">
    <cfRule type="cellIs" dxfId="13087" priority="13778" operator="greaterThan">
      <formula>1</formula>
    </cfRule>
  </conditionalFormatting>
  <conditionalFormatting sqref="T39">
    <cfRule type="cellIs" dxfId="13086" priority="13777" operator="greaterThan">
      <formula>1</formula>
    </cfRule>
  </conditionalFormatting>
  <conditionalFormatting sqref="U39">
    <cfRule type="cellIs" dxfId="13085" priority="13776" operator="greaterThan">
      <formula>1</formula>
    </cfRule>
  </conditionalFormatting>
  <conditionalFormatting sqref="V39">
    <cfRule type="cellIs" dxfId="13084" priority="13775" operator="greaterThan">
      <formula>1</formula>
    </cfRule>
  </conditionalFormatting>
  <conditionalFormatting sqref="F39">
    <cfRule type="cellIs" dxfId="13083" priority="13774" operator="greaterThan">
      <formula>1</formula>
    </cfRule>
  </conditionalFormatting>
  <conditionalFormatting sqref="F39">
    <cfRule type="cellIs" dxfId="13082" priority="13773" operator="greaterThan">
      <formula>1</formula>
    </cfRule>
  </conditionalFormatting>
  <conditionalFormatting sqref="G39">
    <cfRule type="cellIs" dxfId="13081" priority="13772" operator="greaterThan">
      <formula>1</formula>
    </cfRule>
  </conditionalFormatting>
  <conditionalFormatting sqref="G39">
    <cfRule type="cellIs" dxfId="13080" priority="13771" operator="greaterThan">
      <formula>1</formula>
    </cfRule>
  </conditionalFormatting>
  <conditionalFormatting sqref="H39">
    <cfRule type="cellIs" dxfId="13079" priority="13770" operator="greaterThan">
      <formula>1</formula>
    </cfRule>
  </conditionalFormatting>
  <conditionalFormatting sqref="H39">
    <cfRule type="cellIs" dxfId="13078" priority="13769" operator="greaterThan">
      <formula>1</formula>
    </cfRule>
  </conditionalFormatting>
  <conditionalFormatting sqref="I39">
    <cfRule type="cellIs" dxfId="13077" priority="13768" operator="greaterThan">
      <formula>1</formula>
    </cfRule>
  </conditionalFormatting>
  <conditionalFormatting sqref="I39">
    <cfRule type="cellIs" dxfId="13076" priority="13767" operator="greaterThan">
      <formula>1</formula>
    </cfRule>
  </conditionalFormatting>
  <conditionalFormatting sqref="J39">
    <cfRule type="cellIs" dxfId="13075" priority="13766" operator="greaterThan">
      <formula>1</formula>
    </cfRule>
  </conditionalFormatting>
  <conditionalFormatting sqref="J39">
    <cfRule type="cellIs" dxfId="13074" priority="13765" operator="greaterThan">
      <formula>1</formula>
    </cfRule>
  </conditionalFormatting>
  <conditionalFormatting sqref="K39">
    <cfRule type="cellIs" dxfId="13073" priority="13764" operator="greaterThan">
      <formula>1</formula>
    </cfRule>
  </conditionalFormatting>
  <conditionalFormatting sqref="K39">
    <cfRule type="cellIs" dxfId="13072" priority="13763" operator="greaterThan">
      <formula>1</formula>
    </cfRule>
  </conditionalFormatting>
  <conditionalFormatting sqref="P39">
    <cfRule type="cellIs" dxfId="13071" priority="13762" operator="greaterThan">
      <formula>1</formula>
    </cfRule>
  </conditionalFormatting>
  <conditionalFormatting sqref="P39">
    <cfRule type="cellIs" dxfId="13070" priority="13761" operator="greaterThan">
      <formula>1</formula>
    </cfRule>
  </conditionalFormatting>
  <conditionalFormatting sqref="S39">
    <cfRule type="cellIs" dxfId="13069" priority="13760" operator="greaterThan">
      <formula>1</formula>
    </cfRule>
  </conditionalFormatting>
  <conditionalFormatting sqref="G39:K39 P39:V39">
    <cfRule type="cellIs" dxfId="13068" priority="13758" operator="greaterThan">
      <formula>1</formula>
    </cfRule>
  </conditionalFormatting>
  <conditionalFormatting sqref="G39:K39 P39:V39">
    <cfRule type="cellIs" dxfId="13067" priority="13757" operator="greaterThan">
      <formula>1</formula>
    </cfRule>
  </conditionalFormatting>
  <conditionalFormatting sqref="G39">
    <cfRule type="cellIs" dxfId="13066" priority="13756" operator="greaterThan">
      <formula>1</formula>
    </cfRule>
  </conditionalFormatting>
  <conditionalFormatting sqref="H39">
    <cfRule type="cellIs" dxfId="13065" priority="13755" operator="greaterThan">
      <formula>1</formula>
    </cfRule>
  </conditionalFormatting>
  <conditionalFormatting sqref="I39">
    <cfRule type="cellIs" dxfId="13064" priority="13754" operator="greaterThan">
      <formula>1</formula>
    </cfRule>
  </conditionalFormatting>
  <conditionalFormatting sqref="J39">
    <cfRule type="cellIs" dxfId="13063" priority="13753" operator="greaterThan">
      <formula>1</formula>
    </cfRule>
  </conditionalFormatting>
  <conditionalFormatting sqref="K39">
    <cfRule type="cellIs" dxfId="13062" priority="13752" operator="greaterThan">
      <formula>1</formula>
    </cfRule>
  </conditionalFormatting>
  <conditionalFormatting sqref="P39">
    <cfRule type="cellIs" dxfId="13061" priority="13751" operator="greaterThan">
      <formula>1</formula>
    </cfRule>
  </conditionalFormatting>
  <conditionalFormatting sqref="Q39">
    <cfRule type="cellIs" dxfId="13060" priority="13750" operator="greaterThan">
      <formula>1</formula>
    </cfRule>
  </conditionalFormatting>
  <conditionalFormatting sqref="R39">
    <cfRule type="cellIs" dxfId="13059" priority="13749" operator="greaterThan">
      <formula>1</formula>
    </cfRule>
  </conditionalFormatting>
  <conditionalFormatting sqref="S39">
    <cfRule type="cellIs" dxfId="13058" priority="13748" operator="greaterThan">
      <formula>1</formula>
    </cfRule>
  </conditionalFormatting>
  <conditionalFormatting sqref="T39">
    <cfRule type="cellIs" dxfId="13057" priority="13747" operator="greaterThan">
      <formula>1</formula>
    </cfRule>
  </conditionalFormatting>
  <conditionalFormatting sqref="U39">
    <cfRule type="cellIs" dxfId="13056" priority="13746" operator="greaterThan">
      <formula>1</formula>
    </cfRule>
  </conditionalFormatting>
  <conditionalFormatting sqref="V39">
    <cfRule type="cellIs" dxfId="13055" priority="13745" operator="greaterThan">
      <formula>1</formula>
    </cfRule>
  </conditionalFormatting>
  <conditionalFormatting sqref="F39">
    <cfRule type="cellIs" dxfId="13054" priority="13744" operator="greaterThan">
      <formula>1</formula>
    </cfRule>
  </conditionalFormatting>
  <conditionalFormatting sqref="F39">
    <cfRule type="cellIs" dxfId="13053" priority="13743" operator="greaterThan">
      <formula>1</formula>
    </cfRule>
  </conditionalFormatting>
  <conditionalFormatting sqref="E39">
    <cfRule type="cellIs" dxfId="13052" priority="13742" operator="greaterThan">
      <formula>1</formula>
    </cfRule>
  </conditionalFormatting>
  <conditionalFormatting sqref="E39">
    <cfRule type="cellIs" dxfId="13051" priority="13741" operator="greaterThan">
      <formula>1</formula>
    </cfRule>
  </conditionalFormatting>
  <conditionalFormatting sqref="E39:K39 P39:U39">
    <cfRule type="cellIs" dxfId="13050" priority="13740" operator="greaterThan">
      <formula>1</formula>
    </cfRule>
  </conditionalFormatting>
  <conditionalFormatting sqref="V39">
    <cfRule type="cellIs" dxfId="13049" priority="13739" operator="greaterThan">
      <formula>1</formula>
    </cfRule>
  </conditionalFormatting>
  <conditionalFormatting sqref="V39">
    <cfRule type="cellIs" dxfId="13048" priority="13738" operator="greaterThan">
      <formula>1</formula>
    </cfRule>
  </conditionalFormatting>
  <conditionalFormatting sqref="E39:K39 P39:V39">
    <cfRule type="cellIs" dxfId="13047" priority="13737" operator="greaterThan">
      <formula>1</formula>
    </cfRule>
  </conditionalFormatting>
  <conditionalFormatting sqref="E39:K39 P39:V39">
    <cfRule type="cellIs" dxfId="13046" priority="13736" operator="greaterThan">
      <formula>1</formula>
    </cfRule>
  </conditionalFormatting>
  <conditionalFormatting sqref="G39">
    <cfRule type="cellIs" dxfId="13045" priority="13735" operator="greaterThan">
      <formula>1</formula>
    </cfRule>
  </conditionalFormatting>
  <conditionalFormatting sqref="H39">
    <cfRule type="cellIs" dxfId="13044" priority="13734" operator="greaterThan">
      <formula>1</formula>
    </cfRule>
  </conditionalFormatting>
  <conditionalFormatting sqref="I39">
    <cfRule type="cellIs" dxfId="13043" priority="13733" operator="greaterThan">
      <formula>1</formula>
    </cfRule>
  </conditionalFormatting>
  <conditionalFormatting sqref="J39">
    <cfRule type="cellIs" dxfId="13042" priority="13732" operator="greaterThan">
      <formula>1</formula>
    </cfRule>
  </conditionalFormatting>
  <conditionalFormatting sqref="K39">
    <cfRule type="cellIs" dxfId="13041" priority="13731" operator="greaterThan">
      <formula>1</formula>
    </cfRule>
  </conditionalFormatting>
  <conditionalFormatting sqref="P39">
    <cfRule type="cellIs" dxfId="13040" priority="13730" operator="greaterThan">
      <formula>1</formula>
    </cfRule>
  </conditionalFormatting>
  <conditionalFormatting sqref="Q39">
    <cfRule type="cellIs" dxfId="13039" priority="13729" operator="greaterThan">
      <formula>1</formula>
    </cfRule>
  </conditionalFormatting>
  <conditionalFormatting sqref="R39">
    <cfRule type="cellIs" dxfId="13038" priority="13728" operator="greaterThan">
      <formula>1</formula>
    </cfRule>
  </conditionalFormatting>
  <conditionalFormatting sqref="S39">
    <cfRule type="cellIs" dxfId="13037" priority="13727" operator="greaterThan">
      <formula>1</formula>
    </cfRule>
  </conditionalFormatting>
  <conditionalFormatting sqref="T39">
    <cfRule type="cellIs" dxfId="13036" priority="13726" operator="greaterThan">
      <formula>1</formula>
    </cfRule>
  </conditionalFormatting>
  <conditionalFormatting sqref="U39">
    <cfRule type="cellIs" dxfId="13035" priority="13725" operator="greaterThan">
      <formula>1</formula>
    </cfRule>
  </conditionalFormatting>
  <conditionalFormatting sqref="V39">
    <cfRule type="cellIs" dxfId="13034" priority="13724" operator="greaterThan">
      <formula>1</formula>
    </cfRule>
  </conditionalFormatting>
  <conditionalFormatting sqref="E39:K39 P39:V39">
    <cfRule type="cellIs" dxfId="13033" priority="13723" operator="greaterThan">
      <formula>1</formula>
    </cfRule>
  </conditionalFormatting>
  <conditionalFormatting sqref="E39:K39 P39:V39">
    <cfRule type="cellIs" dxfId="13032" priority="13722" operator="greaterThan">
      <formula>1</formula>
    </cfRule>
  </conditionalFormatting>
  <conditionalFormatting sqref="E39:K39 P39:V39">
    <cfRule type="cellIs" dxfId="13031" priority="13721" operator="greaterThan">
      <formula>1</formula>
    </cfRule>
  </conditionalFormatting>
  <conditionalFormatting sqref="E39:K39 P39:V39">
    <cfRule type="cellIs" dxfId="13030" priority="13720" operator="greaterThan">
      <formula>1</formula>
    </cfRule>
  </conditionalFormatting>
  <conditionalFormatting sqref="G39">
    <cfRule type="cellIs" dxfId="13029" priority="13719" operator="greaterThan">
      <formula>1</formula>
    </cfRule>
  </conditionalFormatting>
  <conditionalFormatting sqref="H39">
    <cfRule type="cellIs" dxfId="13028" priority="13718" operator="greaterThan">
      <formula>1</formula>
    </cfRule>
  </conditionalFormatting>
  <conditionalFormatting sqref="I39">
    <cfRule type="cellIs" dxfId="13027" priority="13717" operator="greaterThan">
      <formula>1</formula>
    </cfRule>
  </conditionalFormatting>
  <conditionalFormatting sqref="J39">
    <cfRule type="cellIs" dxfId="13026" priority="13716" operator="greaterThan">
      <formula>1</formula>
    </cfRule>
  </conditionalFormatting>
  <conditionalFormatting sqref="K39">
    <cfRule type="cellIs" dxfId="13025" priority="13715" operator="greaterThan">
      <formula>1</formula>
    </cfRule>
  </conditionalFormatting>
  <conditionalFormatting sqref="P39">
    <cfRule type="cellIs" dxfId="13024" priority="13714" operator="greaterThan">
      <formula>1</formula>
    </cfRule>
  </conditionalFormatting>
  <conditionalFormatting sqref="Q39">
    <cfRule type="cellIs" dxfId="13023" priority="13713" operator="greaterThan">
      <formula>1</formula>
    </cfRule>
  </conditionalFormatting>
  <conditionalFormatting sqref="R39">
    <cfRule type="cellIs" dxfId="13022" priority="13712" operator="greaterThan">
      <formula>1</formula>
    </cfRule>
  </conditionalFormatting>
  <conditionalFormatting sqref="S39">
    <cfRule type="cellIs" dxfId="13021" priority="13711" operator="greaterThan">
      <formula>1</formula>
    </cfRule>
  </conditionalFormatting>
  <conditionalFormatting sqref="T39">
    <cfRule type="cellIs" dxfId="13020" priority="13710" operator="greaterThan">
      <formula>1</formula>
    </cfRule>
  </conditionalFormatting>
  <conditionalFormatting sqref="U39">
    <cfRule type="cellIs" dxfId="13019" priority="13709" operator="greaterThan">
      <formula>1</formula>
    </cfRule>
  </conditionalFormatting>
  <conditionalFormatting sqref="V39">
    <cfRule type="cellIs" dxfId="13018" priority="13708" operator="greaterThan">
      <formula>1</formula>
    </cfRule>
  </conditionalFormatting>
  <conditionalFormatting sqref="L39">
    <cfRule type="cellIs" dxfId="13017" priority="13707" operator="greaterThan">
      <formula>1</formula>
    </cfRule>
  </conditionalFormatting>
  <conditionalFormatting sqref="L39">
    <cfRule type="cellIs" dxfId="13016" priority="13706" operator="greaterThan">
      <formula>1</formula>
    </cfRule>
  </conditionalFormatting>
  <conditionalFormatting sqref="M39">
    <cfRule type="cellIs" dxfId="13015" priority="13705" operator="greaterThan">
      <formula>1</formula>
    </cfRule>
  </conditionalFormatting>
  <conditionalFormatting sqref="M39">
    <cfRule type="cellIs" dxfId="13014" priority="13704" operator="greaterThan">
      <formula>1</formula>
    </cfRule>
  </conditionalFormatting>
  <conditionalFormatting sqref="N39">
    <cfRule type="cellIs" dxfId="13013" priority="13703" operator="greaterThan">
      <formula>1</formula>
    </cfRule>
  </conditionalFormatting>
  <conditionalFormatting sqref="N39">
    <cfRule type="cellIs" dxfId="13012" priority="13702" operator="greaterThan">
      <formula>1</formula>
    </cfRule>
  </conditionalFormatting>
  <conditionalFormatting sqref="O39">
    <cfRule type="cellIs" dxfId="13011" priority="13701" operator="greaterThan">
      <formula>1</formula>
    </cfRule>
  </conditionalFormatting>
  <conditionalFormatting sqref="O39">
    <cfRule type="cellIs" dxfId="13010" priority="13700" operator="greaterThan">
      <formula>1</formula>
    </cfRule>
  </conditionalFormatting>
  <conditionalFormatting sqref="O39">
    <cfRule type="cellIs" dxfId="13009" priority="13699" operator="greaterThan">
      <formula>1</formula>
    </cfRule>
  </conditionalFormatting>
  <conditionalFormatting sqref="O39">
    <cfRule type="cellIs" dxfId="13008" priority="13698" operator="greaterThan">
      <formula>1</formula>
    </cfRule>
  </conditionalFormatting>
  <conditionalFormatting sqref="N39">
    <cfRule type="cellIs" dxfId="13007" priority="13697" operator="greaterThan">
      <formula>1</formula>
    </cfRule>
  </conditionalFormatting>
  <conditionalFormatting sqref="N39">
    <cfRule type="cellIs" dxfId="13006" priority="13696" operator="greaterThan">
      <formula>1</formula>
    </cfRule>
  </conditionalFormatting>
  <conditionalFormatting sqref="M39">
    <cfRule type="cellIs" dxfId="13005" priority="13695" operator="greaterThan">
      <formula>1</formula>
    </cfRule>
  </conditionalFormatting>
  <conditionalFormatting sqref="M39">
    <cfRule type="cellIs" dxfId="13004" priority="13694" operator="greaterThan">
      <formula>1</formula>
    </cfRule>
  </conditionalFormatting>
  <conditionalFormatting sqref="L39">
    <cfRule type="cellIs" dxfId="13003" priority="13693" operator="greaterThan">
      <formula>1</formula>
    </cfRule>
  </conditionalFormatting>
  <conditionalFormatting sqref="L39">
    <cfRule type="cellIs" dxfId="13002" priority="13692" operator="greaterThan">
      <formula>1</formula>
    </cfRule>
  </conditionalFormatting>
  <conditionalFormatting sqref="O39">
    <cfRule type="cellIs" dxfId="13001" priority="13684" operator="greaterThan">
      <formula>1</formula>
    </cfRule>
  </conditionalFormatting>
  <conditionalFormatting sqref="M39:N39">
    <cfRule type="cellIs" dxfId="13000" priority="13691" operator="greaterThan">
      <formula>1</formula>
    </cfRule>
  </conditionalFormatting>
  <conditionalFormatting sqref="M39:N39">
    <cfRule type="cellIs" dxfId="12999" priority="13690" operator="greaterThan">
      <formula>1</formula>
    </cfRule>
  </conditionalFormatting>
  <conditionalFormatting sqref="M39">
    <cfRule type="cellIs" dxfId="12998" priority="13689" operator="greaterThan">
      <formula>1</formula>
    </cfRule>
  </conditionalFormatting>
  <conditionalFormatting sqref="N39">
    <cfRule type="cellIs" dxfId="12997" priority="13688" operator="greaterThan">
      <formula>1</formula>
    </cfRule>
  </conditionalFormatting>
  <conditionalFormatting sqref="L39">
    <cfRule type="cellIs" dxfId="12996" priority="13687" operator="greaterThan">
      <formula>1</formula>
    </cfRule>
  </conditionalFormatting>
  <conditionalFormatting sqref="L39">
    <cfRule type="cellIs" dxfId="12995" priority="13686" operator="greaterThan">
      <formula>1</formula>
    </cfRule>
  </conditionalFormatting>
  <conditionalFormatting sqref="O39">
    <cfRule type="cellIs" dxfId="12994" priority="13685" operator="greaterThan">
      <formula>1</formula>
    </cfRule>
  </conditionalFormatting>
  <conditionalFormatting sqref="L39:O39">
    <cfRule type="cellIs" dxfId="12993" priority="13683" operator="greaterThan">
      <formula>1</formula>
    </cfRule>
  </conditionalFormatting>
  <conditionalFormatting sqref="L39:O39">
    <cfRule type="cellIs" dxfId="12992" priority="13682" operator="greaterThan">
      <formula>1</formula>
    </cfRule>
  </conditionalFormatting>
  <conditionalFormatting sqref="L39">
    <cfRule type="cellIs" dxfId="12991" priority="13681" operator="greaterThan">
      <formula>1</formula>
    </cfRule>
  </conditionalFormatting>
  <conditionalFormatting sqref="M39">
    <cfRule type="cellIs" dxfId="12990" priority="13680" operator="greaterThan">
      <formula>1</formula>
    </cfRule>
  </conditionalFormatting>
  <conditionalFormatting sqref="N39">
    <cfRule type="cellIs" dxfId="12989" priority="13679" operator="greaterThan">
      <formula>1</formula>
    </cfRule>
  </conditionalFormatting>
  <conditionalFormatting sqref="O39">
    <cfRule type="cellIs" dxfId="12988" priority="13678" operator="greaterThan">
      <formula>1</formula>
    </cfRule>
  </conditionalFormatting>
  <conditionalFormatting sqref="L39:O39">
    <cfRule type="cellIs" dxfId="12987" priority="13677" operator="greaterThan">
      <formula>1</formula>
    </cfRule>
  </conditionalFormatting>
  <conditionalFormatting sqref="L39:O39">
    <cfRule type="cellIs" dxfId="12986" priority="13676" operator="greaterThan">
      <formula>1</formula>
    </cfRule>
  </conditionalFormatting>
  <conditionalFormatting sqref="L39:O39">
    <cfRule type="cellIs" dxfId="12985" priority="13675" operator="greaterThan">
      <formula>1</formula>
    </cfRule>
  </conditionalFormatting>
  <conditionalFormatting sqref="L39">
    <cfRule type="cellIs" dxfId="12984" priority="13674" operator="greaterThan">
      <formula>1</formula>
    </cfRule>
  </conditionalFormatting>
  <conditionalFormatting sqref="M39">
    <cfRule type="cellIs" dxfId="12983" priority="13673" operator="greaterThan">
      <formula>1</formula>
    </cfRule>
  </conditionalFormatting>
  <conditionalFormatting sqref="N39">
    <cfRule type="cellIs" dxfId="12982" priority="13672" operator="greaterThan">
      <formula>1</formula>
    </cfRule>
  </conditionalFormatting>
  <conditionalFormatting sqref="O39">
    <cfRule type="cellIs" dxfId="12981" priority="13671" operator="greaterThan">
      <formula>1</formula>
    </cfRule>
  </conditionalFormatting>
  <conditionalFormatting sqref="L39:O39">
    <cfRule type="cellIs" dxfId="12980" priority="13670" operator="greaterThan">
      <formula>1</formula>
    </cfRule>
  </conditionalFormatting>
  <conditionalFormatting sqref="L39:O39">
    <cfRule type="cellIs" dxfId="12979" priority="13669" operator="greaterThan">
      <formula>1</formula>
    </cfRule>
  </conditionalFormatting>
  <conditionalFormatting sqref="L39:O39">
    <cfRule type="cellIs" dxfId="12978" priority="13668" operator="greaterThan">
      <formula>1</formula>
    </cfRule>
  </conditionalFormatting>
  <conditionalFormatting sqref="L39:O39">
    <cfRule type="cellIs" dxfId="12977" priority="13667" operator="greaterThan">
      <formula>1</formula>
    </cfRule>
  </conditionalFormatting>
  <conditionalFormatting sqref="L39">
    <cfRule type="cellIs" dxfId="12976" priority="13666" operator="greaterThan">
      <formula>1</formula>
    </cfRule>
  </conditionalFormatting>
  <conditionalFormatting sqref="M39">
    <cfRule type="cellIs" dxfId="12975" priority="13665" operator="greaterThan">
      <formula>1</formula>
    </cfRule>
  </conditionalFormatting>
  <conditionalFormatting sqref="N39">
    <cfRule type="cellIs" dxfId="12974" priority="13664" operator="greaterThan">
      <formula>1</formula>
    </cfRule>
  </conditionalFormatting>
  <conditionalFormatting sqref="O39">
    <cfRule type="cellIs" dxfId="12973" priority="13663" operator="greaterThan">
      <formula>1</formula>
    </cfRule>
  </conditionalFormatting>
  <conditionalFormatting sqref="G39:K39 P39:V39">
    <cfRule type="cellIs" dxfId="12972" priority="13662" operator="greaterThan">
      <formula>1</formula>
    </cfRule>
  </conditionalFormatting>
  <conditionalFormatting sqref="G39:K39 P39:V39">
    <cfRule type="cellIs" dxfId="12971" priority="13661" operator="greaterThan">
      <formula>1</formula>
    </cfRule>
  </conditionalFormatting>
  <conditionalFormatting sqref="G39">
    <cfRule type="cellIs" dxfId="12970" priority="13660" operator="greaterThan">
      <formula>1</formula>
    </cfRule>
  </conditionalFormatting>
  <conditionalFormatting sqref="H39">
    <cfRule type="cellIs" dxfId="12969" priority="13659" operator="greaterThan">
      <formula>1</formula>
    </cfRule>
  </conditionalFormatting>
  <conditionalFormatting sqref="I39">
    <cfRule type="cellIs" dxfId="12968" priority="13658" operator="greaterThan">
      <formula>1</formula>
    </cfRule>
  </conditionalFormatting>
  <conditionalFormatting sqref="J39">
    <cfRule type="cellIs" dxfId="12967" priority="13657" operator="greaterThan">
      <formula>1</formula>
    </cfRule>
  </conditionalFormatting>
  <conditionalFormatting sqref="K39">
    <cfRule type="cellIs" dxfId="12966" priority="13656" operator="greaterThan">
      <formula>1</formula>
    </cfRule>
  </conditionalFormatting>
  <conditionalFormatting sqref="P39">
    <cfRule type="cellIs" dxfId="12965" priority="13655" operator="greaterThan">
      <formula>1</formula>
    </cfRule>
  </conditionalFormatting>
  <conditionalFormatting sqref="Q39">
    <cfRule type="cellIs" dxfId="12964" priority="13654" operator="greaterThan">
      <formula>1</formula>
    </cfRule>
  </conditionalFormatting>
  <conditionalFormatting sqref="R39">
    <cfRule type="cellIs" dxfId="12963" priority="13653" operator="greaterThan">
      <formula>1</formula>
    </cfRule>
  </conditionalFormatting>
  <conditionalFormatting sqref="S39">
    <cfRule type="cellIs" dxfId="12962" priority="13652" operator="greaterThan">
      <formula>1</formula>
    </cfRule>
  </conditionalFormatting>
  <conditionalFormatting sqref="T39">
    <cfRule type="cellIs" dxfId="12961" priority="13651" operator="greaterThan">
      <formula>1</formula>
    </cfRule>
  </conditionalFormatting>
  <conditionalFormatting sqref="U39">
    <cfRule type="cellIs" dxfId="12960" priority="13650" operator="greaterThan">
      <formula>1</formula>
    </cfRule>
  </conditionalFormatting>
  <conditionalFormatting sqref="V39">
    <cfRule type="cellIs" dxfId="12959" priority="13649" operator="greaterThan">
      <formula>1</formula>
    </cfRule>
  </conditionalFormatting>
  <conditionalFormatting sqref="F39">
    <cfRule type="cellIs" dxfId="12958" priority="13648" operator="greaterThan">
      <formula>1</formula>
    </cfRule>
  </conditionalFormatting>
  <conditionalFormatting sqref="F39">
    <cfRule type="cellIs" dxfId="12957" priority="13647" operator="greaterThan">
      <formula>1</formula>
    </cfRule>
  </conditionalFormatting>
  <conditionalFormatting sqref="E39">
    <cfRule type="cellIs" dxfId="12956" priority="13646" operator="greaterThan">
      <formula>1</formula>
    </cfRule>
  </conditionalFormatting>
  <conditionalFormatting sqref="E39">
    <cfRule type="cellIs" dxfId="12955" priority="13645" operator="greaterThan">
      <formula>1</formula>
    </cfRule>
  </conditionalFormatting>
  <conditionalFormatting sqref="E39:K39 P39:U39">
    <cfRule type="cellIs" dxfId="12954" priority="13644" operator="greaterThan">
      <formula>1</formula>
    </cfRule>
  </conditionalFormatting>
  <conditionalFormatting sqref="V39">
    <cfRule type="cellIs" dxfId="12953" priority="13643" operator="greaterThan">
      <formula>1</formula>
    </cfRule>
  </conditionalFormatting>
  <conditionalFormatting sqref="V39">
    <cfRule type="cellIs" dxfId="12952" priority="13642" operator="greaterThan">
      <formula>1</formula>
    </cfRule>
  </conditionalFormatting>
  <conditionalFormatting sqref="E39:K39 P39:V39">
    <cfRule type="cellIs" dxfId="12951" priority="13641" operator="greaterThan">
      <formula>1</formula>
    </cfRule>
  </conditionalFormatting>
  <conditionalFormatting sqref="E39:K39 P39:V39">
    <cfRule type="cellIs" dxfId="12950" priority="13640" operator="greaterThan">
      <formula>1</formula>
    </cfRule>
  </conditionalFormatting>
  <conditionalFormatting sqref="G39">
    <cfRule type="cellIs" dxfId="12949" priority="13639" operator="greaterThan">
      <formula>1</formula>
    </cfRule>
  </conditionalFormatting>
  <conditionalFormatting sqref="H39">
    <cfRule type="cellIs" dxfId="12948" priority="13638" operator="greaterThan">
      <formula>1</formula>
    </cfRule>
  </conditionalFormatting>
  <conditionalFormatting sqref="I39">
    <cfRule type="cellIs" dxfId="12947" priority="13637" operator="greaterThan">
      <formula>1</formula>
    </cfRule>
  </conditionalFormatting>
  <conditionalFormatting sqref="J39">
    <cfRule type="cellIs" dxfId="12946" priority="13636" operator="greaterThan">
      <formula>1</formula>
    </cfRule>
  </conditionalFormatting>
  <conditionalFormatting sqref="K39">
    <cfRule type="cellIs" dxfId="12945" priority="13635" operator="greaterThan">
      <formula>1</formula>
    </cfRule>
  </conditionalFormatting>
  <conditionalFormatting sqref="P39">
    <cfRule type="cellIs" dxfId="12944" priority="13634" operator="greaterThan">
      <formula>1</formula>
    </cfRule>
  </conditionalFormatting>
  <conditionalFormatting sqref="Q39">
    <cfRule type="cellIs" dxfId="12943" priority="13633" operator="greaterThan">
      <formula>1</formula>
    </cfRule>
  </conditionalFormatting>
  <conditionalFormatting sqref="R39">
    <cfRule type="cellIs" dxfId="12942" priority="13632" operator="greaterThan">
      <formula>1</formula>
    </cfRule>
  </conditionalFormatting>
  <conditionalFormatting sqref="S39">
    <cfRule type="cellIs" dxfId="12941" priority="13631" operator="greaterThan">
      <formula>1</formula>
    </cfRule>
  </conditionalFormatting>
  <conditionalFormatting sqref="T39">
    <cfRule type="cellIs" dxfId="12940" priority="13630" operator="greaterThan">
      <formula>1</formula>
    </cfRule>
  </conditionalFormatting>
  <conditionalFormatting sqref="U39">
    <cfRule type="cellIs" dxfId="12939" priority="13629" operator="greaterThan">
      <formula>1</formula>
    </cfRule>
  </conditionalFormatting>
  <conditionalFormatting sqref="V39">
    <cfRule type="cellIs" dxfId="12938" priority="13628" operator="greaterThan">
      <formula>1</formula>
    </cfRule>
  </conditionalFormatting>
  <conditionalFormatting sqref="E39:K39 P39:V39">
    <cfRule type="cellIs" dxfId="12937" priority="13627" operator="greaterThan">
      <formula>1</formula>
    </cfRule>
  </conditionalFormatting>
  <conditionalFormatting sqref="E39:K39 P39:V39">
    <cfRule type="cellIs" dxfId="12936" priority="13626" operator="greaterThan">
      <formula>1</formula>
    </cfRule>
  </conditionalFormatting>
  <conditionalFormatting sqref="E39:K39 P39:V39">
    <cfRule type="cellIs" dxfId="12935" priority="13625" operator="greaterThan">
      <formula>1</formula>
    </cfRule>
  </conditionalFormatting>
  <conditionalFormatting sqref="E39:K39 P39:V39">
    <cfRule type="cellIs" dxfId="12934" priority="13624" operator="greaterThan">
      <formula>1</formula>
    </cfRule>
  </conditionalFormatting>
  <conditionalFormatting sqref="G39">
    <cfRule type="cellIs" dxfId="12933" priority="13623" operator="greaterThan">
      <formula>1</formula>
    </cfRule>
  </conditionalFormatting>
  <conditionalFormatting sqref="H39">
    <cfRule type="cellIs" dxfId="12932" priority="13622" operator="greaterThan">
      <formula>1</formula>
    </cfRule>
  </conditionalFormatting>
  <conditionalFormatting sqref="I39">
    <cfRule type="cellIs" dxfId="12931" priority="13621" operator="greaterThan">
      <formula>1</formula>
    </cfRule>
  </conditionalFormatting>
  <conditionalFormatting sqref="J39">
    <cfRule type="cellIs" dxfId="12930" priority="13620" operator="greaterThan">
      <formula>1</formula>
    </cfRule>
  </conditionalFormatting>
  <conditionalFormatting sqref="K39">
    <cfRule type="cellIs" dxfId="12929" priority="13619" operator="greaterThan">
      <formula>1</formula>
    </cfRule>
  </conditionalFormatting>
  <conditionalFormatting sqref="P39">
    <cfRule type="cellIs" dxfId="12928" priority="13618" operator="greaterThan">
      <formula>1</formula>
    </cfRule>
  </conditionalFormatting>
  <conditionalFormatting sqref="Q39">
    <cfRule type="cellIs" dxfId="12927" priority="13617" operator="greaterThan">
      <formula>1</formula>
    </cfRule>
  </conditionalFormatting>
  <conditionalFormatting sqref="R39">
    <cfRule type="cellIs" dxfId="12926" priority="13616" operator="greaterThan">
      <formula>1</formula>
    </cfRule>
  </conditionalFormatting>
  <conditionalFormatting sqref="S39">
    <cfRule type="cellIs" dxfId="12925" priority="13615" operator="greaterThan">
      <formula>1</formula>
    </cfRule>
  </conditionalFormatting>
  <conditionalFormatting sqref="T39">
    <cfRule type="cellIs" dxfId="12924" priority="13614" operator="greaterThan">
      <formula>1</formula>
    </cfRule>
  </conditionalFormatting>
  <conditionalFormatting sqref="U39">
    <cfRule type="cellIs" dxfId="12923" priority="13613" operator="greaterThan">
      <formula>1</formula>
    </cfRule>
  </conditionalFormatting>
  <conditionalFormatting sqref="V39">
    <cfRule type="cellIs" dxfId="12922" priority="13612" operator="greaterThan">
      <formula>1</formula>
    </cfRule>
  </conditionalFormatting>
  <conditionalFormatting sqref="L39:O39">
    <cfRule type="cellIs" dxfId="12921" priority="13611" operator="greaterThan">
      <formula>1</formula>
    </cfRule>
  </conditionalFormatting>
  <conditionalFormatting sqref="L39:O39">
    <cfRule type="cellIs" dxfId="12920" priority="13610" operator="greaterThan">
      <formula>1</formula>
    </cfRule>
  </conditionalFormatting>
  <conditionalFormatting sqref="L39">
    <cfRule type="cellIs" dxfId="12919" priority="13609" operator="greaterThan">
      <formula>1</formula>
    </cfRule>
  </conditionalFormatting>
  <conditionalFormatting sqref="M39">
    <cfRule type="cellIs" dxfId="12918" priority="13608" operator="greaterThan">
      <formula>1</formula>
    </cfRule>
  </conditionalFormatting>
  <conditionalFormatting sqref="N39">
    <cfRule type="cellIs" dxfId="12917" priority="13607" operator="greaterThan">
      <formula>1</formula>
    </cfRule>
  </conditionalFormatting>
  <conditionalFormatting sqref="O39">
    <cfRule type="cellIs" dxfId="12916" priority="13606" operator="greaterThan">
      <formula>1</formula>
    </cfRule>
  </conditionalFormatting>
  <conditionalFormatting sqref="L39:O39">
    <cfRule type="cellIs" dxfId="12915" priority="13605" operator="greaterThan">
      <formula>1</formula>
    </cfRule>
  </conditionalFormatting>
  <conditionalFormatting sqref="L39:O39">
    <cfRule type="cellIs" dxfId="12914" priority="13604" operator="greaterThan">
      <formula>1</formula>
    </cfRule>
  </conditionalFormatting>
  <conditionalFormatting sqref="L39:O39">
    <cfRule type="cellIs" dxfId="12913" priority="13603" operator="greaterThan">
      <formula>1</formula>
    </cfRule>
  </conditionalFormatting>
  <conditionalFormatting sqref="L39">
    <cfRule type="cellIs" dxfId="12912" priority="13602" operator="greaterThan">
      <formula>1</formula>
    </cfRule>
  </conditionalFormatting>
  <conditionalFormatting sqref="M39">
    <cfRule type="cellIs" dxfId="12911" priority="13601" operator="greaterThan">
      <formula>1</formula>
    </cfRule>
  </conditionalFormatting>
  <conditionalFormatting sqref="N39">
    <cfRule type="cellIs" dxfId="12910" priority="13600" operator="greaterThan">
      <formula>1</formula>
    </cfRule>
  </conditionalFormatting>
  <conditionalFormatting sqref="O39">
    <cfRule type="cellIs" dxfId="12909" priority="13599" operator="greaterThan">
      <formula>1</formula>
    </cfRule>
  </conditionalFormatting>
  <conditionalFormatting sqref="L39:O39">
    <cfRule type="cellIs" dxfId="12908" priority="13598" operator="greaterThan">
      <formula>1</formula>
    </cfRule>
  </conditionalFormatting>
  <conditionalFormatting sqref="L39:O39">
    <cfRule type="cellIs" dxfId="12907" priority="13597" operator="greaterThan">
      <formula>1</formula>
    </cfRule>
  </conditionalFormatting>
  <conditionalFormatting sqref="L39:O39">
    <cfRule type="cellIs" dxfId="12906" priority="13596" operator="greaterThan">
      <formula>1</formula>
    </cfRule>
  </conditionalFormatting>
  <conditionalFormatting sqref="L39:O39">
    <cfRule type="cellIs" dxfId="12905" priority="13595" operator="greaterThan">
      <formula>1</formula>
    </cfRule>
  </conditionalFormatting>
  <conditionalFormatting sqref="L39">
    <cfRule type="cellIs" dxfId="12904" priority="13594" operator="greaterThan">
      <formula>1</formula>
    </cfRule>
  </conditionalFormatting>
  <conditionalFormatting sqref="M39">
    <cfRule type="cellIs" dxfId="12903" priority="13593" operator="greaterThan">
      <formula>1</formula>
    </cfRule>
  </conditionalFormatting>
  <conditionalFormatting sqref="N39">
    <cfRule type="cellIs" dxfId="12902" priority="13592" operator="greaterThan">
      <formula>1</formula>
    </cfRule>
  </conditionalFormatting>
  <conditionalFormatting sqref="O39">
    <cfRule type="cellIs" dxfId="12901" priority="13591" operator="greaterThan">
      <formula>1</formula>
    </cfRule>
  </conditionalFormatting>
  <conditionalFormatting sqref="E39:K39 P39:V39">
    <cfRule type="cellIs" dxfId="12900" priority="13590" operator="greaterThan">
      <formula>1</formula>
    </cfRule>
  </conditionalFormatting>
  <conditionalFormatting sqref="E39:K39 P39:V39">
    <cfRule type="cellIs" dxfId="12899" priority="13589" operator="greaterThan">
      <formula>1</formula>
    </cfRule>
  </conditionalFormatting>
  <conditionalFormatting sqref="G39">
    <cfRule type="cellIs" dxfId="12898" priority="13588" operator="greaterThan">
      <formula>1</formula>
    </cfRule>
  </conditionalFormatting>
  <conditionalFormatting sqref="H39">
    <cfRule type="cellIs" dxfId="12897" priority="13587" operator="greaterThan">
      <formula>1</formula>
    </cfRule>
  </conditionalFormatting>
  <conditionalFormatting sqref="I39">
    <cfRule type="cellIs" dxfId="12896" priority="13586" operator="greaterThan">
      <formula>1</formula>
    </cfRule>
  </conditionalFormatting>
  <conditionalFormatting sqref="J39">
    <cfRule type="cellIs" dxfId="12895" priority="13585" operator="greaterThan">
      <formula>1</formula>
    </cfRule>
  </conditionalFormatting>
  <conditionalFormatting sqref="K39">
    <cfRule type="cellIs" dxfId="12894" priority="13584" operator="greaterThan">
      <formula>1</formula>
    </cfRule>
  </conditionalFormatting>
  <conditionalFormatting sqref="P39">
    <cfRule type="cellIs" dxfId="12893" priority="13583" operator="greaterThan">
      <formula>1</formula>
    </cfRule>
  </conditionalFormatting>
  <conditionalFormatting sqref="Q39">
    <cfRule type="cellIs" dxfId="12892" priority="13582" operator="greaterThan">
      <formula>1</formula>
    </cfRule>
  </conditionalFormatting>
  <conditionalFormatting sqref="R39">
    <cfRule type="cellIs" dxfId="12891" priority="13581" operator="greaterThan">
      <formula>1</formula>
    </cfRule>
  </conditionalFormatting>
  <conditionalFormatting sqref="S39">
    <cfRule type="cellIs" dxfId="12890" priority="13580" operator="greaterThan">
      <formula>1</formula>
    </cfRule>
  </conditionalFormatting>
  <conditionalFormatting sqref="T39">
    <cfRule type="cellIs" dxfId="12889" priority="13579" operator="greaterThan">
      <formula>1</formula>
    </cfRule>
  </conditionalFormatting>
  <conditionalFormatting sqref="U39">
    <cfRule type="cellIs" dxfId="12888" priority="13578" operator="greaterThan">
      <formula>1</formula>
    </cfRule>
  </conditionalFormatting>
  <conditionalFormatting sqref="V39">
    <cfRule type="cellIs" dxfId="12887" priority="13577" operator="greaterThan">
      <formula>1</formula>
    </cfRule>
  </conditionalFormatting>
  <conditionalFormatting sqref="E39:K39 P39:V39">
    <cfRule type="cellIs" dxfId="12886" priority="13576" operator="greaterThan">
      <formula>1</formula>
    </cfRule>
  </conditionalFormatting>
  <conditionalFormatting sqref="E39:K39 P39:V39">
    <cfRule type="cellIs" dxfId="12885" priority="13575" operator="greaterThan">
      <formula>1</formula>
    </cfRule>
  </conditionalFormatting>
  <conditionalFormatting sqref="E39:K39 P39:V39">
    <cfRule type="cellIs" dxfId="12884" priority="13574" operator="greaterThan">
      <formula>1</formula>
    </cfRule>
  </conditionalFormatting>
  <conditionalFormatting sqref="E39:K39 P39:V39">
    <cfRule type="cellIs" dxfId="12883" priority="13573" operator="greaterThan">
      <formula>1</formula>
    </cfRule>
  </conditionalFormatting>
  <conditionalFormatting sqref="G39">
    <cfRule type="cellIs" dxfId="12882" priority="13572" operator="greaterThan">
      <formula>1</formula>
    </cfRule>
  </conditionalFormatting>
  <conditionalFormatting sqref="H39">
    <cfRule type="cellIs" dxfId="12881" priority="13571" operator="greaterThan">
      <formula>1</formula>
    </cfRule>
  </conditionalFormatting>
  <conditionalFormatting sqref="I39">
    <cfRule type="cellIs" dxfId="12880" priority="13570" operator="greaterThan">
      <formula>1</formula>
    </cfRule>
  </conditionalFormatting>
  <conditionalFormatting sqref="J39">
    <cfRule type="cellIs" dxfId="12879" priority="13569" operator="greaterThan">
      <formula>1</formula>
    </cfRule>
  </conditionalFormatting>
  <conditionalFormatting sqref="K39">
    <cfRule type="cellIs" dxfId="12878" priority="13568" operator="greaterThan">
      <formula>1</formula>
    </cfRule>
  </conditionalFormatting>
  <conditionalFormatting sqref="P39">
    <cfRule type="cellIs" dxfId="12877" priority="13567" operator="greaterThan">
      <formula>1</formula>
    </cfRule>
  </conditionalFormatting>
  <conditionalFormatting sqref="Q39">
    <cfRule type="cellIs" dxfId="12876" priority="13566" operator="greaterThan">
      <formula>1</formula>
    </cfRule>
  </conditionalFormatting>
  <conditionalFormatting sqref="R39">
    <cfRule type="cellIs" dxfId="12875" priority="13565" operator="greaterThan">
      <formula>1</formula>
    </cfRule>
  </conditionalFormatting>
  <conditionalFormatting sqref="S39">
    <cfRule type="cellIs" dxfId="12874" priority="13564" operator="greaterThan">
      <formula>1</formula>
    </cfRule>
  </conditionalFormatting>
  <conditionalFormatting sqref="T39">
    <cfRule type="cellIs" dxfId="12873" priority="13563" operator="greaterThan">
      <formula>1</formula>
    </cfRule>
  </conditionalFormatting>
  <conditionalFormatting sqref="U39">
    <cfRule type="cellIs" dxfId="12872" priority="13562" operator="greaterThan">
      <formula>1</formula>
    </cfRule>
  </conditionalFormatting>
  <conditionalFormatting sqref="V39">
    <cfRule type="cellIs" dxfId="12871" priority="13561" operator="greaterThan">
      <formula>1</formula>
    </cfRule>
  </conditionalFormatting>
  <conditionalFormatting sqref="E39:K39 P39:V39">
    <cfRule type="cellIs" dxfId="12870" priority="13560" operator="greaterThan">
      <formula>1</formula>
    </cfRule>
  </conditionalFormatting>
  <conditionalFormatting sqref="E39:K39 P39:V39">
    <cfRule type="cellIs" dxfId="12869" priority="13559" operator="greaterThan">
      <formula>1</formula>
    </cfRule>
  </conditionalFormatting>
  <conditionalFormatting sqref="E39:K39 P39:V39">
    <cfRule type="cellIs" dxfId="12868" priority="13558" operator="greaterThan">
      <formula>1</formula>
    </cfRule>
  </conditionalFormatting>
  <conditionalFormatting sqref="E39:K39 P39:V39">
    <cfRule type="cellIs" dxfId="12867" priority="13557" operator="greaterThan">
      <formula>1</formula>
    </cfRule>
  </conditionalFormatting>
  <conditionalFormatting sqref="E39:K39 P39:V39">
    <cfRule type="cellIs" dxfId="12866" priority="13556" operator="greaterThan">
      <formula>1</formula>
    </cfRule>
  </conditionalFormatting>
  <conditionalFormatting sqref="E39:K39 P39:V39">
    <cfRule type="cellIs" dxfId="12865" priority="13555" operator="greaterThan">
      <formula>1</formula>
    </cfRule>
  </conditionalFormatting>
  <conditionalFormatting sqref="E39:K39 P39:V39">
    <cfRule type="cellIs" dxfId="12864" priority="13554" operator="greaterThan">
      <formula>1</formula>
    </cfRule>
  </conditionalFormatting>
  <conditionalFormatting sqref="E39:K39 P39:V39">
    <cfRule type="cellIs" dxfId="12863" priority="13553" operator="greaterThan">
      <formula>1</formula>
    </cfRule>
  </conditionalFormatting>
  <conditionalFormatting sqref="E39:K39 P39:V39">
    <cfRule type="cellIs" dxfId="12862" priority="13552" operator="greaterThan">
      <formula>1</formula>
    </cfRule>
  </conditionalFormatting>
  <conditionalFormatting sqref="E39:K39 P39:V39">
    <cfRule type="cellIs" dxfId="12861" priority="13551" operator="greaterThan">
      <formula>1</formula>
    </cfRule>
  </conditionalFormatting>
  <conditionalFormatting sqref="E39:K39 P39:V39">
    <cfRule type="cellIs" dxfId="12860" priority="13550" operator="greaterThan">
      <formula>1</formula>
    </cfRule>
  </conditionalFormatting>
  <conditionalFormatting sqref="L39:O39">
    <cfRule type="cellIs" dxfId="12859" priority="13549" operator="greaterThan">
      <formula>1</formula>
    </cfRule>
  </conditionalFormatting>
  <conditionalFormatting sqref="L39:O39">
    <cfRule type="cellIs" dxfId="12858" priority="13548" operator="greaterThan">
      <formula>1</formula>
    </cfRule>
  </conditionalFormatting>
  <conditionalFormatting sqref="L39">
    <cfRule type="cellIs" dxfId="12857" priority="13547" operator="greaterThan">
      <formula>1</formula>
    </cfRule>
  </conditionalFormatting>
  <conditionalFormatting sqref="M39">
    <cfRule type="cellIs" dxfId="12856" priority="13546" operator="greaterThan">
      <formula>1</formula>
    </cfRule>
  </conditionalFormatting>
  <conditionalFormatting sqref="N39">
    <cfRule type="cellIs" dxfId="12855" priority="13545" operator="greaterThan">
      <formula>1</formula>
    </cfRule>
  </conditionalFormatting>
  <conditionalFormatting sqref="O39">
    <cfRule type="cellIs" dxfId="12854" priority="13544" operator="greaterThan">
      <formula>1</formula>
    </cfRule>
  </conditionalFormatting>
  <conditionalFormatting sqref="L39:O39">
    <cfRule type="cellIs" dxfId="12853" priority="13543" operator="greaterThan">
      <formula>1</formula>
    </cfRule>
  </conditionalFormatting>
  <conditionalFormatting sqref="L39:O39">
    <cfRule type="cellIs" dxfId="12852" priority="13542" operator="greaterThan">
      <formula>1</formula>
    </cfRule>
  </conditionalFormatting>
  <conditionalFormatting sqref="L39:O39">
    <cfRule type="cellIs" dxfId="12851" priority="13541" operator="greaterThan">
      <formula>1</formula>
    </cfRule>
  </conditionalFormatting>
  <conditionalFormatting sqref="L39:O39">
    <cfRule type="cellIs" dxfId="12850" priority="13540" operator="greaterThan">
      <formula>1</formula>
    </cfRule>
  </conditionalFormatting>
  <conditionalFormatting sqref="L39">
    <cfRule type="cellIs" dxfId="12849" priority="13539" operator="greaterThan">
      <formula>1</formula>
    </cfRule>
  </conditionalFormatting>
  <conditionalFormatting sqref="M39">
    <cfRule type="cellIs" dxfId="12848" priority="13538" operator="greaterThan">
      <formula>1</formula>
    </cfRule>
  </conditionalFormatting>
  <conditionalFormatting sqref="N39">
    <cfRule type="cellIs" dxfId="12847" priority="13537" operator="greaterThan">
      <formula>1</formula>
    </cfRule>
  </conditionalFormatting>
  <conditionalFormatting sqref="O39">
    <cfRule type="cellIs" dxfId="12846" priority="13536" operator="greaterThan">
      <formula>1</formula>
    </cfRule>
  </conditionalFormatting>
  <conditionalFormatting sqref="L39:O39">
    <cfRule type="cellIs" dxfId="12845" priority="13535" operator="greaterThan">
      <formula>1</formula>
    </cfRule>
  </conditionalFormatting>
  <conditionalFormatting sqref="L39:O39">
    <cfRule type="cellIs" dxfId="12844" priority="13534" operator="greaterThan">
      <formula>1</formula>
    </cfRule>
  </conditionalFormatting>
  <conditionalFormatting sqref="L39:O39">
    <cfRule type="cellIs" dxfId="12843" priority="13533" operator="greaterThan">
      <formula>1</formula>
    </cfRule>
  </conditionalFormatting>
  <conditionalFormatting sqref="L39:O39">
    <cfRule type="cellIs" dxfId="12842" priority="13532" operator="greaterThan">
      <formula>1</formula>
    </cfRule>
  </conditionalFormatting>
  <conditionalFormatting sqref="L39:O39">
    <cfRule type="cellIs" dxfId="12841" priority="13531" operator="greaterThan">
      <formula>1</formula>
    </cfRule>
  </conditionalFormatting>
  <conditionalFormatting sqref="L39:O39">
    <cfRule type="cellIs" dxfId="12840" priority="13530" operator="greaterThan">
      <formula>1</formula>
    </cfRule>
  </conditionalFormatting>
  <conditionalFormatting sqref="L39:O39">
    <cfRule type="cellIs" dxfId="12839" priority="13529" operator="greaterThan">
      <formula>1</formula>
    </cfRule>
  </conditionalFormatting>
  <conditionalFormatting sqref="L39:O39">
    <cfRule type="cellIs" dxfId="12838" priority="13528" operator="greaterThan">
      <formula>1</formula>
    </cfRule>
  </conditionalFormatting>
  <conditionalFormatting sqref="L39:O39">
    <cfRule type="cellIs" dxfId="12837" priority="13527" operator="greaterThan">
      <formula>1</formula>
    </cfRule>
  </conditionalFormatting>
  <conditionalFormatting sqref="L39:O39">
    <cfRule type="cellIs" dxfId="12836" priority="13526" operator="greaterThan">
      <formula>1</formula>
    </cfRule>
  </conditionalFormatting>
  <conditionalFormatting sqref="F41">
    <cfRule type="cellIs" dxfId="12835" priority="13514" operator="greaterThan">
      <formula>1</formula>
    </cfRule>
  </conditionalFormatting>
  <conditionalFormatting sqref="F41">
    <cfRule type="cellIs" dxfId="12834" priority="13513" operator="greaterThan">
      <formula>1</formula>
    </cfRule>
  </conditionalFormatting>
  <conditionalFormatting sqref="E41 K41 P41:V41">
    <cfRule type="cellIs" dxfId="12833" priority="13524" operator="greaterThan">
      <formula>1</formula>
    </cfRule>
  </conditionalFormatting>
  <conditionalFormatting sqref="E41 K41 P41:V41">
    <cfRule type="cellIs" dxfId="12832" priority="13523" operator="greaterThan">
      <formula>1</formula>
    </cfRule>
  </conditionalFormatting>
  <conditionalFormatting sqref="K41">
    <cfRule type="cellIs" dxfId="12831" priority="13522" operator="greaterThan">
      <formula>1</formula>
    </cfRule>
  </conditionalFormatting>
  <conditionalFormatting sqref="P41">
    <cfRule type="cellIs" dxfId="12830" priority="13521" operator="greaterThan">
      <formula>1</formula>
    </cfRule>
  </conditionalFormatting>
  <conditionalFormatting sqref="Q41">
    <cfRule type="cellIs" dxfId="12829" priority="13520" operator="greaterThan">
      <formula>1</formula>
    </cfRule>
  </conditionalFormatting>
  <conditionalFormatting sqref="R41">
    <cfRule type="cellIs" dxfId="12828" priority="13519" operator="greaterThan">
      <formula>1</formula>
    </cfRule>
  </conditionalFormatting>
  <conditionalFormatting sqref="S41">
    <cfRule type="cellIs" dxfId="12827" priority="13518" operator="greaterThan">
      <formula>1</formula>
    </cfRule>
  </conditionalFormatting>
  <conditionalFormatting sqref="T41">
    <cfRule type="cellIs" dxfId="12826" priority="13517" operator="greaterThan">
      <formula>1</formula>
    </cfRule>
  </conditionalFormatting>
  <conditionalFormatting sqref="U41">
    <cfRule type="cellIs" dxfId="12825" priority="13516" operator="greaterThan">
      <formula>1</formula>
    </cfRule>
  </conditionalFormatting>
  <conditionalFormatting sqref="V41">
    <cfRule type="cellIs" dxfId="12824" priority="13515" operator="greaterThan">
      <formula>1</formula>
    </cfRule>
  </conditionalFormatting>
  <conditionalFormatting sqref="G41">
    <cfRule type="cellIs" dxfId="12823" priority="13512" operator="greaterThan">
      <formula>1</formula>
    </cfRule>
  </conditionalFormatting>
  <conditionalFormatting sqref="G41">
    <cfRule type="cellIs" dxfId="12822" priority="13511" operator="greaterThan">
      <formula>1</formula>
    </cfRule>
  </conditionalFormatting>
  <conditionalFormatting sqref="H41">
    <cfRule type="cellIs" dxfId="12821" priority="13510" operator="greaterThan">
      <formula>1</formula>
    </cfRule>
  </conditionalFormatting>
  <conditionalFormatting sqref="H41">
    <cfRule type="cellIs" dxfId="12820" priority="13509" operator="greaterThan">
      <formula>1</formula>
    </cfRule>
  </conditionalFormatting>
  <conditionalFormatting sqref="I41">
    <cfRule type="cellIs" dxfId="12819" priority="13508" operator="greaterThan">
      <formula>1</formula>
    </cfRule>
  </conditionalFormatting>
  <conditionalFormatting sqref="I41">
    <cfRule type="cellIs" dxfId="12818" priority="13507" operator="greaterThan">
      <formula>1</formula>
    </cfRule>
  </conditionalFormatting>
  <conditionalFormatting sqref="J41">
    <cfRule type="cellIs" dxfId="12817" priority="13506" operator="greaterThan">
      <formula>1</formula>
    </cfRule>
  </conditionalFormatting>
  <conditionalFormatting sqref="J41">
    <cfRule type="cellIs" dxfId="12816" priority="13505" operator="greaterThan">
      <formula>1</formula>
    </cfRule>
  </conditionalFormatting>
  <conditionalFormatting sqref="P41">
    <cfRule type="cellIs" dxfId="12815" priority="13489" operator="greaterThan">
      <formula>1</formula>
    </cfRule>
  </conditionalFormatting>
  <conditionalFormatting sqref="P41">
    <cfRule type="cellIs" dxfId="12814" priority="13488" operator="greaterThan">
      <formula>1</formula>
    </cfRule>
  </conditionalFormatting>
  <conditionalFormatting sqref="E41:K41 V41 R41:T41">
    <cfRule type="cellIs" dxfId="12813" priority="13504" operator="greaterThan">
      <formula>1</formula>
    </cfRule>
  </conditionalFormatting>
  <conditionalFormatting sqref="E41:K41 V41 R41:T41">
    <cfRule type="cellIs" dxfId="12812" priority="13503" operator="greaterThan">
      <formula>1</formula>
    </cfRule>
  </conditionalFormatting>
  <conditionalFormatting sqref="G41">
    <cfRule type="cellIs" dxfId="12811" priority="13502" operator="greaterThan">
      <formula>1</formula>
    </cfRule>
  </conditionalFormatting>
  <conditionalFormatting sqref="H41">
    <cfRule type="cellIs" dxfId="12810" priority="13501" operator="greaterThan">
      <formula>1</formula>
    </cfRule>
  </conditionalFormatting>
  <conditionalFormatting sqref="I41">
    <cfRule type="cellIs" dxfId="12809" priority="13500" operator="greaterThan">
      <formula>1</formula>
    </cfRule>
  </conditionalFormatting>
  <conditionalFormatting sqref="J41">
    <cfRule type="cellIs" dxfId="12808" priority="13499" operator="greaterThan">
      <formula>1</formula>
    </cfRule>
  </conditionalFormatting>
  <conditionalFormatting sqref="K41">
    <cfRule type="cellIs" dxfId="12807" priority="13498" operator="greaterThan">
      <formula>1</formula>
    </cfRule>
  </conditionalFormatting>
  <conditionalFormatting sqref="R41">
    <cfRule type="cellIs" dxfId="12806" priority="13497" operator="greaterThan">
      <formula>1</formula>
    </cfRule>
  </conditionalFormatting>
  <conditionalFormatting sqref="S41">
    <cfRule type="cellIs" dxfId="12805" priority="13496" operator="greaterThan">
      <formula>1</formula>
    </cfRule>
  </conditionalFormatting>
  <conditionalFormatting sqref="T41">
    <cfRule type="cellIs" dxfId="12804" priority="13495" operator="greaterThan">
      <formula>1</formula>
    </cfRule>
  </conditionalFormatting>
  <conditionalFormatting sqref="V41">
    <cfRule type="cellIs" dxfId="12803" priority="13494" operator="greaterThan">
      <formula>1</formula>
    </cfRule>
  </conditionalFormatting>
  <conditionalFormatting sqref="U41">
    <cfRule type="cellIs" dxfId="12802" priority="13493" operator="greaterThan">
      <formula>1</formula>
    </cfRule>
  </conditionalFormatting>
  <conditionalFormatting sqref="U41">
    <cfRule type="cellIs" dxfId="12801" priority="13492" operator="greaterThan">
      <formula>1</formula>
    </cfRule>
  </conditionalFormatting>
  <conditionalFormatting sqref="Q41">
    <cfRule type="cellIs" dxfId="12800" priority="13491" operator="greaterThan">
      <formula>1</formula>
    </cfRule>
  </conditionalFormatting>
  <conditionalFormatting sqref="Q41">
    <cfRule type="cellIs" dxfId="12799" priority="13490" operator="greaterThan">
      <formula>1</formula>
    </cfRule>
  </conditionalFormatting>
  <conditionalFormatting sqref="E41:K41 P41">
    <cfRule type="cellIs" dxfId="12798" priority="13487" operator="greaterThan">
      <formula>1</formula>
    </cfRule>
  </conditionalFormatting>
  <conditionalFormatting sqref="E41:K41 P41">
    <cfRule type="cellIs" dxfId="12797" priority="13486" operator="greaterThan">
      <formula>1</formula>
    </cfRule>
  </conditionalFormatting>
  <conditionalFormatting sqref="G41">
    <cfRule type="cellIs" dxfId="12796" priority="13485" operator="greaterThan">
      <formula>1</formula>
    </cfRule>
  </conditionalFormatting>
  <conditionalFormatting sqref="H41">
    <cfRule type="cellIs" dxfId="12795" priority="13484" operator="greaterThan">
      <formula>1</formula>
    </cfRule>
  </conditionalFormatting>
  <conditionalFormatting sqref="I41">
    <cfRule type="cellIs" dxfId="12794" priority="13483" operator="greaterThan">
      <formula>1</formula>
    </cfRule>
  </conditionalFormatting>
  <conditionalFormatting sqref="J41">
    <cfRule type="cellIs" dxfId="12793" priority="13482" operator="greaterThan">
      <formula>1</formula>
    </cfRule>
  </conditionalFormatting>
  <conditionalFormatting sqref="K41">
    <cfRule type="cellIs" dxfId="12792" priority="13481" operator="greaterThan">
      <formula>1</formula>
    </cfRule>
  </conditionalFormatting>
  <conditionalFormatting sqref="P41">
    <cfRule type="cellIs" dxfId="12791" priority="13480" operator="greaterThan">
      <formula>1</formula>
    </cfRule>
  </conditionalFormatting>
  <conditionalFormatting sqref="Q41">
    <cfRule type="cellIs" dxfId="12790" priority="13479" operator="greaterThan">
      <formula>1</formula>
    </cfRule>
  </conditionalFormatting>
  <conditionalFormatting sqref="Q41">
    <cfRule type="cellIs" dxfId="12789" priority="13478" operator="greaterThan">
      <formula>1</formula>
    </cfRule>
  </conditionalFormatting>
  <conditionalFormatting sqref="R41">
    <cfRule type="cellIs" dxfId="12788" priority="13477" operator="greaterThan">
      <formula>1</formula>
    </cfRule>
  </conditionalFormatting>
  <conditionalFormatting sqref="R41">
    <cfRule type="cellIs" dxfId="12787" priority="13476" operator="greaterThan">
      <formula>1</formula>
    </cfRule>
  </conditionalFormatting>
  <conditionalFormatting sqref="S41">
    <cfRule type="cellIs" dxfId="12786" priority="13475" operator="greaterThan">
      <formula>1</formula>
    </cfRule>
  </conditionalFormatting>
  <conditionalFormatting sqref="S41">
    <cfRule type="cellIs" dxfId="12785" priority="13474" operator="greaterThan">
      <formula>1</formula>
    </cfRule>
  </conditionalFormatting>
  <conditionalFormatting sqref="T41">
    <cfRule type="cellIs" dxfId="12784" priority="13473" operator="greaterThan">
      <formula>1</formula>
    </cfRule>
  </conditionalFormatting>
  <conditionalFormatting sqref="T41">
    <cfRule type="cellIs" dxfId="12783" priority="13472" operator="greaterThan">
      <formula>1</formula>
    </cfRule>
  </conditionalFormatting>
  <conditionalFormatting sqref="U41">
    <cfRule type="cellIs" dxfId="12782" priority="13471" operator="greaterThan">
      <formula>1</formula>
    </cfRule>
  </conditionalFormatting>
  <conditionalFormatting sqref="U41">
    <cfRule type="cellIs" dxfId="12781" priority="13470" operator="greaterThan">
      <formula>1</formula>
    </cfRule>
  </conditionalFormatting>
  <conditionalFormatting sqref="V41">
    <cfRule type="cellIs" dxfId="12780" priority="13469" operator="greaterThan">
      <formula>1</formula>
    </cfRule>
  </conditionalFormatting>
  <conditionalFormatting sqref="V41">
    <cfRule type="cellIs" dxfId="12779" priority="13468" operator="greaterThan">
      <formula>1</formula>
    </cfRule>
  </conditionalFormatting>
  <conditionalFormatting sqref="S41">
    <cfRule type="cellIs" dxfId="12778" priority="13454" operator="greaterThan">
      <formula>1</formula>
    </cfRule>
  </conditionalFormatting>
  <conditionalFormatting sqref="S41">
    <cfRule type="cellIs" dxfId="12777" priority="13453" operator="greaterThan">
      <formula>1</formula>
    </cfRule>
  </conditionalFormatting>
  <conditionalFormatting sqref="R41">
    <cfRule type="cellIs" dxfId="12776" priority="13452" operator="greaterThan">
      <formula>1</formula>
    </cfRule>
  </conditionalFormatting>
  <conditionalFormatting sqref="R41">
    <cfRule type="cellIs" dxfId="12775" priority="13451" operator="greaterThan">
      <formula>1</formula>
    </cfRule>
  </conditionalFormatting>
  <conditionalFormatting sqref="Q41">
    <cfRule type="cellIs" dxfId="12774" priority="13450" operator="greaterThan">
      <formula>1</formula>
    </cfRule>
  </conditionalFormatting>
  <conditionalFormatting sqref="E41:K41">
    <cfRule type="cellIs" dxfId="12773" priority="13467" operator="greaterThan">
      <formula>1</formula>
    </cfRule>
  </conditionalFormatting>
  <conditionalFormatting sqref="E41:K41">
    <cfRule type="cellIs" dxfId="12772" priority="13466" operator="greaterThan">
      <formula>1</formula>
    </cfRule>
  </conditionalFormatting>
  <conditionalFormatting sqref="G41">
    <cfRule type="cellIs" dxfId="12771" priority="13465" operator="greaterThan">
      <formula>1</formula>
    </cfRule>
  </conditionalFormatting>
  <conditionalFormatting sqref="H41">
    <cfRule type="cellIs" dxfId="12770" priority="13464" operator="greaterThan">
      <formula>1</formula>
    </cfRule>
  </conditionalFormatting>
  <conditionalFormatting sqref="I41">
    <cfRule type="cellIs" dxfId="12769" priority="13463" operator="greaterThan">
      <formula>1</formula>
    </cfRule>
  </conditionalFormatting>
  <conditionalFormatting sqref="J41">
    <cfRule type="cellIs" dxfId="12768" priority="13462" operator="greaterThan">
      <formula>1</formula>
    </cfRule>
  </conditionalFormatting>
  <conditionalFormatting sqref="K41">
    <cfRule type="cellIs" dxfId="12767" priority="13461" operator="greaterThan">
      <formula>1</formula>
    </cfRule>
  </conditionalFormatting>
  <conditionalFormatting sqref="V41">
    <cfRule type="cellIs" dxfId="12766" priority="13460" operator="greaterThan">
      <formula>1</formula>
    </cfRule>
  </conditionalFormatting>
  <conditionalFormatting sqref="V41">
    <cfRule type="cellIs" dxfId="12765" priority="13459" operator="greaterThan">
      <formula>1</formula>
    </cfRule>
  </conditionalFormatting>
  <conditionalFormatting sqref="U41">
    <cfRule type="cellIs" dxfId="12764" priority="13458" operator="greaterThan">
      <formula>1</formula>
    </cfRule>
  </conditionalFormatting>
  <conditionalFormatting sqref="U41">
    <cfRule type="cellIs" dxfId="12763" priority="13457" operator="greaterThan">
      <formula>1</formula>
    </cfRule>
  </conditionalFormatting>
  <conditionalFormatting sqref="T41">
    <cfRule type="cellIs" dxfId="12762" priority="13456" operator="greaterThan">
      <formula>1</formula>
    </cfRule>
  </conditionalFormatting>
  <conditionalFormatting sqref="T41">
    <cfRule type="cellIs" dxfId="12761" priority="13455" operator="greaterThan">
      <formula>1</formula>
    </cfRule>
  </conditionalFormatting>
  <conditionalFormatting sqref="Q41">
    <cfRule type="cellIs" dxfId="12760" priority="13449" operator="greaterThan">
      <formula>1</formula>
    </cfRule>
  </conditionalFormatting>
  <conditionalFormatting sqref="P41">
    <cfRule type="cellIs" dxfId="12759" priority="13448" operator="greaterThan">
      <formula>1</formula>
    </cfRule>
  </conditionalFormatting>
  <conditionalFormatting sqref="P41">
    <cfRule type="cellIs" dxfId="12758" priority="13447" operator="greaterThan">
      <formula>1</formula>
    </cfRule>
  </conditionalFormatting>
  <conditionalFormatting sqref="E41:G41 I41:J41 T41:V41">
    <cfRule type="cellIs" dxfId="12757" priority="13446" operator="greaterThan">
      <formula>1</formula>
    </cfRule>
  </conditionalFormatting>
  <conditionalFormatting sqref="E41:G41 I41:J41 T41:V41">
    <cfRule type="cellIs" dxfId="12756" priority="13445" operator="greaterThan">
      <formula>1</formula>
    </cfRule>
  </conditionalFormatting>
  <conditionalFormatting sqref="G41">
    <cfRule type="cellIs" dxfId="12755" priority="13444" operator="greaterThan">
      <formula>1</formula>
    </cfRule>
  </conditionalFormatting>
  <conditionalFormatting sqref="I41">
    <cfRule type="cellIs" dxfId="12754" priority="13443" operator="greaterThan">
      <formula>1</formula>
    </cfRule>
  </conditionalFormatting>
  <conditionalFormatting sqref="J41">
    <cfRule type="cellIs" dxfId="12753" priority="13442" operator="greaterThan">
      <formula>1</formula>
    </cfRule>
  </conditionalFormatting>
  <conditionalFormatting sqref="T41">
    <cfRule type="cellIs" dxfId="12752" priority="13441" operator="greaterThan">
      <formula>1</formula>
    </cfRule>
  </conditionalFormatting>
  <conditionalFormatting sqref="U41">
    <cfRule type="cellIs" dxfId="12751" priority="13440" operator="greaterThan">
      <formula>1</formula>
    </cfRule>
  </conditionalFormatting>
  <conditionalFormatting sqref="V41">
    <cfRule type="cellIs" dxfId="12750" priority="13439" operator="greaterThan">
      <formula>1</formula>
    </cfRule>
  </conditionalFormatting>
  <conditionalFormatting sqref="H41">
    <cfRule type="cellIs" dxfId="12749" priority="13438" operator="greaterThan">
      <formula>1</formula>
    </cfRule>
  </conditionalFormatting>
  <conditionalFormatting sqref="H41">
    <cfRule type="cellIs" dxfId="12748" priority="13437" operator="greaterThan">
      <formula>1</formula>
    </cfRule>
  </conditionalFormatting>
  <conditionalFormatting sqref="K41">
    <cfRule type="cellIs" dxfId="12747" priority="13436" operator="greaterThan">
      <formula>1</formula>
    </cfRule>
  </conditionalFormatting>
  <conditionalFormatting sqref="K41">
    <cfRule type="cellIs" dxfId="12746" priority="13435" operator="greaterThan">
      <formula>1</formula>
    </cfRule>
  </conditionalFormatting>
  <conditionalFormatting sqref="P41">
    <cfRule type="cellIs" dxfId="12745" priority="13434" operator="greaterThan">
      <formula>1</formula>
    </cfRule>
  </conditionalFormatting>
  <conditionalFormatting sqref="P41">
    <cfRule type="cellIs" dxfId="12744" priority="13433" operator="greaterThan">
      <formula>1</formula>
    </cfRule>
  </conditionalFormatting>
  <conditionalFormatting sqref="Q41">
    <cfRule type="cellIs" dxfId="12743" priority="13432" operator="greaterThan">
      <formula>1</formula>
    </cfRule>
  </conditionalFormatting>
  <conditionalFormatting sqref="Q41">
    <cfRule type="cellIs" dxfId="12742" priority="13431" operator="greaterThan">
      <formula>1</formula>
    </cfRule>
  </conditionalFormatting>
  <conditionalFormatting sqref="R41">
    <cfRule type="cellIs" dxfId="12741" priority="13430" operator="greaterThan">
      <formula>1</formula>
    </cfRule>
  </conditionalFormatting>
  <conditionalFormatting sqref="R41">
    <cfRule type="cellIs" dxfId="12740" priority="13429" operator="greaterThan">
      <formula>1</formula>
    </cfRule>
  </conditionalFormatting>
  <conditionalFormatting sqref="S41">
    <cfRule type="cellIs" dxfId="12739" priority="13428" operator="greaterThan">
      <formula>1</formula>
    </cfRule>
  </conditionalFormatting>
  <conditionalFormatting sqref="S41">
    <cfRule type="cellIs" dxfId="12738" priority="13427" operator="greaterThan">
      <formula>1</formula>
    </cfRule>
  </conditionalFormatting>
  <conditionalFormatting sqref="V41">
    <cfRule type="cellIs" dxfId="12737" priority="13421" operator="greaterThan">
      <formula>1</formula>
    </cfRule>
  </conditionalFormatting>
  <conditionalFormatting sqref="V41">
    <cfRule type="cellIs" dxfId="12736" priority="13420" operator="greaterThan">
      <formula>1</formula>
    </cfRule>
  </conditionalFormatting>
  <conditionalFormatting sqref="U41">
    <cfRule type="cellIs" dxfId="12735" priority="13419" operator="greaterThan">
      <formula>1</formula>
    </cfRule>
  </conditionalFormatting>
  <conditionalFormatting sqref="U41">
    <cfRule type="cellIs" dxfId="12734" priority="13418" operator="greaterThan">
      <formula>1</formula>
    </cfRule>
  </conditionalFormatting>
  <conditionalFormatting sqref="T41">
    <cfRule type="cellIs" dxfId="12733" priority="13417" operator="greaterThan">
      <formula>1</formula>
    </cfRule>
  </conditionalFormatting>
  <conditionalFormatting sqref="T41">
    <cfRule type="cellIs" dxfId="12732" priority="13416" operator="greaterThan">
      <formula>1</formula>
    </cfRule>
  </conditionalFormatting>
  <conditionalFormatting sqref="S41">
    <cfRule type="cellIs" dxfId="12731" priority="13415" operator="greaterThan">
      <formula>1</formula>
    </cfRule>
  </conditionalFormatting>
  <conditionalFormatting sqref="E41:I41">
    <cfRule type="cellIs" dxfId="12730" priority="13426" operator="greaterThan">
      <formula>1</formula>
    </cfRule>
  </conditionalFormatting>
  <conditionalFormatting sqref="E41:I41">
    <cfRule type="cellIs" dxfId="12729" priority="13425" operator="greaterThan">
      <formula>1</formula>
    </cfRule>
  </conditionalFormatting>
  <conditionalFormatting sqref="G41">
    <cfRule type="cellIs" dxfId="12728" priority="13424" operator="greaterThan">
      <formula>1</formula>
    </cfRule>
  </conditionalFormatting>
  <conditionalFormatting sqref="H41">
    <cfRule type="cellIs" dxfId="12727" priority="13423" operator="greaterThan">
      <formula>1</formula>
    </cfRule>
  </conditionalFormatting>
  <conditionalFormatting sqref="I41">
    <cfRule type="cellIs" dxfId="12726" priority="13422" operator="greaterThan">
      <formula>1</formula>
    </cfRule>
  </conditionalFormatting>
  <conditionalFormatting sqref="S41">
    <cfRule type="cellIs" dxfId="12725" priority="13414" operator="greaterThan">
      <formula>1</formula>
    </cfRule>
  </conditionalFormatting>
  <conditionalFormatting sqref="R41">
    <cfRule type="cellIs" dxfId="12724" priority="13413" operator="greaterThan">
      <formula>1</formula>
    </cfRule>
  </conditionalFormatting>
  <conditionalFormatting sqref="R41">
    <cfRule type="cellIs" dxfId="12723" priority="13412" operator="greaterThan">
      <formula>1</formula>
    </cfRule>
  </conditionalFormatting>
  <conditionalFormatting sqref="Q41">
    <cfRule type="cellIs" dxfId="12722" priority="13411" operator="greaterThan">
      <formula>1</formula>
    </cfRule>
  </conditionalFormatting>
  <conditionalFormatting sqref="Q41">
    <cfRule type="cellIs" dxfId="12721" priority="13410" operator="greaterThan">
      <formula>1</formula>
    </cfRule>
  </conditionalFormatting>
  <conditionalFormatting sqref="P41">
    <cfRule type="cellIs" dxfId="12720" priority="13409" operator="greaterThan">
      <formula>1</formula>
    </cfRule>
  </conditionalFormatting>
  <conditionalFormatting sqref="P41">
    <cfRule type="cellIs" dxfId="12719" priority="13408" operator="greaterThan">
      <formula>1</formula>
    </cfRule>
  </conditionalFormatting>
  <conditionalFormatting sqref="K41">
    <cfRule type="cellIs" dxfId="12718" priority="13407" operator="greaterThan">
      <formula>1</formula>
    </cfRule>
  </conditionalFormatting>
  <conditionalFormatting sqref="K41">
    <cfRule type="cellIs" dxfId="12717" priority="13406" operator="greaterThan">
      <formula>1</formula>
    </cfRule>
  </conditionalFormatting>
  <conditionalFormatting sqref="J41">
    <cfRule type="cellIs" dxfId="12716" priority="13405" operator="greaterThan">
      <formula>1</formula>
    </cfRule>
  </conditionalFormatting>
  <conditionalFormatting sqref="J41">
    <cfRule type="cellIs" dxfId="12715" priority="13404" operator="greaterThan">
      <formula>1</formula>
    </cfRule>
  </conditionalFormatting>
  <conditionalFormatting sqref="S41">
    <cfRule type="cellIs" dxfId="12714" priority="13381" operator="greaterThan">
      <formula>1</formula>
    </cfRule>
  </conditionalFormatting>
  <conditionalFormatting sqref="E41 T41:V41 Q41:R41">
    <cfRule type="cellIs" dxfId="12713" priority="13403" operator="greaterThan">
      <formula>1</formula>
    </cfRule>
  </conditionalFormatting>
  <conditionalFormatting sqref="E41 T41:V41 Q41:R41">
    <cfRule type="cellIs" dxfId="12712" priority="13402" operator="greaterThan">
      <formula>1</formula>
    </cfRule>
  </conditionalFormatting>
  <conditionalFormatting sqref="Q41">
    <cfRule type="cellIs" dxfId="12711" priority="13401" operator="greaterThan">
      <formula>1</formula>
    </cfRule>
  </conditionalFormatting>
  <conditionalFormatting sqref="R41">
    <cfRule type="cellIs" dxfId="12710" priority="13400" operator="greaterThan">
      <formula>1</formula>
    </cfRule>
  </conditionalFormatting>
  <conditionalFormatting sqref="T41">
    <cfRule type="cellIs" dxfId="12709" priority="13399" operator="greaterThan">
      <formula>1</formula>
    </cfRule>
  </conditionalFormatting>
  <conditionalFormatting sqref="U41">
    <cfRule type="cellIs" dxfId="12708" priority="13398" operator="greaterThan">
      <formula>1</formula>
    </cfRule>
  </conditionalFormatting>
  <conditionalFormatting sqref="V41">
    <cfRule type="cellIs" dxfId="12707" priority="13397" operator="greaterThan">
      <formula>1</formula>
    </cfRule>
  </conditionalFormatting>
  <conditionalFormatting sqref="F41">
    <cfRule type="cellIs" dxfId="12706" priority="13396" operator="greaterThan">
      <formula>1</formula>
    </cfRule>
  </conditionalFormatting>
  <conditionalFormatting sqref="F41">
    <cfRule type="cellIs" dxfId="12705" priority="13395" operator="greaterThan">
      <formula>1</formula>
    </cfRule>
  </conditionalFormatting>
  <conditionalFormatting sqref="G41">
    <cfRule type="cellIs" dxfId="12704" priority="13394" operator="greaterThan">
      <formula>1</formula>
    </cfRule>
  </conditionalFormatting>
  <conditionalFormatting sqref="G41">
    <cfRule type="cellIs" dxfId="12703" priority="13393" operator="greaterThan">
      <formula>1</formula>
    </cfRule>
  </conditionalFormatting>
  <conditionalFormatting sqref="H41">
    <cfRule type="cellIs" dxfId="12702" priority="13392" operator="greaterThan">
      <formula>1</formula>
    </cfRule>
  </conditionalFormatting>
  <conditionalFormatting sqref="H41">
    <cfRule type="cellIs" dxfId="12701" priority="13391" operator="greaterThan">
      <formula>1</formula>
    </cfRule>
  </conditionalFormatting>
  <conditionalFormatting sqref="I41">
    <cfRule type="cellIs" dxfId="12700" priority="13390" operator="greaterThan">
      <formula>1</formula>
    </cfRule>
  </conditionalFormatting>
  <conditionalFormatting sqref="I41">
    <cfRule type="cellIs" dxfId="12699" priority="13389" operator="greaterThan">
      <formula>1</formula>
    </cfRule>
  </conditionalFormatting>
  <conditionalFormatting sqref="J41">
    <cfRule type="cellIs" dxfId="12698" priority="13388" operator="greaterThan">
      <formula>1</formula>
    </cfRule>
  </conditionalFormatting>
  <conditionalFormatting sqref="J41">
    <cfRule type="cellIs" dxfId="12697" priority="13387" operator="greaterThan">
      <formula>1</formula>
    </cfRule>
  </conditionalFormatting>
  <conditionalFormatting sqref="K41">
    <cfRule type="cellIs" dxfId="12696" priority="13386" operator="greaterThan">
      <formula>1</formula>
    </cfRule>
  </conditionalFormatting>
  <conditionalFormatting sqref="K41">
    <cfRule type="cellIs" dxfId="12695" priority="13385" operator="greaterThan">
      <formula>1</formula>
    </cfRule>
  </conditionalFormatting>
  <conditionalFormatting sqref="P41">
    <cfRule type="cellIs" dxfId="12694" priority="13384" operator="greaterThan">
      <formula>1</formula>
    </cfRule>
  </conditionalFormatting>
  <conditionalFormatting sqref="P41">
    <cfRule type="cellIs" dxfId="12693" priority="13383" operator="greaterThan">
      <formula>1</formula>
    </cfRule>
  </conditionalFormatting>
  <conditionalFormatting sqref="S41">
    <cfRule type="cellIs" dxfId="12692" priority="13382" operator="greaterThan">
      <formula>1</formula>
    </cfRule>
  </conditionalFormatting>
  <conditionalFormatting sqref="G41:K41 P41:V41">
    <cfRule type="cellIs" dxfId="12691" priority="13380" operator="greaterThan">
      <formula>1</formula>
    </cfRule>
  </conditionalFormatting>
  <conditionalFormatting sqref="G41:K41 P41:V41">
    <cfRule type="cellIs" dxfId="12690" priority="13379" operator="greaterThan">
      <formula>1</formula>
    </cfRule>
  </conditionalFormatting>
  <conditionalFormatting sqref="G41">
    <cfRule type="cellIs" dxfId="12689" priority="13378" operator="greaterThan">
      <formula>1</formula>
    </cfRule>
  </conditionalFormatting>
  <conditionalFormatting sqref="H41">
    <cfRule type="cellIs" dxfId="12688" priority="13377" operator="greaterThan">
      <formula>1</formula>
    </cfRule>
  </conditionalFormatting>
  <conditionalFormatting sqref="I41">
    <cfRule type="cellIs" dxfId="12687" priority="13376" operator="greaterThan">
      <formula>1</formula>
    </cfRule>
  </conditionalFormatting>
  <conditionalFormatting sqref="J41">
    <cfRule type="cellIs" dxfId="12686" priority="13375" operator="greaterThan">
      <formula>1</formula>
    </cfRule>
  </conditionalFormatting>
  <conditionalFormatting sqref="K41">
    <cfRule type="cellIs" dxfId="12685" priority="13374" operator="greaterThan">
      <formula>1</formula>
    </cfRule>
  </conditionalFormatting>
  <conditionalFormatting sqref="P41">
    <cfRule type="cellIs" dxfId="12684" priority="13373" operator="greaterThan">
      <formula>1</formula>
    </cfRule>
  </conditionalFormatting>
  <conditionalFormatting sqref="Q41">
    <cfRule type="cellIs" dxfId="12683" priority="13372" operator="greaterThan">
      <formula>1</formula>
    </cfRule>
  </conditionalFormatting>
  <conditionalFormatting sqref="R41">
    <cfRule type="cellIs" dxfId="12682" priority="13371" operator="greaterThan">
      <formula>1</formula>
    </cfRule>
  </conditionalFormatting>
  <conditionalFormatting sqref="S41">
    <cfRule type="cellIs" dxfId="12681" priority="13370" operator="greaterThan">
      <formula>1</formula>
    </cfRule>
  </conditionalFormatting>
  <conditionalFormatting sqref="T41">
    <cfRule type="cellIs" dxfId="12680" priority="13369" operator="greaterThan">
      <formula>1</formula>
    </cfRule>
  </conditionalFormatting>
  <conditionalFormatting sqref="U41">
    <cfRule type="cellIs" dxfId="12679" priority="13368" operator="greaterThan">
      <formula>1</formula>
    </cfRule>
  </conditionalFormatting>
  <conditionalFormatting sqref="V41">
    <cfRule type="cellIs" dxfId="12678" priority="13367" operator="greaterThan">
      <formula>1</formula>
    </cfRule>
  </conditionalFormatting>
  <conditionalFormatting sqref="F41">
    <cfRule type="cellIs" dxfId="12677" priority="13366" operator="greaterThan">
      <formula>1</formula>
    </cfRule>
  </conditionalFormatting>
  <conditionalFormatting sqref="F41">
    <cfRule type="cellIs" dxfId="12676" priority="13365" operator="greaterThan">
      <formula>1</formula>
    </cfRule>
  </conditionalFormatting>
  <conditionalFormatting sqref="E41">
    <cfRule type="cellIs" dxfId="12675" priority="13364" operator="greaterThan">
      <formula>1</formula>
    </cfRule>
  </conditionalFormatting>
  <conditionalFormatting sqref="E41">
    <cfRule type="cellIs" dxfId="12674" priority="13363" operator="greaterThan">
      <formula>1</formula>
    </cfRule>
  </conditionalFormatting>
  <conditionalFormatting sqref="E41:K41 P41:U41">
    <cfRule type="cellIs" dxfId="12673" priority="13362" operator="greaterThan">
      <formula>1</formula>
    </cfRule>
  </conditionalFormatting>
  <conditionalFormatting sqref="V41">
    <cfRule type="cellIs" dxfId="12672" priority="13361" operator="greaterThan">
      <formula>1</formula>
    </cfRule>
  </conditionalFormatting>
  <conditionalFormatting sqref="V41">
    <cfRule type="cellIs" dxfId="12671" priority="13360" operator="greaterThan">
      <formula>1</formula>
    </cfRule>
  </conditionalFormatting>
  <conditionalFormatting sqref="E41:K41 P41:V41">
    <cfRule type="cellIs" dxfId="12670" priority="13359" operator="greaterThan">
      <formula>1</formula>
    </cfRule>
  </conditionalFormatting>
  <conditionalFormatting sqref="E41:K41 P41:V41">
    <cfRule type="cellIs" dxfId="12669" priority="13358" operator="greaterThan">
      <formula>1</formula>
    </cfRule>
  </conditionalFormatting>
  <conditionalFormatting sqref="G41">
    <cfRule type="cellIs" dxfId="12668" priority="13357" operator="greaterThan">
      <formula>1</formula>
    </cfRule>
  </conditionalFormatting>
  <conditionalFormatting sqref="H41">
    <cfRule type="cellIs" dxfId="12667" priority="13356" operator="greaterThan">
      <formula>1</formula>
    </cfRule>
  </conditionalFormatting>
  <conditionalFormatting sqref="I41">
    <cfRule type="cellIs" dxfId="12666" priority="13355" operator="greaterThan">
      <formula>1</formula>
    </cfRule>
  </conditionalFormatting>
  <conditionalFormatting sqref="J41">
    <cfRule type="cellIs" dxfId="12665" priority="13354" operator="greaterThan">
      <formula>1</formula>
    </cfRule>
  </conditionalFormatting>
  <conditionalFormatting sqref="K41">
    <cfRule type="cellIs" dxfId="12664" priority="13353" operator="greaterThan">
      <formula>1</formula>
    </cfRule>
  </conditionalFormatting>
  <conditionalFormatting sqref="P41">
    <cfRule type="cellIs" dxfId="12663" priority="13352" operator="greaterThan">
      <formula>1</formula>
    </cfRule>
  </conditionalFormatting>
  <conditionalFormatting sqref="Q41">
    <cfRule type="cellIs" dxfId="12662" priority="13351" operator="greaterThan">
      <formula>1</formula>
    </cfRule>
  </conditionalFormatting>
  <conditionalFormatting sqref="R41">
    <cfRule type="cellIs" dxfId="12661" priority="13350" operator="greaterThan">
      <formula>1</formula>
    </cfRule>
  </conditionalFormatting>
  <conditionalFormatting sqref="S41">
    <cfRule type="cellIs" dxfId="12660" priority="13349" operator="greaterThan">
      <formula>1</formula>
    </cfRule>
  </conditionalFormatting>
  <conditionalFormatting sqref="T41">
    <cfRule type="cellIs" dxfId="12659" priority="13348" operator="greaterThan">
      <formula>1</formula>
    </cfRule>
  </conditionalFormatting>
  <conditionalFormatting sqref="U41">
    <cfRule type="cellIs" dxfId="12658" priority="13347" operator="greaterThan">
      <formula>1</formula>
    </cfRule>
  </conditionalFormatting>
  <conditionalFormatting sqref="V41">
    <cfRule type="cellIs" dxfId="12657" priority="13346" operator="greaterThan">
      <formula>1</formula>
    </cfRule>
  </conditionalFormatting>
  <conditionalFormatting sqref="E41:K41 P41:V41">
    <cfRule type="cellIs" dxfId="12656" priority="13345" operator="greaterThan">
      <formula>1</formula>
    </cfRule>
  </conditionalFormatting>
  <conditionalFormatting sqref="E41:K41 P41:V41">
    <cfRule type="cellIs" dxfId="12655" priority="13344" operator="greaterThan">
      <formula>1</formula>
    </cfRule>
  </conditionalFormatting>
  <conditionalFormatting sqref="E41:K41 P41:V41">
    <cfRule type="cellIs" dxfId="12654" priority="13343" operator="greaterThan">
      <formula>1</formula>
    </cfRule>
  </conditionalFormatting>
  <conditionalFormatting sqref="E41:K41 P41:V41">
    <cfRule type="cellIs" dxfId="12653" priority="13342" operator="greaterThan">
      <formula>1</formula>
    </cfRule>
  </conditionalFormatting>
  <conditionalFormatting sqref="G41">
    <cfRule type="cellIs" dxfId="12652" priority="13341" operator="greaterThan">
      <formula>1</formula>
    </cfRule>
  </conditionalFormatting>
  <conditionalFormatting sqref="H41">
    <cfRule type="cellIs" dxfId="12651" priority="13340" operator="greaterThan">
      <formula>1</formula>
    </cfRule>
  </conditionalFormatting>
  <conditionalFormatting sqref="I41">
    <cfRule type="cellIs" dxfId="12650" priority="13339" operator="greaterThan">
      <formula>1</formula>
    </cfRule>
  </conditionalFormatting>
  <conditionalFormatting sqref="J41">
    <cfRule type="cellIs" dxfId="12649" priority="13338" operator="greaterThan">
      <formula>1</formula>
    </cfRule>
  </conditionalFormatting>
  <conditionalFormatting sqref="K41">
    <cfRule type="cellIs" dxfId="12648" priority="13337" operator="greaterThan">
      <formula>1</formula>
    </cfRule>
  </conditionalFormatting>
  <conditionalFormatting sqref="P41">
    <cfRule type="cellIs" dxfId="12647" priority="13336" operator="greaterThan">
      <formula>1</formula>
    </cfRule>
  </conditionalFormatting>
  <conditionalFormatting sqref="Q41">
    <cfRule type="cellIs" dxfId="12646" priority="13335" operator="greaterThan">
      <formula>1</formula>
    </cfRule>
  </conditionalFormatting>
  <conditionalFormatting sqref="R41">
    <cfRule type="cellIs" dxfId="12645" priority="13334" operator="greaterThan">
      <formula>1</formula>
    </cfRule>
  </conditionalFormatting>
  <conditionalFormatting sqref="S41">
    <cfRule type="cellIs" dxfId="12644" priority="13333" operator="greaterThan">
      <formula>1</formula>
    </cfRule>
  </conditionalFormatting>
  <conditionalFormatting sqref="T41">
    <cfRule type="cellIs" dxfId="12643" priority="13332" operator="greaterThan">
      <formula>1</formula>
    </cfRule>
  </conditionalFormatting>
  <conditionalFormatting sqref="U41">
    <cfRule type="cellIs" dxfId="12642" priority="13331" operator="greaterThan">
      <formula>1</formula>
    </cfRule>
  </conditionalFormatting>
  <conditionalFormatting sqref="V41">
    <cfRule type="cellIs" dxfId="12641" priority="13330" operator="greaterThan">
      <formula>1</formula>
    </cfRule>
  </conditionalFormatting>
  <conditionalFormatting sqref="L41:O41">
    <cfRule type="cellIs" dxfId="12640" priority="13329" operator="greaterThan">
      <formula>1</formula>
    </cfRule>
  </conditionalFormatting>
  <conditionalFormatting sqref="L41:O41">
    <cfRule type="cellIs" dxfId="12639" priority="13328" operator="greaterThan">
      <formula>1</formula>
    </cfRule>
  </conditionalFormatting>
  <conditionalFormatting sqref="L41">
    <cfRule type="cellIs" dxfId="12638" priority="13327" operator="greaterThan">
      <formula>1</formula>
    </cfRule>
  </conditionalFormatting>
  <conditionalFormatting sqref="M41">
    <cfRule type="cellIs" dxfId="12637" priority="13326" operator="greaterThan">
      <formula>1</formula>
    </cfRule>
  </conditionalFormatting>
  <conditionalFormatting sqref="N41">
    <cfRule type="cellIs" dxfId="12636" priority="13325" operator="greaterThan">
      <formula>1</formula>
    </cfRule>
  </conditionalFormatting>
  <conditionalFormatting sqref="O41">
    <cfRule type="cellIs" dxfId="12635" priority="13324" operator="greaterThan">
      <formula>1</formula>
    </cfRule>
  </conditionalFormatting>
  <conditionalFormatting sqref="L41">
    <cfRule type="cellIs" dxfId="12634" priority="13317" operator="greaterThan">
      <formula>1</formula>
    </cfRule>
  </conditionalFormatting>
  <conditionalFormatting sqref="L41">
    <cfRule type="cellIs" dxfId="12633" priority="13316" operator="greaterThan">
      <formula>1</formula>
    </cfRule>
  </conditionalFormatting>
  <conditionalFormatting sqref="N41:O41">
    <cfRule type="cellIs" dxfId="12632" priority="13323" operator="greaterThan">
      <formula>1</formula>
    </cfRule>
  </conditionalFormatting>
  <conditionalFormatting sqref="N41:O41">
    <cfRule type="cellIs" dxfId="12631" priority="13322" operator="greaterThan">
      <formula>1</formula>
    </cfRule>
  </conditionalFormatting>
  <conditionalFormatting sqref="N41">
    <cfRule type="cellIs" dxfId="12630" priority="13321" operator="greaterThan">
      <formula>1</formula>
    </cfRule>
  </conditionalFormatting>
  <conditionalFormatting sqref="O41">
    <cfRule type="cellIs" dxfId="12629" priority="13320" operator="greaterThan">
      <formula>1</formula>
    </cfRule>
  </conditionalFormatting>
  <conditionalFormatting sqref="M41">
    <cfRule type="cellIs" dxfId="12628" priority="13319" operator="greaterThan">
      <formula>1</formula>
    </cfRule>
  </conditionalFormatting>
  <conditionalFormatting sqref="M41">
    <cfRule type="cellIs" dxfId="12627" priority="13318" operator="greaterThan">
      <formula>1</formula>
    </cfRule>
  </conditionalFormatting>
  <conditionalFormatting sqref="L41">
    <cfRule type="cellIs" dxfId="12626" priority="13315" operator="greaterThan">
      <formula>1</formula>
    </cfRule>
  </conditionalFormatting>
  <conditionalFormatting sqref="L41">
    <cfRule type="cellIs" dxfId="12625" priority="13314" operator="greaterThan">
      <formula>1</formula>
    </cfRule>
  </conditionalFormatting>
  <conditionalFormatting sqref="L41">
    <cfRule type="cellIs" dxfId="12624" priority="13313" operator="greaterThan">
      <formula>1</formula>
    </cfRule>
  </conditionalFormatting>
  <conditionalFormatting sqref="M41">
    <cfRule type="cellIs" dxfId="12623" priority="13312" operator="greaterThan">
      <formula>1</formula>
    </cfRule>
  </conditionalFormatting>
  <conditionalFormatting sqref="M41">
    <cfRule type="cellIs" dxfId="12622" priority="13311" operator="greaterThan">
      <formula>1</formula>
    </cfRule>
  </conditionalFormatting>
  <conditionalFormatting sqref="N41">
    <cfRule type="cellIs" dxfId="12621" priority="13310" operator="greaterThan">
      <formula>1</formula>
    </cfRule>
  </conditionalFormatting>
  <conditionalFormatting sqref="N41">
    <cfRule type="cellIs" dxfId="12620" priority="13309" operator="greaterThan">
      <formula>1</formula>
    </cfRule>
  </conditionalFormatting>
  <conditionalFormatting sqref="O41">
    <cfRule type="cellIs" dxfId="12619" priority="13308" operator="greaterThan">
      <formula>1</formula>
    </cfRule>
  </conditionalFormatting>
  <conditionalFormatting sqref="O41">
    <cfRule type="cellIs" dxfId="12618" priority="13307" operator="greaterThan">
      <formula>1</formula>
    </cfRule>
  </conditionalFormatting>
  <conditionalFormatting sqref="O41">
    <cfRule type="cellIs" dxfId="12617" priority="13306" operator="greaterThan">
      <formula>1</formula>
    </cfRule>
  </conditionalFormatting>
  <conditionalFormatting sqref="O41">
    <cfRule type="cellIs" dxfId="12616" priority="13305" operator="greaterThan">
      <formula>1</formula>
    </cfRule>
  </conditionalFormatting>
  <conditionalFormatting sqref="N41">
    <cfRule type="cellIs" dxfId="12615" priority="13304" operator="greaterThan">
      <formula>1</formula>
    </cfRule>
  </conditionalFormatting>
  <conditionalFormatting sqref="N41">
    <cfRule type="cellIs" dxfId="12614" priority="13303" operator="greaterThan">
      <formula>1</formula>
    </cfRule>
  </conditionalFormatting>
  <conditionalFormatting sqref="M41">
    <cfRule type="cellIs" dxfId="12613" priority="13302" operator="greaterThan">
      <formula>1</formula>
    </cfRule>
  </conditionalFormatting>
  <conditionalFormatting sqref="M41">
    <cfRule type="cellIs" dxfId="12612" priority="13301" operator="greaterThan">
      <formula>1</formula>
    </cfRule>
  </conditionalFormatting>
  <conditionalFormatting sqref="L41">
    <cfRule type="cellIs" dxfId="12611" priority="13300" operator="greaterThan">
      <formula>1</formula>
    </cfRule>
  </conditionalFormatting>
  <conditionalFormatting sqref="L41">
    <cfRule type="cellIs" dxfId="12610" priority="13299" operator="greaterThan">
      <formula>1</formula>
    </cfRule>
  </conditionalFormatting>
  <conditionalFormatting sqref="L41">
    <cfRule type="cellIs" dxfId="12609" priority="13298" operator="greaterThan">
      <formula>1</formula>
    </cfRule>
  </conditionalFormatting>
  <conditionalFormatting sqref="L41">
    <cfRule type="cellIs" dxfId="12608" priority="13297" operator="greaterThan">
      <formula>1</formula>
    </cfRule>
  </conditionalFormatting>
  <conditionalFormatting sqref="M41">
    <cfRule type="cellIs" dxfId="12607" priority="13296" operator="greaterThan">
      <formula>1</formula>
    </cfRule>
  </conditionalFormatting>
  <conditionalFormatting sqref="M41">
    <cfRule type="cellIs" dxfId="12606" priority="13295" operator="greaterThan">
      <formula>1</formula>
    </cfRule>
  </conditionalFormatting>
  <conditionalFormatting sqref="N41">
    <cfRule type="cellIs" dxfId="12605" priority="13294" operator="greaterThan">
      <formula>1</formula>
    </cfRule>
  </conditionalFormatting>
  <conditionalFormatting sqref="N41">
    <cfRule type="cellIs" dxfId="12604" priority="13293" operator="greaterThan">
      <formula>1</formula>
    </cfRule>
  </conditionalFormatting>
  <conditionalFormatting sqref="O41">
    <cfRule type="cellIs" dxfId="12603" priority="13292" operator="greaterThan">
      <formula>1</formula>
    </cfRule>
  </conditionalFormatting>
  <conditionalFormatting sqref="O41">
    <cfRule type="cellIs" dxfId="12602" priority="13291" operator="greaterThan">
      <formula>1</formula>
    </cfRule>
  </conditionalFormatting>
  <conditionalFormatting sqref="O41">
    <cfRule type="cellIs" dxfId="12601" priority="13290" operator="greaterThan">
      <formula>1</formula>
    </cfRule>
  </conditionalFormatting>
  <conditionalFormatting sqref="O41">
    <cfRule type="cellIs" dxfId="12600" priority="13289" operator="greaterThan">
      <formula>1</formula>
    </cfRule>
  </conditionalFormatting>
  <conditionalFormatting sqref="N41">
    <cfRule type="cellIs" dxfId="12599" priority="13288" operator="greaterThan">
      <formula>1</formula>
    </cfRule>
  </conditionalFormatting>
  <conditionalFormatting sqref="N41">
    <cfRule type="cellIs" dxfId="12598" priority="13287" operator="greaterThan">
      <formula>1</formula>
    </cfRule>
  </conditionalFormatting>
  <conditionalFormatting sqref="M41">
    <cfRule type="cellIs" dxfId="12597" priority="13286" operator="greaterThan">
      <formula>1</formula>
    </cfRule>
  </conditionalFormatting>
  <conditionalFormatting sqref="M41">
    <cfRule type="cellIs" dxfId="12596" priority="13285" operator="greaterThan">
      <formula>1</formula>
    </cfRule>
  </conditionalFormatting>
  <conditionalFormatting sqref="L41">
    <cfRule type="cellIs" dxfId="12595" priority="13284" operator="greaterThan">
      <formula>1</formula>
    </cfRule>
  </conditionalFormatting>
  <conditionalFormatting sqref="L41">
    <cfRule type="cellIs" dxfId="12594" priority="13283" operator="greaterThan">
      <formula>1</formula>
    </cfRule>
  </conditionalFormatting>
  <conditionalFormatting sqref="O41">
    <cfRule type="cellIs" dxfId="12593" priority="13275" operator="greaterThan">
      <formula>1</formula>
    </cfRule>
  </conditionalFormatting>
  <conditionalFormatting sqref="M41:N41">
    <cfRule type="cellIs" dxfId="12592" priority="13282" operator="greaterThan">
      <formula>1</formula>
    </cfRule>
  </conditionalFormatting>
  <conditionalFormatting sqref="M41:N41">
    <cfRule type="cellIs" dxfId="12591" priority="13281" operator="greaterThan">
      <formula>1</formula>
    </cfRule>
  </conditionalFormatting>
  <conditionalFormatting sqref="M41">
    <cfRule type="cellIs" dxfId="12590" priority="13280" operator="greaterThan">
      <formula>1</formula>
    </cfRule>
  </conditionalFormatting>
  <conditionalFormatting sqref="N41">
    <cfRule type="cellIs" dxfId="12589" priority="13279" operator="greaterThan">
      <formula>1</formula>
    </cfRule>
  </conditionalFormatting>
  <conditionalFormatting sqref="L41">
    <cfRule type="cellIs" dxfId="12588" priority="13278" operator="greaterThan">
      <formula>1</formula>
    </cfRule>
  </conditionalFormatting>
  <conditionalFormatting sqref="L41">
    <cfRule type="cellIs" dxfId="12587" priority="13277" operator="greaterThan">
      <formula>1</formula>
    </cfRule>
  </conditionalFormatting>
  <conditionalFormatting sqref="O41">
    <cfRule type="cellIs" dxfId="12586" priority="13276" operator="greaterThan">
      <formula>1</formula>
    </cfRule>
  </conditionalFormatting>
  <conditionalFormatting sqref="L41:O41">
    <cfRule type="cellIs" dxfId="12585" priority="13274" operator="greaterThan">
      <formula>1</formula>
    </cfRule>
  </conditionalFormatting>
  <conditionalFormatting sqref="L41:O41">
    <cfRule type="cellIs" dxfId="12584" priority="13273" operator="greaterThan">
      <formula>1</formula>
    </cfRule>
  </conditionalFormatting>
  <conditionalFormatting sqref="L41">
    <cfRule type="cellIs" dxfId="12583" priority="13272" operator="greaterThan">
      <formula>1</formula>
    </cfRule>
  </conditionalFormatting>
  <conditionalFormatting sqref="M41">
    <cfRule type="cellIs" dxfId="12582" priority="13271" operator="greaterThan">
      <formula>1</formula>
    </cfRule>
  </conditionalFormatting>
  <conditionalFormatting sqref="N41">
    <cfRule type="cellIs" dxfId="12581" priority="13270" operator="greaterThan">
      <formula>1</formula>
    </cfRule>
  </conditionalFormatting>
  <conditionalFormatting sqref="O41">
    <cfRule type="cellIs" dxfId="12580" priority="13269" operator="greaterThan">
      <formula>1</formula>
    </cfRule>
  </conditionalFormatting>
  <conditionalFormatting sqref="L41:O41">
    <cfRule type="cellIs" dxfId="12579" priority="13268" operator="greaterThan">
      <formula>1</formula>
    </cfRule>
  </conditionalFormatting>
  <conditionalFormatting sqref="L41:O41">
    <cfRule type="cellIs" dxfId="12578" priority="13267" operator="greaterThan">
      <formula>1</formula>
    </cfRule>
  </conditionalFormatting>
  <conditionalFormatting sqref="L41:O41">
    <cfRule type="cellIs" dxfId="12577" priority="13266" operator="greaterThan">
      <formula>1</formula>
    </cfRule>
  </conditionalFormatting>
  <conditionalFormatting sqref="L41">
    <cfRule type="cellIs" dxfId="12576" priority="13265" operator="greaterThan">
      <formula>1</formula>
    </cfRule>
  </conditionalFormatting>
  <conditionalFormatting sqref="M41">
    <cfRule type="cellIs" dxfId="12575" priority="13264" operator="greaterThan">
      <formula>1</formula>
    </cfRule>
  </conditionalFormatting>
  <conditionalFormatting sqref="N41">
    <cfRule type="cellIs" dxfId="12574" priority="13263" operator="greaterThan">
      <formula>1</formula>
    </cfRule>
  </conditionalFormatting>
  <conditionalFormatting sqref="O41">
    <cfRule type="cellIs" dxfId="12573" priority="13262" operator="greaterThan">
      <formula>1</formula>
    </cfRule>
  </conditionalFormatting>
  <conditionalFormatting sqref="L41:O41">
    <cfRule type="cellIs" dxfId="12572" priority="13261" operator="greaterThan">
      <formula>1</formula>
    </cfRule>
  </conditionalFormatting>
  <conditionalFormatting sqref="L41:O41">
    <cfRule type="cellIs" dxfId="12571" priority="13260" operator="greaterThan">
      <formula>1</formula>
    </cfRule>
  </conditionalFormatting>
  <conditionalFormatting sqref="L41:O41">
    <cfRule type="cellIs" dxfId="12570" priority="13259" operator="greaterThan">
      <formula>1</formula>
    </cfRule>
  </conditionalFormatting>
  <conditionalFormatting sqref="L41:O41">
    <cfRule type="cellIs" dxfId="12569" priority="13258" operator="greaterThan">
      <formula>1</formula>
    </cfRule>
  </conditionalFormatting>
  <conditionalFormatting sqref="L41">
    <cfRule type="cellIs" dxfId="12568" priority="13257" operator="greaterThan">
      <formula>1</formula>
    </cfRule>
  </conditionalFormatting>
  <conditionalFormatting sqref="M41">
    <cfRule type="cellIs" dxfId="12567" priority="13256" operator="greaterThan">
      <formula>1</formula>
    </cfRule>
  </conditionalFormatting>
  <conditionalFormatting sqref="N41">
    <cfRule type="cellIs" dxfId="12566" priority="13255" operator="greaterThan">
      <formula>1</formula>
    </cfRule>
  </conditionalFormatting>
  <conditionalFormatting sqref="O41">
    <cfRule type="cellIs" dxfId="12565" priority="13254" operator="greaterThan">
      <formula>1</formula>
    </cfRule>
  </conditionalFormatting>
  <conditionalFormatting sqref="E41:K41 P41">
    <cfRule type="cellIs" dxfId="12564" priority="13253" operator="greaterThan">
      <formula>1</formula>
    </cfRule>
  </conditionalFormatting>
  <conditionalFormatting sqref="E41:K41 P41">
    <cfRule type="cellIs" dxfId="12563" priority="13252" operator="greaterThan">
      <formula>1</formula>
    </cfRule>
  </conditionalFormatting>
  <conditionalFormatting sqref="G41">
    <cfRule type="cellIs" dxfId="12562" priority="13251" operator="greaterThan">
      <formula>1</formula>
    </cfRule>
  </conditionalFormatting>
  <conditionalFormatting sqref="H41">
    <cfRule type="cellIs" dxfId="12561" priority="13250" operator="greaterThan">
      <formula>1</formula>
    </cfRule>
  </conditionalFormatting>
  <conditionalFormatting sqref="I41">
    <cfRule type="cellIs" dxfId="12560" priority="13249" operator="greaterThan">
      <formula>1</formula>
    </cfRule>
  </conditionalFormatting>
  <conditionalFormatting sqref="J41">
    <cfRule type="cellIs" dxfId="12559" priority="13248" operator="greaterThan">
      <formula>1</formula>
    </cfRule>
  </conditionalFormatting>
  <conditionalFormatting sqref="K41">
    <cfRule type="cellIs" dxfId="12558" priority="13247" operator="greaterThan">
      <formula>1</formula>
    </cfRule>
  </conditionalFormatting>
  <conditionalFormatting sqref="P41">
    <cfRule type="cellIs" dxfId="12557" priority="13246" operator="greaterThan">
      <formula>1</formula>
    </cfRule>
  </conditionalFormatting>
  <conditionalFormatting sqref="Q41">
    <cfRule type="cellIs" dxfId="12556" priority="13245" operator="greaterThan">
      <formula>1</formula>
    </cfRule>
  </conditionalFormatting>
  <conditionalFormatting sqref="Q41">
    <cfRule type="cellIs" dxfId="12555" priority="13244" operator="greaterThan">
      <formula>1</formula>
    </cfRule>
  </conditionalFormatting>
  <conditionalFormatting sqref="R41">
    <cfRule type="cellIs" dxfId="12554" priority="13243" operator="greaterThan">
      <formula>1</formula>
    </cfRule>
  </conditionalFormatting>
  <conditionalFormatting sqref="R41">
    <cfRule type="cellIs" dxfId="12553" priority="13242" operator="greaterThan">
      <formula>1</formula>
    </cfRule>
  </conditionalFormatting>
  <conditionalFormatting sqref="S41">
    <cfRule type="cellIs" dxfId="12552" priority="13241" operator="greaterThan">
      <formula>1</formula>
    </cfRule>
  </conditionalFormatting>
  <conditionalFormatting sqref="S41">
    <cfRule type="cellIs" dxfId="12551" priority="13240" operator="greaterThan">
      <formula>1</formula>
    </cfRule>
  </conditionalFormatting>
  <conditionalFormatting sqref="T41">
    <cfRule type="cellIs" dxfId="12550" priority="13239" operator="greaterThan">
      <formula>1</formula>
    </cfRule>
  </conditionalFormatting>
  <conditionalFormatting sqref="T41">
    <cfRule type="cellIs" dxfId="12549" priority="13238" operator="greaterThan">
      <formula>1</formula>
    </cfRule>
  </conditionalFormatting>
  <conditionalFormatting sqref="U41">
    <cfRule type="cellIs" dxfId="12548" priority="13237" operator="greaterThan">
      <formula>1</formula>
    </cfRule>
  </conditionalFormatting>
  <conditionalFormatting sqref="U41">
    <cfRule type="cellIs" dxfId="12547" priority="13236" operator="greaterThan">
      <formula>1</formula>
    </cfRule>
  </conditionalFormatting>
  <conditionalFormatting sqref="V41">
    <cfRule type="cellIs" dxfId="12546" priority="13235" operator="greaterThan">
      <formula>1</formula>
    </cfRule>
  </conditionalFormatting>
  <conditionalFormatting sqref="V41">
    <cfRule type="cellIs" dxfId="12545" priority="13234" operator="greaterThan">
      <formula>1</formula>
    </cfRule>
  </conditionalFormatting>
  <conditionalFormatting sqref="S41">
    <cfRule type="cellIs" dxfId="12544" priority="13220" operator="greaterThan">
      <formula>1</formula>
    </cfRule>
  </conditionalFormatting>
  <conditionalFormatting sqref="S41">
    <cfRule type="cellIs" dxfId="12543" priority="13219" operator="greaterThan">
      <formula>1</formula>
    </cfRule>
  </conditionalFormatting>
  <conditionalFormatting sqref="R41">
    <cfRule type="cellIs" dxfId="12542" priority="13218" operator="greaterThan">
      <formula>1</formula>
    </cfRule>
  </conditionalFormatting>
  <conditionalFormatting sqref="R41">
    <cfRule type="cellIs" dxfId="12541" priority="13217" operator="greaterThan">
      <formula>1</formula>
    </cfRule>
  </conditionalFormatting>
  <conditionalFormatting sqref="Q41">
    <cfRule type="cellIs" dxfId="12540" priority="13216" operator="greaterThan">
      <formula>1</formula>
    </cfRule>
  </conditionalFormatting>
  <conditionalFormatting sqref="E41:K41">
    <cfRule type="cellIs" dxfId="12539" priority="13233" operator="greaterThan">
      <formula>1</formula>
    </cfRule>
  </conditionalFormatting>
  <conditionalFormatting sqref="E41:K41">
    <cfRule type="cellIs" dxfId="12538" priority="13232" operator="greaterThan">
      <formula>1</formula>
    </cfRule>
  </conditionalFormatting>
  <conditionalFormatting sqref="G41">
    <cfRule type="cellIs" dxfId="12537" priority="13231" operator="greaterThan">
      <formula>1</formula>
    </cfRule>
  </conditionalFormatting>
  <conditionalFormatting sqref="H41">
    <cfRule type="cellIs" dxfId="12536" priority="13230" operator="greaterThan">
      <formula>1</formula>
    </cfRule>
  </conditionalFormatting>
  <conditionalFormatting sqref="I41">
    <cfRule type="cellIs" dxfId="12535" priority="13229" operator="greaterThan">
      <formula>1</formula>
    </cfRule>
  </conditionalFormatting>
  <conditionalFormatting sqref="J41">
    <cfRule type="cellIs" dxfId="12534" priority="13228" operator="greaterThan">
      <formula>1</formula>
    </cfRule>
  </conditionalFormatting>
  <conditionalFormatting sqref="K41">
    <cfRule type="cellIs" dxfId="12533" priority="13227" operator="greaterThan">
      <formula>1</formula>
    </cfRule>
  </conditionalFormatting>
  <conditionalFormatting sqref="V41">
    <cfRule type="cellIs" dxfId="12532" priority="13226" operator="greaterThan">
      <formula>1</formula>
    </cfRule>
  </conditionalFormatting>
  <conditionalFormatting sqref="V41">
    <cfRule type="cellIs" dxfId="12531" priority="13225" operator="greaterThan">
      <formula>1</formula>
    </cfRule>
  </conditionalFormatting>
  <conditionalFormatting sqref="U41">
    <cfRule type="cellIs" dxfId="12530" priority="13224" operator="greaterThan">
      <formula>1</formula>
    </cfRule>
  </conditionalFormatting>
  <conditionalFormatting sqref="U41">
    <cfRule type="cellIs" dxfId="12529" priority="13223" operator="greaterThan">
      <formula>1</formula>
    </cfRule>
  </conditionalFormatting>
  <conditionalFormatting sqref="T41">
    <cfRule type="cellIs" dxfId="12528" priority="13222" operator="greaterThan">
      <formula>1</formula>
    </cfRule>
  </conditionalFormatting>
  <conditionalFormatting sqref="T41">
    <cfRule type="cellIs" dxfId="12527" priority="13221" operator="greaterThan">
      <formula>1</formula>
    </cfRule>
  </conditionalFormatting>
  <conditionalFormatting sqref="Q41">
    <cfRule type="cellIs" dxfId="12526" priority="13215" operator="greaterThan">
      <formula>1</formula>
    </cfRule>
  </conditionalFormatting>
  <conditionalFormatting sqref="P41">
    <cfRule type="cellIs" dxfId="12525" priority="13214" operator="greaterThan">
      <formula>1</formula>
    </cfRule>
  </conditionalFormatting>
  <conditionalFormatting sqref="P41">
    <cfRule type="cellIs" dxfId="12524" priority="13213" operator="greaterThan">
      <formula>1</formula>
    </cfRule>
  </conditionalFormatting>
  <conditionalFormatting sqref="E41:G41 I41:J41 T41:V41">
    <cfRule type="cellIs" dxfId="12523" priority="13212" operator="greaterThan">
      <formula>1</formula>
    </cfRule>
  </conditionalFormatting>
  <conditionalFormatting sqref="E41:G41 I41:J41 T41:V41">
    <cfRule type="cellIs" dxfId="12522" priority="13211" operator="greaterThan">
      <formula>1</formula>
    </cfRule>
  </conditionalFormatting>
  <conditionalFormatting sqref="G41">
    <cfRule type="cellIs" dxfId="12521" priority="13210" operator="greaterThan">
      <formula>1</formula>
    </cfRule>
  </conditionalFormatting>
  <conditionalFormatting sqref="I41">
    <cfRule type="cellIs" dxfId="12520" priority="13209" operator="greaterThan">
      <formula>1</formula>
    </cfRule>
  </conditionalFormatting>
  <conditionalFormatting sqref="J41">
    <cfRule type="cellIs" dxfId="12519" priority="13208" operator="greaterThan">
      <formula>1</formula>
    </cfRule>
  </conditionalFormatting>
  <conditionalFormatting sqref="T41">
    <cfRule type="cellIs" dxfId="12518" priority="13207" operator="greaterThan">
      <formula>1</formula>
    </cfRule>
  </conditionalFormatting>
  <conditionalFormatting sqref="U41">
    <cfRule type="cellIs" dxfId="12517" priority="13206" operator="greaterThan">
      <formula>1</formula>
    </cfRule>
  </conditionalFormatting>
  <conditionalFormatting sqref="V41">
    <cfRule type="cellIs" dxfId="12516" priority="13205" operator="greaterThan">
      <formula>1</formula>
    </cfRule>
  </conditionalFormatting>
  <conditionalFormatting sqref="H41">
    <cfRule type="cellIs" dxfId="12515" priority="13204" operator="greaterThan">
      <formula>1</formula>
    </cfRule>
  </conditionalFormatting>
  <conditionalFormatting sqref="H41">
    <cfRule type="cellIs" dxfId="12514" priority="13203" operator="greaterThan">
      <formula>1</formula>
    </cfRule>
  </conditionalFormatting>
  <conditionalFormatting sqref="K41">
    <cfRule type="cellIs" dxfId="12513" priority="13202" operator="greaterThan">
      <formula>1</formula>
    </cfRule>
  </conditionalFormatting>
  <conditionalFormatting sqref="K41">
    <cfRule type="cellIs" dxfId="12512" priority="13201" operator="greaterThan">
      <formula>1</formula>
    </cfRule>
  </conditionalFormatting>
  <conditionalFormatting sqref="P41">
    <cfRule type="cellIs" dxfId="12511" priority="13200" operator="greaterThan">
      <formula>1</formula>
    </cfRule>
  </conditionalFormatting>
  <conditionalFormatting sqref="P41">
    <cfRule type="cellIs" dxfId="12510" priority="13199" operator="greaterThan">
      <formula>1</formula>
    </cfRule>
  </conditionalFormatting>
  <conditionalFormatting sqref="Q41">
    <cfRule type="cellIs" dxfId="12509" priority="13198" operator="greaterThan">
      <formula>1</formula>
    </cfRule>
  </conditionalFormatting>
  <conditionalFormatting sqref="Q41">
    <cfRule type="cellIs" dxfId="12508" priority="13197" operator="greaterThan">
      <formula>1</formula>
    </cfRule>
  </conditionalFormatting>
  <conditionalFormatting sqref="R41">
    <cfRule type="cellIs" dxfId="12507" priority="13196" operator="greaterThan">
      <formula>1</formula>
    </cfRule>
  </conditionalFormatting>
  <conditionalFormatting sqref="R41">
    <cfRule type="cellIs" dxfId="12506" priority="13195" operator="greaterThan">
      <formula>1</formula>
    </cfRule>
  </conditionalFormatting>
  <conditionalFormatting sqref="S41">
    <cfRule type="cellIs" dxfId="12505" priority="13194" operator="greaterThan">
      <formula>1</formula>
    </cfRule>
  </conditionalFormatting>
  <conditionalFormatting sqref="S41">
    <cfRule type="cellIs" dxfId="12504" priority="13193" operator="greaterThan">
      <formula>1</formula>
    </cfRule>
  </conditionalFormatting>
  <conditionalFormatting sqref="V41">
    <cfRule type="cellIs" dxfId="12503" priority="13187" operator="greaterThan">
      <formula>1</formula>
    </cfRule>
  </conditionalFormatting>
  <conditionalFormatting sqref="V41">
    <cfRule type="cellIs" dxfId="12502" priority="13186" operator="greaterThan">
      <formula>1</formula>
    </cfRule>
  </conditionalFormatting>
  <conditionalFormatting sqref="U41">
    <cfRule type="cellIs" dxfId="12501" priority="13185" operator="greaterThan">
      <formula>1</formula>
    </cfRule>
  </conditionalFormatting>
  <conditionalFormatting sqref="U41">
    <cfRule type="cellIs" dxfId="12500" priority="13184" operator="greaterThan">
      <formula>1</formula>
    </cfRule>
  </conditionalFormatting>
  <conditionalFormatting sqref="T41">
    <cfRule type="cellIs" dxfId="12499" priority="13183" operator="greaterThan">
      <formula>1</formula>
    </cfRule>
  </conditionalFormatting>
  <conditionalFormatting sqref="T41">
    <cfRule type="cellIs" dxfId="12498" priority="13182" operator="greaterThan">
      <formula>1</formula>
    </cfRule>
  </conditionalFormatting>
  <conditionalFormatting sqref="S41">
    <cfRule type="cellIs" dxfId="12497" priority="13181" operator="greaterThan">
      <formula>1</formula>
    </cfRule>
  </conditionalFormatting>
  <conditionalFormatting sqref="E41:I41">
    <cfRule type="cellIs" dxfId="12496" priority="13192" operator="greaterThan">
      <formula>1</formula>
    </cfRule>
  </conditionalFormatting>
  <conditionalFormatting sqref="E41:I41">
    <cfRule type="cellIs" dxfId="12495" priority="13191" operator="greaterThan">
      <formula>1</formula>
    </cfRule>
  </conditionalFormatting>
  <conditionalFormatting sqref="G41">
    <cfRule type="cellIs" dxfId="12494" priority="13190" operator="greaterThan">
      <formula>1</formula>
    </cfRule>
  </conditionalFormatting>
  <conditionalFormatting sqref="H41">
    <cfRule type="cellIs" dxfId="12493" priority="13189" operator="greaterThan">
      <formula>1</formula>
    </cfRule>
  </conditionalFormatting>
  <conditionalFormatting sqref="I41">
    <cfRule type="cellIs" dxfId="12492" priority="13188" operator="greaterThan">
      <formula>1</formula>
    </cfRule>
  </conditionalFormatting>
  <conditionalFormatting sqref="S41">
    <cfRule type="cellIs" dxfId="12491" priority="13180" operator="greaterThan">
      <formula>1</formula>
    </cfRule>
  </conditionalFormatting>
  <conditionalFormatting sqref="R41">
    <cfRule type="cellIs" dxfId="12490" priority="13179" operator="greaterThan">
      <formula>1</formula>
    </cfRule>
  </conditionalFormatting>
  <conditionalFormatting sqref="R41">
    <cfRule type="cellIs" dxfId="12489" priority="13178" operator="greaterThan">
      <formula>1</formula>
    </cfRule>
  </conditionalFormatting>
  <conditionalFormatting sqref="Q41">
    <cfRule type="cellIs" dxfId="12488" priority="13177" operator="greaterThan">
      <formula>1</formula>
    </cfRule>
  </conditionalFormatting>
  <conditionalFormatting sqref="Q41">
    <cfRule type="cellIs" dxfId="12487" priority="13176" operator="greaterThan">
      <formula>1</formula>
    </cfRule>
  </conditionalFormatting>
  <conditionalFormatting sqref="P41">
    <cfRule type="cellIs" dxfId="12486" priority="13175" operator="greaterThan">
      <formula>1</formula>
    </cfRule>
  </conditionalFormatting>
  <conditionalFormatting sqref="P41">
    <cfRule type="cellIs" dxfId="12485" priority="13174" operator="greaterThan">
      <formula>1</formula>
    </cfRule>
  </conditionalFormatting>
  <conditionalFormatting sqref="K41">
    <cfRule type="cellIs" dxfId="12484" priority="13173" operator="greaterThan">
      <formula>1</formula>
    </cfRule>
  </conditionalFormatting>
  <conditionalFormatting sqref="K41">
    <cfRule type="cellIs" dxfId="12483" priority="13172" operator="greaterThan">
      <formula>1</formula>
    </cfRule>
  </conditionalFormatting>
  <conditionalFormatting sqref="J41">
    <cfRule type="cellIs" dxfId="12482" priority="13171" operator="greaterThan">
      <formula>1</formula>
    </cfRule>
  </conditionalFormatting>
  <conditionalFormatting sqref="J41">
    <cfRule type="cellIs" dxfId="12481" priority="13170" operator="greaterThan">
      <formula>1</formula>
    </cfRule>
  </conditionalFormatting>
  <conditionalFormatting sqref="S41">
    <cfRule type="cellIs" dxfId="12480" priority="13147" operator="greaterThan">
      <formula>1</formula>
    </cfRule>
  </conditionalFormatting>
  <conditionalFormatting sqref="E41 T41:V41 Q41:R41">
    <cfRule type="cellIs" dxfId="12479" priority="13169" operator="greaterThan">
      <formula>1</formula>
    </cfRule>
  </conditionalFormatting>
  <conditionalFormatting sqref="E41 T41:V41 Q41:R41">
    <cfRule type="cellIs" dxfId="12478" priority="13168" operator="greaterThan">
      <formula>1</formula>
    </cfRule>
  </conditionalFormatting>
  <conditionalFormatting sqref="Q41">
    <cfRule type="cellIs" dxfId="12477" priority="13167" operator="greaterThan">
      <formula>1</formula>
    </cfRule>
  </conditionalFormatting>
  <conditionalFormatting sqref="R41">
    <cfRule type="cellIs" dxfId="12476" priority="13166" operator="greaterThan">
      <formula>1</formula>
    </cfRule>
  </conditionalFormatting>
  <conditionalFormatting sqref="T41">
    <cfRule type="cellIs" dxfId="12475" priority="13165" operator="greaterThan">
      <formula>1</formula>
    </cfRule>
  </conditionalFormatting>
  <conditionalFormatting sqref="U41">
    <cfRule type="cellIs" dxfId="12474" priority="13164" operator="greaterThan">
      <formula>1</formula>
    </cfRule>
  </conditionalFormatting>
  <conditionalFormatting sqref="V41">
    <cfRule type="cellIs" dxfId="12473" priority="13163" operator="greaterThan">
      <formula>1</formula>
    </cfRule>
  </conditionalFormatting>
  <conditionalFormatting sqref="F41">
    <cfRule type="cellIs" dxfId="12472" priority="13162" operator="greaterThan">
      <formula>1</formula>
    </cfRule>
  </conditionalFormatting>
  <conditionalFormatting sqref="F41">
    <cfRule type="cellIs" dxfId="12471" priority="13161" operator="greaterThan">
      <formula>1</formula>
    </cfRule>
  </conditionalFormatting>
  <conditionalFormatting sqref="G41">
    <cfRule type="cellIs" dxfId="12470" priority="13160" operator="greaterThan">
      <formula>1</formula>
    </cfRule>
  </conditionalFormatting>
  <conditionalFormatting sqref="G41">
    <cfRule type="cellIs" dxfId="12469" priority="13159" operator="greaterThan">
      <formula>1</formula>
    </cfRule>
  </conditionalFormatting>
  <conditionalFormatting sqref="H41">
    <cfRule type="cellIs" dxfId="12468" priority="13158" operator="greaterThan">
      <formula>1</formula>
    </cfRule>
  </conditionalFormatting>
  <conditionalFormatting sqref="H41">
    <cfRule type="cellIs" dxfId="12467" priority="13157" operator="greaterThan">
      <formula>1</formula>
    </cfRule>
  </conditionalFormatting>
  <conditionalFormatting sqref="I41">
    <cfRule type="cellIs" dxfId="12466" priority="13156" operator="greaterThan">
      <formula>1</formula>
    </cfRule>
  </conditionalFormatting>
  <conditionalFormatting sqref="I41">
    <cfRule type="cellIs" dxfId="12465" priority="13155" operator="greaterThan">
      <formula>1</formula>
    </cfRule>
  </conditionalFormatting>
  <conditionalFormatting sqref="J41">
    <cfRule type="cellIs" dxfId="12464" priority="13154" operator="greaterThan">
      <formula>1</formula>
    </cfRule>
  </conditionalFormatting>
  <conditionalFormatting sqref="J41">
    <cfRule type="cellIs" dxfId="12463" priority="13153" operator="greaterThan">
      <formula>1</formula>
    </cfRule>
  </conditionalFormatting>
  <conditionalFormatting sqref="K41">
    <cfRule type="cellIs" dxfId="12462" priority="13152" operator="greaterThan">
      <formula>1</formula>
    </cfRule>
  </conditionalFormatting>
  <conditionalFormatting sqref="K41">
    <cfRule type="cellIs" dxfId="12461" priority="13151" operator="greaterThan">
      <formula>1</formula>
    </cfRule>
  </conditionalFormatting>
  <conditionalFormatting sqref="P41">
    <cfRule type="cellIs" dxfId="12460" priority="13150" operator="greaterThan">
      <formula>1</formula>
    </cfRule>
  </conditionalFormatting>
  <conditionalFormatting sqref="P41">
    <cfRule type="cellIs" dxfId="12459" priority="13149" operator="greaterThan">
      <formula>1</formula>
    </cfRule>
  </conditionalFormatting>
  <conditionalFormatting sqref="S41">
    <cfRule type="cellIs" dxfId="12458" priority="13148" operator="greaterThan">
      <formula>1</formula>
    </cfRule>
  </conditionalFormatting>
  <conditionalFormatting sqref="G41:K41 P41:V41">
    <cfRule type="cellIs" dxfId="12457" priority="13146" operator="greaterThan">
      <formula>1</formula>
    </cfRule>
  </conditionalFormatting>
  <conditionalFormatting sqref="G41:K41 P41:V41">
    <cfRule type="cellIs" dxfId="12456" priority="13145" operator="greaterThan">
      <formula>1</formula>
    </cfRule>
  </conditionalFormatting>
  <conditionalFormatting sqref="G41">
    <cfRule type="cellIs" dxfId="12455" priority="13144" operator="greaterThan">
      <formula>1</formula>
    </cfRule>
  </conditionalFormatting>
  <conditionalFormatting sqref="H41">
    <cfRule type="cellIs" dxfId="12454" priority="13143" operator="greaterThan">
      <formula>1</formula>
    </cfRule>
  </conditionalFormatting>
  <conditionalFormatting sqref="I41">
    <cfRule type="cellIs" dxfId="12453" priority="13142" operator="greaterThan">
      <formula>1</formula>
    </cfRule>
  </conditionalFormatting>
  <conditionalFormatting sqref="J41">
    <cfRule type="cellIs" dxfId="12452" priority="13141" operator="greaterThan">
      <formula>1</formula>
    </cfRule>
  </conditionalFormatting>
  <conditionalFormatting sqref="K41">
    <cfRule type="cellIs" dxfId="12451" priority="13140" operator="greaterThan">
      <formula>1</formula>
    </cfRule>
  </conditionalFormatting>
  <conditionalFormatting sqref="P41">
    <cfRule type="cellIs" dxfId="12450" priority="13139" operator="greaterThan">
      <formula>1</formula>
    </cfRule>
  </conditionalFormatting>
  <conditionalFormatting sqref="Q41">
    <cfRule type="cellIs" dxfId="12449" priority="13138" operator="greaterThan">
      <formula>1</formula>
    </cfRule>
  </conditionalFormatting>
  <conditionalFormatting sqref="R41">
    <cfRule type="cellIs" dxfId="12448" priority="13137" operator="greaterThan">
      <formula>1</formula>
    </cfRule>
  </conditionalFormatting>
  <conditionalFormatting sqref="S41">
    <cfRule type="cellIs" dxfId="12447" priority="13136" operator="greaterThan">
      <formula>1</formula>
    </cfRule>
  </conditionalFormatting>
  <conditionalFormatting sqref="T41">
    <cfRule type="cellIs" dxfId="12446" priority="13135" operator="greaterThan">
      <formula>1</formula>
    </cfRule>
  </conditionalFormatting>
  <conditionalFormatting sqref="U41">
    <cfRule type="cellIs" dxfId="12445" priority="13134" operator="greaterThan">
      <formula>1</formula>
    </cfRule>
  </conditionalFormatting>
  <conditionalFormatting sqref="V41">
    <cfRule type="cellIs" dxfId="12444" priority="13133" operator="greaterThan">
      <formula>1</formula>
    </cfRule>
  </conditionalFormatting>
  <conditionalFormatting sqref="F41">
    <cfRule type="cellIs" dxfId="12443" priority="13132" operator="greaterThan">
      <formula>1</formula>
    </cfRule>
  </conditionalFormatting>
  <conditionalFormatting sqref="F41">
    <cfRule type="cellIs" dxfId="12442" priority="13131" operator="greaterThan">
      <formula>1</formula>
    </cfRule>
  </conditionalFormatting>
  <conditionalFormatting sqref="E41">
    <cfRule type="cellIs" dxfId="12441" priority="13130" operator="greaterThan">
      <formula>1</formula>
    </cfRule>
  </conditionalFormatting>
  <conditionalFormatting sqref="E41">
    <cfRule type="cellIs" dxfId="12440" priority="13129" operator="greaterThan">
      <formula>1</formula>
    </cfRule>
  </conditionalFormatting>
  <conditionalFormatting sqref="E41:K41 P41:U41">
    <cfRule type="cellIs" dxfId="12439" priority="13128" operator="greaterThan">
      <formula>1</formula>
    </cfRule>
  </conditionalFormatting>
  <conditionalFormatting sqref="V41">
    <cfRule type="cellIs" dxfId="12438" priority="13127" operator="greaterThan">
      <formula>1</formula>
    </cfRule>
  </conditionalFormatting>
  <conditionalFormatting sqref="V41">
    <cfRule type="cellIs" dxfId="12437" priority="13126" operator="greaterThan">
      <formula>1</formula>
    </cfRule>
  </conditionalFormatting>
  <conditionalFormatting sqref="E41:K41 P41:V41">
    <cfRule type="cellIs" dxfId="12436" priority="13125" operator="greaterThan">
      <formula>1</formula>
    </cfRule>
  </conditionalFormatting>
  <conditionalFormatting sqref="E41:K41 P41:V41">
    <cfRule type="cellIs" dxfId="12435" priority="13124" operator="greaterThan">
      <formula>1</formula>
    </cfRule>
  </conditionalFormatting>
  <conditionalFormatting sqref="G41">
    <cfRule type="cellIs" dxfId="12434" priority="13123" operator="greaterThan">
      <formula>1</formula>
    </cfRule>
  </conditionalFormatting>
  <conditionalFormatting sqref="H41">
    <cfRule type="cellIs" dxfId="12433" priority="13122" operator="greaterThan">
      <formula>1</formula>
    </cfRule>
  </conditionalFormatting>
  <conditionalFormatting sqref="I41">
    <cfRule type="cellIs" dxfId="12432" priority="13121" operator="greaterThan">
      <formula>1</formula>
    </cfRule>
  </conditionalFormatting>
  <conditionalFormatting sqref="J41">
    <cfRule type="cellIs" dxfId="12431" priority="13120" operator="greaterThan">
      <formula>1</formula>
    </cfRule>
  </conditionalFormatting>
  <conditionalFormatting sqref="K41">
    <cfRule type="cellIs" dxfId="12430" priority="13119" operator="greaterThan">
      <formula>1</formula>
    </cfRule>
  </conditionalFormatting>
  <conditionalFormatting sqref="P41">
    <cfRule type="cellIs" dxfId="12429" priority="13118" operator="greaterThan">
      <formula>1</formula>
    </cfRule>
  </conditionalFormatting>
  <conditionalFormatting sqref="Q41">
    <cfRule type="cellIs" dxfId="12428" priority="13117" operator="greaterThan">
      <formula>1</formula>
    </cfRule>
  </conditionalFormatting>
  <conditionalFormatting sqref="R41">
    <cfRule type="cellIs" dxfId="12427" priority="13116" operator="greaterThan">
      <formula>1</formula>
    </cfRule>
  </conditionalFormatting>
  <conditionalFormatting sqref="S41">
    <cfRule type="cellIs" dxfId="12426" priority="13115" operator="greaterThan">
      <formula>1</formula>
    </cfRule>
  </conditionalFormatting>
  <conditionalFormatting sqref="T41">
    <cfRule type="cellIs" dxfId="12425" priority="13114" operator="greaterThan">
      <formula>1</formula>
    </cfRule>
  </conditionalFormatting>
  <conditionalFormatting sqref="U41">
    <cfRule type="cellIs" dxfId="12424" priority="13113" operator="greaterThan">
      <formula>1</formula>
    </cfRule>
  </conditionalFormatting>
  <conditionalFormatting sqref="V41">
    <cfRule type="cellIs" dxfId="12423" priority="13112" operator="greaterThan">
      <formula>1</formula>
    </cfRule>
  </conditionalFormatting>
  <conditionalFormatting sqref="E41:K41 P41:V41">
    <cfRule type="cellIs" dxfId="12422" priority="13111" operator="greaterThan">
      <formula>1</formula>
    </cfRule>
  </conditionalFormatting>
  <conditionalFormatting sqref="E41:K41 P41:V41">
    <cfRule type="cellIs" dxfId="12421" priority="13110" operator="greaterThan">
      <formula>1</formula>
    </cfRule>
  </conditionalFormatting>
  <conditionalFormatting sqref="E41:K41 P41:V41">
    <cfRule type="cellIs" dxfId="12420" priority="13109" operator="greaterThan">
      <formula>1</formula>
    </cfRule>
  </conditionalFormatting>
  <conditionalFormatting sqref="E41:K41 P41:V41">
    <cfRule type="cellIs" dxfId="12419" priority="13108" operator="greaterThan">
      <formula>1</formula>
    </cfRule>
  </conditionalFormatting>
  <conditionalFormatting sqref="G41">
    <cfRule type="cellIs" dxfId="12418" priority="13107" operator="greaterThan">
      <formula>1</formula>
    </cfRule>
  </conditionalFormatting>
  <conditionalFormatting sqref="H41">
    <cfRule type="cellIs" dxfId="12417" priority="13106" operator="greaterThan">
      <formula>1</formula>
    </cfRule>
  </conditionalFormatting>
  <conditionalFormatting sqref="I41">
    <cfRule type="cellIs" dxfId="12416" priority="13105" operator="greaterThan">
      <formula>1</formula>
    </cfRule>
  </conditionalFormatting>
  <conditionalFormatting sqref="J41">
    <cfRule type="cellIs" dxfId="12415" priority="13104" operator="greaterThan">
      <formula>1</formula>
    </cfRule>
  </conditionalFormatting>
  <conditionalFormatting sqref="K41">
    <cfRule type="cellIs" dxfId="12414" priority="13103" operator="greaterThan">
      <formula>1</formula>
    </cfRule>
  </conditionalFormatting>
  <conditionalFormatting sqref="P41">
    <cfRule type="cellIs" dxfId="12413" priority="13102" operator="greaterThan">
      <formula>1</formula>
    </cfRule>
  </conditionalFormatting>
  <conditionalFormatting sqref="Q41">
    <cfRule type="cellIs" dxfId="12412" priority="13101" operator="greaterThan">
      <formula>1</formula>
    </cfRule>
  </conditionalFormatting>
  <conditionalFormatting sqref="R41">
    <cfRule type="cellIs" dxfId="12411" priority="13100" operator="greaterThan">
      <formula>1</formula>
    </cfRule>
  </conditionalFormatting>
  <conditionalFormatting sqref="S41">
    <cfRule type="cellIs" dxfId="12410" priority="13099" operator="greaterThan">
      <formula>1</formula>
    </cfRule>
  </conditionalFormatting>
  <conditionalFormatting sqref="T41">
    <cfRule type="cellIs" dxfId="12409" priority="13098" operator="greaterThan">
      <formula>1</formula>
    </cfRule>
  </conditionalFormatting>
  <conditionalFormatting sqref="U41">
    <cfRule type="cellIs" dxfId="12408" priority="13097" operator="greaterThan">
      <formula>1</formula>
    </cfRule>
  </conditionalFormatting>
  <conditionalFormatting sqref="V41">
    <cfRule type="cellIs" dxfId="12407" priority="13096" operator="greaterThan">
      <formula>1</formula>
    </cfRule>
  </conditionalFormatting>
  <conditionalFormatting sqref="L41">
    <cfRule type="cellIs" dxfId="12406" priority="13095" operator="greaterThan">
      <formula>1</formula>
    </cfRule>
  </conditionalFormatting>
  <conditionalFormatting sqref="L41">
    <cfRule type="cellIs" dxfId="12405" priority="13094" operator="greaterThan">
      <formula>1</formula>
    </cfRule>
  </conditionalFormatting>
  <conditionalFormatting sqref="L41">
    <cfRule type="cellIs" dxfId="12404" priority="13093" operator="greaterThan">
      <formula>1</formula>
    </cfRule>
  </conditionalFormatting>
  <conditionalFormatting sqref="M41">
    <cfRule type="cellIs" dxfId="12403" priority="13092" operator="greaterThan">
      <formula>1</formula>
    </cfRule>
  </conditionalFormatting>
  <conditionalFormatting sqref="M41">
    <cfRule type="cellIs" dxfId="12402" priority="13091" operator="greaterThan">
      <formula>1</formula>
    </cfRule>
  </conditionalFormatting>
  <conditionalFormatting sqref="N41">
    <cfRule type="cellIs" dxfId="12401" priority="13090" operator="greaterThan">
      <formula>1</formula>
    </cfRule>
  </conditionalFormatting>
  <conditionalFormatting sqref="N41">
    <cfRule type="cellIs" dxfId="12400" priority="13089" operator="greaterThan">
      <formula>1</formula>
    </cfRule>
  </conditionalFormatting>
  <conditionalFormatting sqref="O41">
    <cfRule type="cellIs" dxfId="12399" priority="13088" operator="greaterThan">
      <formula>1</formula>
    </cfRule>
  </conditionalFormatting>
  <conditionalFormatting sqref="O41">
    <cfRule type="cellIs" dxfId="12398" priority="13087" operator="greaterThan">
      <formula>1</formula>
    </cfRule>
  </conditionalFormatting>
  <conditionalFormatting sqref="O41">
    <cfRule type="cellIs" dxfId="12397" priority="13086" operator="greaterThan">
      <formula>1</formula>
    </cfRule>
  </conditionalFormatting>
  <conditionalFormatting sqref="O41">
    <cfRule type="cellIs" dxfId="12396" priority="13085" operator="greaterThan">
      <formula>1</formula>
    </cfRule>
  </conditionalFormatting>
  <conditionalFormatting sqref="N41">
    <cfRule type="cellIs" dxfId="12395" priority="13084" operator="greaterThan">
      <formula>1</formula>
    </cfRule>
  </conditionalFormatting>
  <conditionalFormatting sqref="N41">
    <cfRule type="cellIs" dxfId="12394" priority="13083" operator="greaterThan">
      <formula>1</formula>
    </cfRule>
  </conditionalFormatting>
  <conditionalFormatting sqref="M41">
    <cfRule type="cellIs" dxfId="12393" priority="13082" operator="greaterThan">
      <formula>1</formula>
    </cfRule>
  </conditionalFormatting>
  <conditionalFormatting sqref="M41">
    <cfRule type="cellIs" dxfId="12392" priority="13081" operator="greaterThan">
      <formula>1</formula>
    </cfRule>
  </conditionalFormatting>
  <conditionalFormatting sqref="L41">
    <cfRule type="cellIs" dxfId="12391" priority="13080" operator="greaterThan">
      <formula>1</formula>
    </cfRule>
  </conditionalFormatting>
  <conditionalFormatting sqref="L41">
    <cfRule type="cellIs" dxfId="12390" priority="13079" operator="greaterThan">
      <formula>1</formula>
    </cfRule>
  </conditionalFormatting>
  <conditionalFormatting sqref="L41">
    <cfRule type="cellIs" dxfId="12389" priority="13078" operator="greaterThan">
      <formula>1</formula>
    </cfRule>
  </conditionalFormatting>
  <conditionalFormatting sqref="L41">
    <cfRule type="cellIs" dxfId="12388" priority="13077" operator="greaterThan">
      <formula>1</formula>
    </cfRule>
  </conditionalFormatting>
  <conditionalFormatting sqref="M41">
    <cfRule type="cellIs" dxfId="12387" priority="13076" operator="greaterThan">
      <formula>1</formula>
    </cfRule>
  </conditionalFormatting>
  <conditionalFormatting sqref="M41">
    <cfRule type="cellIs" dxfId="12386" priority="13075" operator="greaterThan">
      <formula>1</formula>
    </cfRule>
  </conditionalFormatting>
  <conditionalFormatting sqref="N41">
    <cfRule type="cellIs" dxfId="12385" priority="13074" operator="greaterThan">
      <formula>1</formula>
    </cfRule>
  </conditionalFormatting>
  <conditionalFormatting sqref="N41">
    <cfRule type="cellIs" dxfId="12384" priority="13073" operator="greaterThan">
      <formula>1</formula>
    </cfRule>
  </conditionalFormatting>
  <conditionalFormatting sqref="O41">
    <cfRule type="cellIs" dxfId="12383" priority="13072" operator="greaterThan">
      <formula>1</formula>
    </cfRule>
  </conditionalFormatting>
  <conditionalFormatting sqref="O41">
    <cfRule type="cellIs" dxfId="12382" priority="13071" operator="greaterThan">
      <formula>1</formula>
    </cfRule>
  </conditionalFormatting>
  <conditionalFormatting sqref="O41">
    <cfRule type="cellIs" dxfId="12381" priority="13070" operator="greaterThan">
      <formula>1</formula>
    </cfRule>
  </conditionalFormatting>
  <conditionalFormatting sqref="O41">
    <cfRule type="cellIs" dxfId="12380" priority="13069" operator="greaterThan">
      <formula>1</formula>
    </cfRule>
  </conditionalFormatting>
  <conditionalFormatting sqref="N41">
    <cfRule type="cellIs" dxfId="12379" priority="13068" operator="greaterThan">
      <formula>1</formula>
    </cfRule>
  </conditionalFormatting>
  <conditionalFormatting sqref="N41">
    <cfRule type="cellIs" dxfId="12378" priority="13067" operator="greaterThan">
      <formula>1</formula>
    </cfRule>
  </conditionalFormatting>
  <conditionalFormatting sqref="M41">
    <cfRule type="cellIs" dxfId="12377" priority="13066" operator="greaterThan">
      <formula>1</formula>
    </cfRule>
  </conditionalFormatting>
  <conditionalFormatting sqref="M41">
    <cfRule type="cellIs" dxfId="12376" priority="13065" operator="greaterThan">
      <formula>1</formula>
    </cfRule>
  </conditionalFormatting>
  <conditionalFormatting sqref="L41">
    <cfRule type="cellIs" dxfId="12375" priority="13064" operator="greaterThan">
      <formula>1</formula>
    </cfRule>
  </conditionalFormatting>
  <conditionalFormatting sqref="L41">
    <cfRule type="cellIs" dxfId="12374" priority="13063" operator="greaterThan">
      <formula>1</formula>
    </cfRule>
  </conditionalFormatting>
  <conditionalFormatting sqref="O41">
    <cfRule type="cellIs" dxfId="12373" priority="13055" operator="greaterThan">
      <formula>1</formula>
    </cfRule>
  </conditionalFormatting>
  <conditionalFormatting sqref="M41:N41">
    <cfRule type="cellIs" dxfId="12372" priority="13062" operator="greaterThan">
      <formula>1</formula>
    </cfRule>
  </conditionalFormatting>
  <conditionalFormatting sqref="M41:N41">
    <cfRule type="cellIs" dxfId="12371" priority="13061" operator="greaterThan">
      <formula>1</formula>
    </cfRule>
  </conditionalFormatting>
  <conditionalFormatting sqref="M41">
    <cfRule type="cellIs" dxfId="12370" priority="13060" operator="greaterThan">
      <formula>1</formula>
    </cfRule>
  </conditionalFormatting>
  <conditionalFormatting sqref="N41">
    <cfRule type="cellIs" dxfId="12369" priority="13059" operator="greaterThan">
      <formula>1</formula>
    </cfRule>
  </conditionalFormatting>
  <conditionalFormatting sqref="L41">
    <cfRule type="cellIs" dxfId="12368" priority="13058" operator="greaterThan">
      <formula>1</formula>
    </cfRule>
  </conditionalFormatting>
  <conditionalFormatting sqref="L41">
    <cfRule type="cellIs" dxfId="12367" priority="13057" operator="greaterThan">
      <formula>1</formula>
    </cfRule>
  </conditionalFormatting>
  <conditionalFormatting sqref="O41">
    <cfRule type="cellIs" dxfId="12366" priority="13056" operator="greaterThan">
      <formula>1</formula>
    </cfRule>
  </conditionalFormatting>
  <conditionalFormatting sqref="L41:O41">
    <cfRule type="cellIs" dxfId="12365" priority="13054" operator="greaterThan">
      <formula>1</formula>
    </cfRule>
  </conditionalFormatting>
  <conditionalFormatting sqref="L41:O41">
    <cfRule type="cellIs" dxfId="12364" priority="13053" operator="greaterThan">
      <formula>1</formula>
    </cfRule>
  </conditionalFormatting>
  <conditionalFormatting sqref="L41">
    <cfRule type="cellIs" dxfId="12363" priority="13052" operator="greaterThan">
      <formula>1</formula>
    </cfRule>
  </conditionalFormatting>
  <conditionalFormatting sqref="M41">
    <cfRule type="cellIs" dxfId="12362" priority="13051" operator="greaterThan">
      <formula>1</formula>
    </cfRule>
  </conditionalFormatting>
  <conditionalFormatting sqref="N41">
    <cfRule type="cellIs" dxfId="12361" priority="13050" operator="greaterThan">
      <formula>1</formula>
    </cfRule>
  </conditionalFormatting>
  <conditionalFormatting sqref="O41">
    <cfRule type="cellIs" dxfId="12360" priority="13049" operator="greaterThan">
      <formula>1</formula>
    </cfRule>
  </conditionalFormatting>
  <conditionalFormatting sqref="L41:O41">
    <cfRule type="cellIs" dxfId="12359" priority="13048" operator="greaterThan">
      <formula>1</formula>
    </cfRule>
  </conditionalFormatting>
  <conditionalFormatting sqref="L41:O41">
    <cfRule type="cellIs" dxfId="12358" priority="13047" operator="greaterThan">
      <formula>1</formula>
    </cfRule>
  </conditionalFormatting>
  <conditionalFormatting sqref="L41:O41">
    <cfRule type="cellIs" dxfId="12357" priority="13046" operator="greaterThan">
      <formula>1</formula>
    </cfRule>
  </conditionalFormatting>
  <conditionalFormatting sqref="L41">
    <cfRule type="cellIs" dxfId="12356" priority="13045" operator="greaterThan">
      <formula>1</formula>
    </cfRule>
  </conditionalFormatting>
  <conditionalFormatting sqref="M41">
    <cfRule type="cellIs" dxfId="12355" priority="13044" operator="greaterThan">
      <formula>1</formula>
    </cfRule>
  </conditionalFormatting>
  <conditionalFormatting sqref="N41">
    <cfRule type="cellIs" dxfId="12354" priority="13043" operator="greaterThan">
      <formula>1</formula>
    </cfRule>
  </conditionalFormatting>
  <conditionalFormatting sqref="O41">
    <cfRule type="cellIs" dxfId="12353" priority="13042" operator="greaterThan">
      <formula>1</formula>
    </cfRule>
  </conditionalFormatting>
  <conditionalFormatting sqref="L41:O41">
    <cfRule type="cellIs" dxfId="12352" priority="13041" operator="greaterThan">
      <formula>1</formula>
    </cfRule>
  </conditionalFormatting>
  <conditionalFormatting sqref="L41:O41">
    <cfRule type="cellIs" dxfId="12351" priority="13040" operator="greaterThan">
      <formula>1</formula>
    </cfRule>
  </conditionalFormatting>
  <conditionalFormatting sqref="L41:O41">
    <cfRule type="cellIs" dxfId="12350" priority="13039" operator="greaterThan">
      <formula>1</formula>
    </cfRule>
  </conditionalFormatting>
  <conditionalFormatting sqref="L41:O41">
    <cfRule type="cellIs" dxfId="12349" priority="13038" operator="greaterThan">
      <formula>1</formula>
    </cfRule>
  </conditionalFormatting>
  <conditionalFormatting sqref="L41">
    <cfRule type="cellIs" dxfId="12348" priority="13037" operator="greaterThan">
      <formula>1</formula>
    </cfRule>
  </conditionalFormatting>
  <conditionalFormatting sqref="M41">
    <cfRule type="cellIs" dxfId="12347" priority="13036" operator="greaterThan">
      <formula>1</formula>
    </cfRule>
  </conditionalFormatting>
  <conditionalFormatting sqref="N41">
    <cfRule type="cellIs" dxfId="12346" priority="13035" operator="greaterThan">
      <formula>1</formula>
    </cfRule>
  </conditionalFormatting>
  <conditionalFormatting sqref="O41">
    <cfRule type="cellIs" dxfId="12345" priority="13034" operator="greaterThan">
      <formula>1</formula>
    </cfRule>
  </conditionalFormatting>
  <conditionalFormatting sqref="S41">
    <cfRule type="cellIs" dxfId="12344" priority="13020" operator="greaterThan">
      <formula>1</formula>
    </cfRule>
  </conditionalFormatting>
  <conditionalFormatting sqref="S41">
    <cfRule type="cellIs" dxfId="12343" priority="13019" operator="greaterThan">
      <formula>1</formula>
    </cfRule>
  </conditionalFormatting>
  <conditionalFormatting sqref="R41">
    <cfRule type="cellIs" dxfId="12342" priority="13018" operator="greaterThan">
      <formula>1</formula>
    </cfRule>
  </conditionalFormatting>
  <conditionalFormatting sqref="R41">
    <cfRule type="cellIs" dxfId="12341" priority="13017" operator="greaterThan">
      <formula>1</formula>
    </cfRule>
  </conditionalFormatting>
  <conditionalFormatting sqref="Q41">
    <cfRule type="cellIs" dxfId="12340" priority="13016" operator="greaterThan">
      <formula>1</formula>
    </cfRule>
  </conditionalFormatting>
  <conditionalFormatting sqref="E41:K41">
    <cfRule type="cellIs" dxfId="12339" priority="13033" operator="greaterThan">
      <formula>1</formula>
    </cfRule>
  </conditionalFormatting>
  <conditionalFormatting sqref="E41:K41">
    <cfRule type="cellIs" dxfId="12338" priority="13032" operator="greaterThan">
      <formula>1</formula>
    </cfRule>
  </conditionalFormatting>
  <conditionalFormatting sqref="G41">
    <cfRule type="cellIs" dxfId="12337" priority="13031" operator="greaterThan">
      <formula>1</formula>
    </cfRule>
  </conditionalFormatting>
  <conditionalFormatting sqref="H41">
    <cfRule type="cellIs" dxfId="12336" priority="13030" operator="greaterThan">
      <formula>1</formula>
    </cfRule>
  </conditionalFormatting>
  <conditionalFormatting sqref="I41">
    <cfRule type="cellIs" dxfId="12335" priority="13029" operator="greaterThan">
      <formula>1</formula>
    </cfRule>
  </conditionalFormatting>
  <conditionalFormatting sqref="J41">
    <cfRule type="cellIs" dxfId="12334" priority="13028" operator="greaterThan">
      <formula>1</formula>
    </cfRule>
  </conditionalFormatting>
  <conditionalFormatting sqref="K41">
    <cfRule type="cellIs" dxfId="12333" priority="13027" operator="greaterThan">
      <formula>1</formula>
    </cfRule>
  </conditionalFormatting>
  <conditionalFormatting sqref="V41">
    <cfRule type="cellIs" dxfId="12332" priority="13026" operator="greaterThan">
      <formula>1</formula>
    </cfRule>
  </conditionalFormatting>
  <conditionalFormatting sqref="V41">
    <cfRule type="cellIs" dxfId="12331" priority="13025" operator="greaterThan">
      <formula>1</formula>
    </cfRule>
  </conditionalFormatting>
  <conditionalFormatting sqref="U41">
    <cfRule type="cellIs" dxfId="12330" priority="13024" operator="greaterThan">
      <formula>1</formula>
    </cfRule>
  </conditionalFormatting>
  <conditionalFormatting sqref="U41">
    <cfRule type="cellIs" dxfId="12329" priority="13023" operator="greaterThan">
      <formula>1</formula>
    </cfRule>
  </conditionalFormatting>
  <conditionalFormatting sqref="T41">
    <cfRule type="cellIs" dxfId="12328" priority="13022" operator="greaterThan">
      <formula>1</formula>
    </cfRule>
  </conditionalFormatting>
  <conditionalFormatting sqref="T41">
    <cfRule type="cellIs" dxfId="12327" priority="13021" operator="greaterThan">
      <formula>1</formula>
    </cfRule>
  </conditionalFormatting>
  <conditionalFormatting sqref="Q41">
    <cfRule type="cellIs" dxfId="12326" priority="13015" operator="greaterThan">
      <formula>1</formula>
    </cfRule>
  </conditionalFormatting>
  <conditionalFormatting sqref="P41">
    <cfRule type="cellIs" dxfId="12325" priority="13014" operator="greaterThan">
      <formula>1</formula>
    </cfRule>
  </conditionalFormatting>
  <conditionalFormatting sqref="P41">
    <cfRule type="cellIs" dxfId="12324" priority="13013" operator="greaterThan">
      <formula>1</formula>
    </cfRule>
  </conditionalFormatting>
  <conditionalFormatting sqref="E41:G41 I41:J41 T41:V41">
    <cfRule type="cellIs" dxfId="12323" priority="13012" operator="greaterThan">
      <formula>1</formula>
    </cfRule>
  </conditionalFormatting>
  <conditionalFormatting sqref="E41:G41 I41:J41 T41:V41">
    <cfRule type="cellIs" dxfId="12322" priority="13011" operator="greaterThan">
      <formula>1</formula>
    </cfRule>
  </conditionalFormatting>
  <conditionalFormatting sqref="G41">
    <cfRule type="cellIs" dxfId="12321" priority="13010" operator="greaterThan">
      <formula>1</formula>
    </cfRule>
  </conditionalFormatting>
  <conditionalFormatting sqref="I41">
    <cfRule type="cellIs" dxfId="12320" priority="13009" operator="greaterThan">
      <formula>1</formula>
    </cfRule>
  </conditionalFormatting>
  <conditionalFormatting sqref="J41">
    <cfRule type="cellIs" dxfId="12319" priority="13008" operator="greaterThan">
      <formula>1</formula>
    </cfRule>
  </conditionalFormatting>
  <conditionalFormatting sqref="T41">
    <cfRule type="cellIs" dxfId="12318" priority="13007" operator="greaterThan">
      <formula>1</formula>
    </cfRule>
  </conditionalFormatting>
  <conditionalFormatting sqref="U41">
    <cfRule type="cellIs" dxfId="12317" priority="13006" operator="greaterThan">
      <formula>1</formula>
    </cfRule>
  </conditionalFormatting>
  <conditionalFormatting sqref="V41">
    <cfRule type="cellIs" dxfId="12316" priority="13005" operator="greaterThan">
      <formula>1</formula>
    </cfRule>
  </conditionalFormatting>
  <conditionalFormatting sqref="H41">
    <cfRule type="cellIs" dxfId="12315" priority="13004" operator="greaterThan">
      <formula>1</formula>
    </cfRule>
  </conditionalFormatting>
  <conditionalFormatting sqref="H41">
    <cfRule type="cellIs" dxfId="12314" priority="13003" operator="greaterThan">
      <formula>1</formula>
    </cfRule>
  </conditionalFormatting>
  <conditionalFormatting sqref="K41">
    <cfRule type="cellIs" dxfId="12313" priority="13002" operator="greaterThan">
      <formula>1</formula>
    </cfRule>
  </conditionalFormatting>
  <conditionalFormatting sqref="K41">
    <cfRule type="cellIs" dxfId="12312" priority="13001" operator="greaterThan">
      <formula>1</formula>
    </cfRule>
  </conditionalFormatting>
  <conditionalFormatting sqref="P41">
    <cfRule type="cellIs" dxfId="12311" priority="13000" operator="greaterThan">
      <formula>1</formula>
    </cfRule>
  </conditionalFormatting>
  <conditionalFormatting sqref="P41">
    <cfRule type="cellIs" dxfId="12310" priority="12999" operator="greaterThan">
      <formula>1</formula>
    </cfRule>
  </conditionalFormatting>
  <conditionalFormatting sqref="Q41">
    <cfRule type="cellIs" dxfId="12309" priority="12998" operator="greaterThan">
      <formula>1</formula>
    </cfRule>
  </conditionalFormatting>
  <conditionalFormatting sqref="Q41">
    <cfRule type="cellIs" dxfId="12308" priority="12997" operator="greaterThan">
      <formula>1</formula>
    </cfRule>
  </conditionalFormatting>
  <conditionalFormatting sqref="R41">
    <cfRule type="cellIs" dxfId="12307" priority="12996" operator="greaterThan">
      <formula>1</formula>
    </cfRule>
  </conditionalFormatting>
  <conditionalFormatting sqref="R41">
    <cfRule type="cellIs" dxfId="12306" priority="12995" operator="greaterThan">
      <formula>1</formula>
    </cfRule>
  </conditionalFormatting>
  <conditionalFormatting sqref="S41">
    <cfRule type="cellIs" dxfId="12305" priority="12994" operator="greaterThan">
      <formula>1</formula>
    </cfRule>
  </conditionalFormatting>
  <conditionalFormatting sqref="S41">
    <cfRule type="cellIs" dxfId="12304" priority="12993" operator="greaterThan">
      <formula>1</formula>
    </cfRule>
  </conditionalFormatting>
  <conditionalFormatting sqref="V41">
    <cfRule type="cellIs" dxfId="12303" priority="12987" operator="greaterThan">
      <formula>1</formula>
    </cfRule>
  </conditionalFormatting>
  <conditionalFormatting sqref="V41">
    <cfRule type="cellIs" dxfId="12302" priority="12986" operator="greaterThan">
      <formula>1</formula>
    </cfRule>
  </conditionalFormatting>
  <conditionalFormatting sqref="U41">
    <cfRule type="cellIs" dxfId="12301" priority="12985" operator="greaterThan">
      <formula>1</formula>
    </cfRule>
  </conditionalFormatting>
  <conditionalFormatting sqref="U41">
    <cfRule type="cellIs" dxfId="12300" priority="12984" operator="greaterThan">
      <formula>1</formula>
    </cfRule>
  </conditionalFormatting>
  <conditionalFormatting sqref="T41">
    <cfRule type="cellIs" dxfId="12299" priority="12983" operator="greaterThan">
      <formula>1</formula>
    </cfRule>
  </conditionalFormatting>
  <conditionalFormatting sqref="T41">
    <cfRule type="cellIs" dxfId="12298" priority="12982" operator="greaterThan">
      <formula>1</formula>
    </cfRule>
  </conditionalFormatting>
  <conditionalFormatting sqref="S41">
    <cfRule type="cellIs" dxfId="12297" priority="12981" operator="greaterThan">
      <formula>1</formula>
    </cfRule>
  </conditionalFormatting>
  <conditionalFormatting sqref="E41:I41">
    <cfRule type="cellIs" dxfId="12296" priority="12992" operator="greaterThan">
      <formula>1</formula>
    </cfRule>
  </conditionalFormatting>
  <conditionalFormatting sqref="E41:I41">
    <cfRule type="cellIs" dxfId="12295" priority="12991" operator="greaterThan">
      <formula>1</formula>
    </cfRule>
  </conditionalFormatting>
  <conditionalFormatting sqref="G41">
    <cfRule type="cellIs" dxfId="12294" priority="12990" operator="greaterThan">
      <formula>1</formula>
    </cfRule>
  </conditionalFormatting>
  <conditionalFormatting sqref="H41">
    <cfRule type="cellIs" dxfId="12293" priority="12989" operator="greaterThan">
      <formula>1</formula>
    </cfRule>
  </conditionalFormatting>
  <conditionalFormatting sqref="I41">
    <cfRule type="cellIs" dxfId="12292" priority="12988" operator="greaterThan">
      <formula>1</formula>
    </cfRule>
  </conditionalFormatting>
  <conditionalFormatting sqref="S41">
    <cfRule type="cellIs" dxfId="12291" priority="12980" operator="greaterThan">
      <formula>1</formula>
    </cfRule>
  </conditionalFormatting>
  <conditionalFormatting sqref="R41">
    <cfRule type="cellIs" dxfId="12290" priority="12979" operator="greaterThan">
      <formula>1</formula>
    </cfRule>
  </conditionalFormatting>
  <conditionalFormatting sqref="R41">
    <cfRule type="cellIs" dxfId="12289" priority="12978" operator="greaterThan">
      <formula>1</formula>
    </cfRule>
  </conditionalFormatting>
  <conditionalFormatting sqref="Q41">
    <cfRule type="cellIs" dxfId="12288" priority="12977" operator="greaterThan">
      <formula>1</formula>
    </cfRule>
  </conditionalFormatting>
  <conditionalFormatting sqref="Q41">
    <cfRule type="cellIs" dxfId="12287" priority="12976" operator="greaterThan">
      <formula>1</formula>
    </cfRule>
  </conditionalFormatting>
  <conditionalFormatting sqref="P41">
    <cfRule type="cellIs" dxfId="12286" priority="12975" operator="greaterThan">
      <formula>1</formula>
    </cfRule>
  </conditionalFormatting>
  <conditionalFormatting sqref="P41">
    <cfRule type="cellIs" dxfId="12285" priority="12974" operator="greaterThan">
      <formula>1</formula>
    </cfRule>
  </conditionalFormatting>
  <conditionalFormatting sqref="K41">
    <cfRule type="cellIs" dxfId="12284" priority="12973" operator="greaterThan">
      <formula>1</formula>
    </cfRule>
  </conditionalFormatting>
  <conditionalFormatting sqref="K41">
    <cfRule type="cellIs" dxfId="12283" priority="12972" operator="greaterThan">
      <formula>1</formula>
    </cfRule>
  </conditionalFormatting>
  <conditionalFormatting sqref="J41">
    <cfRule type="cellIs" dxfId="12282" priority="12971" operator="greaterThan">
      <formula>1</formula>
    </cfRule>
  </conditionalFormatting>
  <conditionalFormatting sqref="J41">
    <cfRule type="cellIs" dxfId="12281" priority="12970" operator="greaterThan">
      <formula>1</formula>
    </cfRule>
  </conditionalFormatting>
  <conditionalFormatting sqref="S41">
    <cfRule type="cellIs" dxfId="12280" priority="12947" operator="greaterThan">
      <formula>1</formula>
    </cfRule>
  </conditionalFormatting>
  <conditionalFormatting sqref="E41 T41:V41 Q41:R41">
    <cfRule type="cellIs" dxfId="12279" priority="12969" operator="greaterThan">
      <formula>1</formula>
    </cfRule>
  </conditionalFormatting>
  <conditionalFormatting sqref="E41 T41:V41 Q41:R41">
    <cfRule type="cellIs" dxfId="12278" priority="12968" operator="greaterThan">
      <formula>1</formula>
    </cfRule>
  </conditionalFormatting>
  <conditionalFormatting sqref="Q41">
    <cfRule type="cellIs" dxfId="12277" priority="12967" operator="greaterThan">
      <formula>1</formula>
    </cfRule>
  </conditionalFormatting>
  <conditionalFormatting sqref="R41">
    <cfRule type="cellIs" dxfId="12276" priority="12966" operator="greaterThan">
      <formula>1</formula>
    </cfRule>
  </conditionalFormatting>
  <conditionalFormatting sqref="T41">
    <cfRule type="cellIs" dxfId="12275" priority="12965" operator="greaterThan">
      <formula>1</formula>
    </cfRule>
  </conditionalFormatting>
  <conditionalFormatting sqref="U41">
    <cfRule type="cellIs" dxfId="12274" priority="12964" operator="greaterThan">
      <formula>1</formula>
    </cfRule>
  </conditionalFormatting>
  <conditionalFormatting sqref="V41">
    <cfRule type="cellIs" dxfId="12273" priority="12963" operator="greaterThan">
      <formula>1</formula>
    </cfRule>
  </conditionalFormatting>
  <conditionalFormatting sqref="F41">
    <cfRule type="cellIs" dxfId="12272" priority="12962" operator="greaterThan">
      <formula>1</formula>
    </cfRule>
  </conditionalFormatting>
  <conditionalFormatting sqref="F41">
    <cfRule type="cellIs" dxfId="12271" priority="12961" operator="greaterThan">
      <formula>1</formula>
    </cfRule>
  </conditionalFormatting>
  <conditionalFormatting sqref="G41">
    <cfRule type="cellIs" dxfId="12270" priority="12960" operator="greaterThan">
      <formula>1</formula>
    </cfRule>
  </conditionalFormatting>
  <conditionalFormatting sqref="G41">
    <cfRule type="cellIs" dxfId="12269" priority="12959" operator="greaterThan">
      <formula>1</formula>
    </cfRule>
  </conditionalFormatting>
  <conditionalFormatting sqref="H41">
    <cfRule type="cellIs" dxfId="12268" priority="12958" operator="greaterThan">
      <formula>1</formula>
    </cfRule>
  </conditionalFormatting>
  <conditionalFormatting sqref="H41">
    <cfRule type="cellIs" dxfId="12267" priority="12957" operator="greaterThan">
      <formula>1</formula>
    </cfRule>
  </conditionalFormatting>
  <conditionalFormatting sqref="I41">
    <cfRule type="cellIs" dxfId="12266" priority="12956" operator="greaterThan">
      <formula>1</formula>
    </cfRule>
  </conditionalFormatting>
  <conditionalFormatting sqref="I41">
    <cfRule type="cellIs" dxfId="12265" priority="12955" operator="greaterThan">
      <formula>1</formula>
    </cfRule>
  </conditionalFormatting>
  <conditionalFormatting sqref="J41">
    <cfRule type="cellIs" dxfId="12264" priority="12954" operator="greaterThan">
      <formula>1</formula>
    </cfRule>
  </conditionalFormatting>
  <conditionalFormatting sqref="J41">
    <cfRule type="cellIs" dxfId="12263" priority="12953" operator="greaterThan">
      <formula>1</formula>
    </cfRule>
  </conditionalFormatting>
  <conditionalFormatting sqref="K41">
    <cfRule type="cellIs" dxfId="12262" priority="12952" operator="greaterThan">
      <formula>1</formula>
    </cfRule>
  </conditionalFormatting>
  <conditionalFormatting sqref="K41">
    <cfRule type="cellIs" dxfId="12261" priority="12951" operator="greaterThan">
      <formula>1</formula>
    </cfRule>
  </conditionalFormatting>
  <conditionalFormatting sqref="P41">
    <cfRule type="cellIs" dxfId="12260" priority="12950" operator="greaterThan">
      <formula>1</formula>
    </cfRule>
  </conditionalFormatting>
  <conditionalFormatting sqref="P41">
    <cfRule type="cellIs" dxfId="12259" priority="12949" operator="greaterThan">
      <formula>1</formula>
    </cfRule>
  </conditionalFormatting>
  <conditionalFormatting sqref="S41">
    <cfRule type="cellIs" dxfId="12258" priority="12948" operator="greaterThan">
      <formula>1</formula>
    </cfRule>
  </conditionalFormatting>
  <conditionalFormatting sqref="G41:K41 P41:V41">
    <cfRule type="cellIs" dxfId="12257" priority="12946" operator="greaterThan">
      <formula>1</formula>
    </cfRule>
  </conditionalFormatting>
  <conditionalFormatting sqref="G41:K41 P41:V41">
    <cfRule type="cellIs" dxfId="12256" priority="12945" operator="greaterThan">
      <formula>1</formula>
    </cfRule>
  </conditionalFormatting>
  <conditionalFormatting sqref="G41">
    <cfRule type="cellIs" dxfId="12255" priority="12944" operator="greaterThan">
      <formula>1</formula>
    </cfRule>
  </conditionalFormatting>
  <conditionalFormatting sqref="H41">
    <cfRule type="cellIs" dxfId="12254" priority="12943" operator="greaterThan">
      <formula>1</formula>
    </cfRule>
  </conditionalFormatting>
  <conditionalFormatting sqref="I41">
    <cfRule type="cellIs" dxfId="12253" priority="12942" operator="greaterThan">
      <formula>1</formula>
    </cfRule>
  </conditionalFormatting>
  <conditionalFormatting sqref="J41">
    <cfRule type="cellIs" dxfId="12252" priority="12941" operator="greaterThan">
      <formula>1</formula>
    </cfRule>
  </conditionalFormatting>
  <conditionalFormatting sqref="K41">
    <cfRule type="cellIs" dxfId="12251" priority="12940" operator="greaterThan">
      <formula>1</formula>
    </cfRule>
  </conditionalFormatting>
  <conditionalFormatting sqref="P41">
    <cfRule type="cellIs" dxfId="12250" priority="12939" operator="greaterThan">
      <formula>1</formula>
    </cfRule>
  </conditionalFormatting>
  <conditionalFormatting sqref="Q41">
    <cfRule type="cellIs" dxfId="12249" priority="12938" operator="greaterThan">
      <formula>1</formula>
    </cfRule>
  </conditionalFormatting>
  <conditionalFormatting sqref="R41">
    <cfRule type="cellIs" dxfId="12248" priority="12937" operator="greaterThan">
      <formula>1</formula>
    </cfRule>
  </conditionalFormatting>
  <conditionalFormatting sqref="S41">
    <cfRule type="cellIs" dxfId="12247" priority="12936" operator="greaterThan">
      <formula>1</formula>
    </cfRule>
  </conditionalFormatting>
  <conditionalFormatting sqref="T41">
    <cfRule type="cellIs" dxfId="12246" priority="12935" operator="greaterThan">
      <formula>1</formula>
    </cfRule>
  </conditionalFormatting>
  <conditionalFormatting sqref="U41">
    <cfRule type="cellIs" dxfId="12245" priority="12934" operator="greaterThan">
      <formula>1</formula>
    </cfRule>
  </conditionalFormatting>
  <conditionalFormatting sqref="V41">
    <cfRule type="cellIs" dxfId="12244" priority="12933" operator="greaterThan">
      <formula>1</formula>
    </cfRule>
  </conditionalFormatting>
  <conditionalFormatting sqref="F41">
    <cfRule type="cellIs" dxfId="12243" priority="12932" operator="greaterThan">
      <formula>1</formula>
    </cfRule>
  </conditionalFormatting>
  <conditionalFormatting sqref="F41">
    <cfRule type="cellIs" dxfId="12242" priority="12931" operator="greaterThan">
      <formula>1</formula>
    </cfRule>
  </conditionalFormatting>
  <conditionalFormatting sqref="E41">
    <cfRule type="cellIs" dxfId="12241" priority="12930" operator="greaterThan">
      <formula>1</formula>
    </cfRule>
  </conditionalFormatting>
  <conditionalFormatting sqref="E41">
    <cfRule type="cellIs" dxfId="12240" priority="12929" operator="greaterThan">
      <formula>1</formula>
    </cfRule>
  </conditionalFormatting>
  <conditionalFormatting sqref="E41:K41 P41:U41">
    <cfRule type="cellIs" dxfId="12239" priority="12928" operator="greaterThan">
      <formula>1</formula>
    </cfRule>
  </conditionalFormatting>
  <conditionalFormatting sqref="V41">
    <cfRule type="cellIs" dxfId="12238" priority="12927" operator="greaterThan">
      <formula>1</formula>
    </cfRule>
  </conditionalFormatting>
  <conditionalFormatting sqref="V41">
    <cfRule type="cellIs" dxfId="12237" priority="12926" operator="greaterThan">
      <formula>1</formula>
    </cfRule>
  </conditionalFormatting>
  <conditionalFormatting sqref="E41:K41 P41:V41">
    <cfRule type="cellIs" dxfId="12236" priority="12925" operator="greaterThan">
      <formula>1</formula>
    </cfRule>
  </conditionalFormatting>
  <conditionalFormatting sqref="E41:K41 P41:V41">
    <cfRule type="cellIs" dxfId="12235" priority="12924" operator="greaterThan">
      <formula>1</formula>
    </cfRule>
  </conditionalFormatting>
  <conditionalFormatting sqref="G41">
    <cfRule type="cellIs" dxfId="12234" priority="12923" operator="greaterThan">
      <formula>1</formula>
    </cfRule>
  </conditionalFormatting>
  <conditionalFormatting sqref="H41">
    <cfRule type="cellIs" dxfId="12233" priority="12922" operator="greaterThan">
      <formula>1</formula>
    </cfRule>
  </conditionalFormatting>
  <conditionalFormatting sqref="I41">
    <cfRule type="cellIs" dxfId="12232" priority="12921" operator="greaterThan">
      <formula>1</formula>
    </cfRule>
  </conditionalFormatting>
  <conditionalFormatting sqref="J41">
    <cfRule type="cellIs" dxfId="12231" priority="12920" operator="greaterThan">
      <formula>1</formula>
    </cfRule>
  </conditionalFormatting>
  <conditionalFormatting sqref="K41">
    <cfRule type="cellIs" dxfId="12230" priority="12919" operator="greaterThan">
      <formula>1</formula>
    </cfRule>
  </conditionalFormatting>
  <conditionalFormatting sqref="P41">
    <cfRule type="cellIs" dxfId="12229" priority="12918" operator="greaterThan">
      <formula>1</formula>
    </cfRule>
  </conditionalFormatting>
  <conditionalFormatting sqref="Q41">
    <cfRule type="cellIs" dxfId="12228" priority="12917" operator="greaterThan">
      <formula>1</formula>
    </cfRule>
  </conditionalFormatting>
  <conditionalFormatting sqref="R41">
    <cfRule type="cellIs" dxfId="12227" priority="12916" operator="greaterThan">
      <formula>1</formula>
    </cfRule>
  </conditionalFormatting>
  <conditionalFormatting sqref="S41">
    <cfRule type="cellIs" dxfId="12226" priority="12915" operator="greaterThan">
      <formula>1</formula>
    </cfRule>
  </conditionalFormatting>
  <conditionalFormatting sqref="T41">
    <cfRule type="cellIs" dxfId="12225" priority="12914" operator="greaterThan">
      <formula>1</formula>
    </cfRule>
  </conditionalFormatting>
  <conditionalFormatting sqref="U41">
    <cfRule type="cellIs" dxfId="12224" priority="12913" operator="greaterThan">
      <formula>1</formula>
    </cfRule>
  </conditionalFormatting>
  <conditionalFormatting sqref="V41">
    <cfRule type="cellIs" dxfId="12223" priority="12912" operator="greaterThan">
      <formula>1</formula>
    </cfRule>
  </conditionalFormatting>
  <conditionalFormatting sqref="E41:K41 P41:V41">
    <cfRule type="cellIs" dxfId="12222" priority="12911" operator="greaterThan">
      <formula>1</formula>
    </cfRule>
  </conditionalFormatting>
  <conditionalFormatting sqref="E41:K41 P41:V41">
    <cfRule type="cellIs" dxfId="12221" priority="12910" operator="greaterThan">
      <formula>1</formula>
    </cfRule>
  </conditionalFormatting>
  <conditionalFormatting sqref="E41:K41 P41:V41">
    <cfRule type="cellIs" dxfId="12220" priority="12909" operator="greaterThan">
      <formula>1</formula>
    </cfRule>
  </conditionalFormatting>
  <conditionalFormatting sqref="E41:K41 P41:V41">
    <cfRule type="cellIs" dxfId="12219" priority="12908" operator="greaterThan">
      <formula>1</formula>
    </cfRule>
  </conditionalFormatting>
  <conditionalFormatting sqref="G41">
    <cfRule type="cellIs" dxfId="12218" priority="12907" operator="greaterThan">
      <formula>1</formula>
    </cfRule>
  </conditionalFormatting>
  <conditionalFormatting sqref="H41">
    <cfRule type="cellIs" dxfId="12217" priority="12906" operator="greaterThan">
      <formula>1</formula>
    </cfRule>
  </conditionalFormatting>
  <conditionalFormatting sqref="I41">
    <cfRule type="cellIs" dxfId="12216" priority="12905" operator="greaterThan">
      <formula>1</formula>
    </cfRule>
  </conditionalFormatting>
  <conditionalFormatting sqref="J41">
    <cfRule type="cellIs" dxfId="12215" priority="12904" operator="greaterThan">
      <formula>1</formula>
    </cfRule>
  </conditionalFormatting>
  <conditionalFormatting sqref="K41">
    <cfRule type="cellIs" dxfId="12214" priority="12903" operator="greaterThan">
      <formula>1</formula>
    </cfRule>
  </conditionalFormatting>
  <conditionalFormatting sqref="P41">
    <cfRule type="cellIs" dxfId="12213" priority="12902" operator="greaterThan">
      <formula>1</formula>
    </cfRule>
  </conditionalFormatting>
  <conditionalFormatting sqref="Q41">
    <cfRule type="cellIs" dxfId="12212" priority="12901" operator="greaterThan">
      <formula>1</formula>
    </cfRule>
  </conditionalFormatting>
  <conditionalFormatting sqref="R41">
    <cfRule type="cellIs" dxfId="12211" priority="12900" operator="greaterThan">
      <formula>1</formula>
    </cfRule>
  </conditionalFormatting>
  <conditionalFormatting sqref="S41">
    <cfRule type="cellIs" dxfId="12210" priority="12899" operator="greaterThan">
      <formula>1</formula>
    </cfRule>
  </conditionalFormatting>
  <conditionalFormatting sqref="T41">
    <cfRule type="cellIs" dxfId="12209" priority="12898" operator="greaterThan">
      <formula>1</formula>
    </cfRule>
  </conditionalFormatting>
  <conditionalFormatting sqref="U41">
    <cfRule type="cellIs" dxfId="12208" priority="12897" operator="greaterThan">
      <formula>1</formula>
    </cfRule>
  </conditionalFormatting>
  <conditionalFormatting sqref="V41">
    <cfRule type="cellIs" dxfId="12207" priority="12896" operator="greaterThan">
      <formula>1</formula>
    </cfRule>
  </conditionalFormatting>
  <conditionalFormatting sqref="O41">
    <cfRule type="cellIs" dxfId="12206" priority="12895" operator="greaterThan">
      <formula>1</formula>
    </cfRule>
  </conditionalFormatting>
  <conditionalFormatting sqref="O41">
    <cfRule type="cellIs" dxfId="12205" priority="12894" operator="greaterThan">
      <formula>1</formula>
    </cfRule>
  </conditionalFormatting>
  <conditionalFormatting sqref="N41">
    <cfRule type="cellIs" dxfId="12204" priority="12893" operator="greaterThan">
      <formula>1</formula>
    </cfRule>
  </conditionalFormatting>
  <conditionalFormatting sqref="N41">
    <cfRule type="cellIs" dxfId="12203" priority="12892" operator="greaterThan">
      <formula>1</formula>
    </cfRule>
  </conditionalFormatting>
  <conditionalFormatting sqref="M41">
    <cfRule type="cellIs" dxfId="12202" priority="12891" operator="greaterThan">
      <formula>1</formula>
    </cfRule>
  </conditionalFormatting>
  <conditionalFormatting sqref="M41">
    <cfRule type="cellIs" dxfId="12201" priority="12890" operator="greaterThan">
      <formula>1</formula>
    </cfRule>
  </conditionalFormatting>
  <conditionalFormatting sqref="L41">
    <cfRule type="cellIs" dxfId="12200" priority="12889" operator="greaterThan">
      <formula>1</formula>
    </cfRule>
  </conditionalFormatting>
  <conditionalFormatting sqref="L41">
    <cfRule type="cellIs" dxfId="12199" priority="12888" operator="greaterThan">
      <formula>1</formula>
    </cfRule>
  </conditionalFormatting>
  <conditionalFormatting sqref="L41">
    <cfRule type="cellIs" dxfId="12198" priority="12887" operator="greaterThan">
      <formula>1</formula>
    </cfRule>
  </conditionalFormatting>
  <conditionalFormatting sqref="L41">
    <cfRule type="cellIs" dxfId="12197" priority="12886" operator="greaterThan">
      <formula>1</formula>
    </cfRule>
  </conditionalFormatting>
  <conditionalFormatting sqref="M41">
    <cfRule type="cellIs" dxfId="12196" priority="12885" operator="greaterThan">
      <formula>1</formula>
    </cfRule>
  </conditionalFormatting>
  <conditionalFormatting sqref="M41">
    <cfRule type="cellIs" dxfId="12195" priority="12884" operator="greaterThan">
      <formula>1</formula>
    </cfRule>
  </conditionalFormatting>
  <conditionalFormatting sqref="N41">
    <cfRule type="cellIs" dxfId="12194" priority="12883" operator="greaterThan">
      <formula>1</formula>
    </cfRule>
  </conditionalFormatting>
  <conditionalFormatting sqref="N41">
    <cfRule type="cellIs" dxfId="12193" priority="12882" operator="greaterThan">
      <formula>1</formula>
    </cfRule>
  </conditionalFormatting>
  <conditionalFormatting sqref="O41">
    <cfRule type="cellIs" dxfId="12192" priority="12881" operator="greaterThan">
      <formula>1</formula>
    </cfRule>
  </conditionalFormatting>
  <conditionalFormatting sqref="O41">
    <cfRule type="cellIs" dxfId="12191" priority="12880" operator="greaterThan">
      <formula>1</formula>
    </cfRule>
  </conditionalFormatting>
  <conditionalFormatting sqref="O41">
    <cfRule type="cellIs" dxfId="12190" priority="12879" operator="greaterThan">
      <formula>1</formula>
    </cfRule>
  </conditionalFormatting>
  <conditionalFormatting sqref="O41">
    <cfRule type="cellIs" dxfId="12189" priority="12878" operator="greaterThan">
      <formula>1</formula>
    </cfRule>
  </conditionalFormatting>
  <conditionalFormatting sqref="N41">
    <cfRule type="cellIs" dxfId="12188" priority="12877" operator="greaterThan">
      <formula>1</formula>
    </cfRule>
  </conditionalFormatting>
  <conditionalFormatting sqref="N41">
    <cfRule type="cellIs" dxfId="12187" priority="12876" operator="greaterThan">
      <formula>1</formula>
    </cfRule>
  </conditionalFormatting>
  <conditionalFormatting sqref="M41">
    <cfRule type="cellIs" dxfId="12186" priority="12875" operator="greaterThan">
      <formula>1</formula>
    </cfRule>
  </conditionalFormatting>
  <conditionalFormatting sqref="M41">
    <cfRule type="cellIs" dxfId="12185" priority="12874" operator="greaterThan">
      <formula>1</formula>
    </cfRule>
  </conditionalFormatting>
  <conditionalFormatting sqref="L41">
    <cfRule type="cellIs" dxfId="12184" priority="12873" operator="greaterThan">
      <formula>1</formula>
    </cfRule>
  </conditionalFormatting>
  <conditionalFormatting sqref="L41">
    <cfRule type="cellIs" dxfId="12183" priority="12872" operator="greaterThan">
      <formula>1</formula>
    </cfRule>
  </conditionalFormatting>
  <conditionalFormatting sqref="O41">
    <cfRule type="cellIs" dxfId="12182" priority="12864" operator="greaterThan">
      <formula>1</formula>
    </cfRule>
  </conditionalFormatting>
  <conditionalFormatting sqref="M41:N41">
    <cfRule type="cellIs" dxfId="12181" priority="12871" operator="greaterThan">
      <formula>1</formula>
    </cfRule>
  </conditionalFormatting>
  <conditionalFormatting sqref="M41:N41">
    <cfRule type="cellIs" dxfId="12180" priority="12870" operator="greaterThan">
      <formula>1</formula>
    </cfRule>
  </conditionalFormatting>
  <conditionalFormatting sqref="M41">
    <cfRule type="cellIs" dxfId="12179" priority="12869" operator="greaterThan">
      <formula>1</formula>
    </cfRule>
  </conditionalFormatting>
  <conditionalFormatting sqref="N41">
    <cfRule type="cellIs" dxfId="12178" priority="12868" operator="greaterThan">
      <formula>1</formula>
    </cfRule>
  </conditionalFormatting>
  <conditionalFormatting sqref="L41">
    <cfRule type="cellIs" dxfId="12177" priority="12867" operator="greaterThan">
      <formula>1</formula>
    </cfRule>
  </conditionalFormatting>
  <conditionalFormatting sqref="L41">
    <cfRule type="cellIs" dxfId="12176" priority="12866" operator="greaterThan">
      <formula>1</formula>
    </cfRule>
  </conditionalFormatting>
  <conditionalFormatting sqref="O41">
    <cfRule type="cellIs" dxfId="12175" priority="12865" operator="greaterThan">
      <formula>1</formula>
    </cfRule>
  </conditionalFormatting>
  <conditionalFormatting sqref="L41:O41">
    <cfRule type="cellIs" dxfId="12174" priority="12863" operator="greaterThan">
      <formula>1</formula>
    </cfRule>
  </conditionalFormatting>
  <conditionalFormatting sqref="L41:O41">
    <cfRule type="cellIs" dxfId="12173" priority="12862" operator="greaterThan">
      <formula>1</formula>
    </cfRule>
  </conditionalFormatting>
  <conditionalFormatting sqref="L41">
    <cfRule type="cellIs" dxfId="12172" priority="12861" operator="greaterThan">
      <formula>1</formula>
    </cfRule>
  </conditionalFormatting>
  <conditionalFormatting sqref="M41">
    <cfRule type="cellIs" dxfId="12171" priority="12860" operator="greaterThan">
      <formula>1</formula>
    </cfRule>
  </conditionalFormatting>
  <conditionalFormatting sqref="N41">
    <cfRule type="cellIs" dxfId="12170" priority="12859" operator="greaterThan">
      <formula>1</formula>
    </cfRule>
  </conditionalFormatting>
  <conditionalFormatting sqref="O41">
    <cfRule type="cellIs" dxfId="12169" priority="12858" operator="greaterThan">
      <formula>1</formula>
    </cfRule>
  </conditionalFormatting>
  <conditionalFormatting sqref="L41:O41">
    <cfRule type="cellIs" dxfId="12168" priority="12857" operator="greaterThan">
      <formula>1</formula>
    </cfRule>
  </conditionalFormatting>
  <conditionalFormatting sqref="L41:O41">
    <cfRule type="cellIs" dxfId="12167" priority="12856" operator="greaterThan">
      <formula>1</formula>
    </cfRule>
  </conditionalFormatting>
  <conditionalFormatting sqref="L41:O41">
    <cfRule type="cellIs" dxfId="12166" priority="12855" operator="greaterThan">
      <formula>1</formula>
    </cfRule>
  </conditionalFormatting>
  <conditionalFormatting sqref="L41">
    <cfRule type="cellIs" dxfId="12165" priority="12854" operator="greaterThan">
      <formula>1</formula>
    </cfRule>
  </conditionalFormatting>
  <conditionalFormatting sqref="M41">
    <cfRule type="cellIs" dxfId="12164" priority="12853" operator="greaterThan">
      <formula>1</formula>
    </cfRule>
  </conditionalFormatting>
  <conditionalFormatting sqref="N41">
    <cfRule type="cellIs" dxfId="12163" priority="12852" operator="greaterThan">
      <formula>1</formula>
    </cfRule>
  </conditionalFormatting>
  <conditionalFormatting sqref="O41">
    <cfRule type="cellIs" dxfId="12162" priority="12851" operator="greaterThan">
      <formula>1</formula>
    </cfRule>
  </conditionalFormatting>
  <conditionalFormatting sqref="L41:O41">
    <cfRule type="cellIs" dxfId="12161" priority="12850" operator="greaterThan">
      <formula>1</formula>
    </cfRule>
  </conditionalFormatting>
  <conditionalFormatting sqref="L41:O41">
    <cfRule type="cellIs" dxfId="12160" priority="12849" operator="greaterThan">
      <formula>1</formula>
    </cfRule>
  </conditionalFormatting>
  <conditionalFormatting sqref="L41:O41">
    <cfRule type="cellIs" dxfId="12159" priority="12848" operator="greaterThan">
      <formula>1</formula>
    </cfRule>
  </conditionalFormatting>
  <conditionalFormatting sqref="L41:O41">
    <cfRule type="cellIs" dxfId="12158" priority="12847" operator="greaterThan">
      <formula>1</formula>
    </cfRule>
  </conditionalFormatting>
  <conditionalFormatting sqref="L41">
    <cfRule type="cellIs" dxfId="12157" priority="12846" operator="greaterThan">
      <formula>1</formula>
    </cfRule>
  </conditionalFormatting>
  <conditionalFormatting sqref="M41">
    <cfRule type="cellIs" dxfId="12156" priority="12845" operator="greaterThan">
      <formula>1</formula>
    </cfRule>
  </conditionalFormatting>
  <conditionalFormatting sqref="N41">
    <cfRule type="cellIs" dxfId="12155" priority="12844" operator="greaterThan">
      <formula>1</formula>
    </cfRule>
  </conditionalFormatting>
  <conditionalFormatting sqref="O41">
    <cfRule type="cellIs" dxfId="12154" priority="12843" operator="greaterThan">
      <formula>1</formula>
    </cfRule>
  </conditionalFormatting>
  <conditionalFormatting sqref="L41:O41">
    <cfRule type="cellIs" dxfId="12153" priority="12543" operator="greaterThan">
      <formula>1</formula>
    </cfRule>
  </conditionalFormatting>
  <conditionalFormatting sqref="E41:G41 I41:J41 T41:V41">
    <cfRule type="cellIs" dxfId="12152" priority="12842" operator="greaterThan">
      <formula>1</formula>
    </cfRule>
  </conditionalFormatting>
  <conditionalFormatting sqref="E41:G41 I41:J41 T41:V41">
    <cfRule type="cellIs" dxfId="12151" priority="12841" operator="greaterThan">
      <formula>1</formula>
    </cfRule>
  </conditionalFormatting>
  <conditionalFormatting sqref="G41">
    <cfRule type="cellIs" dxfId="12150" priority="12840" operator="greaterThan">
      <formula>1</formula>
    </cfRule>
  </conditionalFormatting>
  <conditionalFormatting sqref="I41">
    <cfRule type="cellIs" dxfId="12149" priority="12839" operator="greaterThan">
      <formula>1</formula>
    </cfRule>
  </conditionalFormatting>
  <conditionalFormatting sqref="J41">
    <cfRule type="cellIs" dxfId="12148" priority="12838" operator="greaterThan">
      <formula>1</formula>
    </cfRule>
  </conditionalFormatting>
  <conditionalFormatting sqref="T41">
    <cfRule type="cellIs" dxfId="12147" priority="12837" operator="greaterThan">
      <formula>1</formula>
    </cfRule>
  </conditionalFormatting>
  <conditionalFormatting sqref="U41">
    <cfRule type="cellIs" dxfId="12146" priority="12836" operator="greaterThan">
      <formula>1</formula>
    </cfRule>
  </conditionalFormatting>
  <conditionalFormatting sqref="V41">
    <cfRule type="cellIs" dxfId="12145" priority="12835" operator="greaterThan">
      <formula>1</formula>
    </cfRule>
  </conditionalFormatting>
  <conditionalFormatting sqref="H41">
    <cfRule type="cellIs" dxfId="12144" priority="12834" operator="greaterThan">
      <formula>1</formula>
    </cfRule>
  </conditionalFormatting>
  <conditionalFormatting sqref="H41">
    <cfRule type="cellIs" dxfId="12143" priority="12833" operator="greaterThan">
      <formula>1</formula>
    </cfRule>
  </conditionalFormatting>
  <conditionalFormatting sqref="K41">
    <cfRule type="cellIs" dxfId="12142" priority="12832" operator="greaterThan">
      <formula>1</formula>
    </cfRule>
  </conditionalFormatting>
  <conditionalFormatting sqref="K41">
    <cfRule type="cellIs" dxfId="12141" priority="12831" operator="greaterThan">
      <formula>1</formula>
    </cfRule>
  </conditionalFormatting>
  <conditionalFormatting sqref="P41">
    <cfRule type="cellIs" dxfId="12140" priority="12830" operator="greaterThan">
      <formula>1</formula>
    </cfRule>
  </conditionalFormatting>
  <conditionalFormatting sqref="P41">
    <cfRule type="cellIs" dxfId="12139" priority="12829" operator="greaterThan">
      <formula>1</formula>
    </cfRule>
  </conditionalFormatting>
  <conditionalFormatting sqref="Q41">
    <cfRule type="cellIs" dxfId="12138" priority="12828" operator="greaterThan">
      <formula>1</formula>
    </cfRule>
  </conditionalFormatting>
  <conditionalFormatting sqref="Q41">
    <cfRule type="cellIs" dxfId="12137" priority="12827" operator="greaterThan">
      <formula>1</formula>
    </cfRule>
  </conditionalFormatting>
  <conditionalFormatting sqref="R41">
    <cfRule type="cellIs" dxfId="12136" priority="12826" operator="greaterThan">
      <formula>1</formula>
    </cfRule>
  </conditionalFormatting>
  <conditionalFormatting sqref="R41">
    <cfRule type="cellIs" dxfId="12135" priority="12825" operator="greaterThan">
      <formula>1</formula>
    </cfRule>
  </conditionalFormatting>
  <conditionalFormatting sqref="S41">
    <cfRule type="cellIs" dxfId="12134" priority="12824" operator="greaterThan">
      <formula>1</formula>
    </cfRule>
  </conditionalFormatting>
  <conditionalFormatting sqref="S41">
    <cfRule type="cellIs" dxfId="12133" priority="12823" operator="greaterThan">
      <formula>1</formula>
    </cfRule>
  </conditionalFormatting>
  <conditionalFormatting sqref="V41">
    <cfRule type="cellIs" dxfId="12132" priority="12817" operator="greaterThan">
      <formula>1</formula>
    </cfRule>
  </conditionalFormatting>
  <conditionalFormatting sqref="V41">
    <cfRule type="cellIs" dxfId="12131" priority="12816" operator="greaterThan">
      <formula>1</formula>
    </cfRule>
  </conditionalFormatting>
  <conditionalFormatting sqref="U41">
    <cfRule type="cellIs" dxfId="12130" priority="12815" operator="greaterThan">
      <formula>1</formula>
    </cfRule>
  </conditionalFormatting>
  <conditionalFormatting sqref="U41">
    <cfRule type="cellIs" dxfId="12129" priority="12814" operator="greaterThan">
      <formula>1</formula>
    </cfRule>
  </conditionalFormatting>
  <conditionalFormatting sqref="T41">
    <cfRule type="cellIs" dxfId="12128" priority="12813" operator="greaterThan">
      <formula>1</formula>
    </cfRule>
  </conditionalFormatting>
  <conditionalFormatting sqref="T41">
    <cfRule type="cellIs" dxfId="12127" priority="12812" operator="greaterThan">
      <formula>1</formula>
    </cfRule>
  </conditionalFormatting>
  <conditionalFormatting sqref="S41">
    <cfRule type="cellIs" dxfId="12126" priority="12811" operator="greaterThan">
      <formula>1</formula>
    </cfRule>
  </conditionalFormatting>
  <conditionalFormatting sqref="E41:I41">
    <cfRule type="cellIs" dxfId="12125" priority="12822" operator="greaterThan">
      <formula>1</formula>
    </cfRule>
  </conditionalFormatting>
  <conditionalFormatting sqref="E41:I41">
    <cfRule type="cellIs" dxfId="12124" priority="12821" operator="greaterThan">
      <formula>1</formula>
    </cfRule>
  </conditionalFormatting>
  <conditionalFormatting sqref="G41">
    <cfRule type="cellIs" dxfId="12123" priority="12820" operator="greaterThan">
      <formula>1</formula>
    </cfRule>
  </conditionalFormatting>
  <conditionalFormatting sqref="H41">
    <cfRule type="cellIs" dxfId="12122" priority="12819" operator="greaterThan">
      <formula>1</formula>
    </cfRule>
  </conditionalFormatting>
  <conditionalFormatting sqref="I41">
    <cfRule type="cellIs" dxfId="12121" priority="12818" operator="greaterThan">
      <formula>1</formula>
    </cfRule>
  </conditionalFormatting>
  <conditionalFormatting sqref="S41">
    <cfRule type="cellIs" dxfId="12120" priority="12810" operator="greaterThan">
      <formula>1</formula>
    </cfRule>
  </conditionalFormatting>
  <conditionalFormatting sqref="R41">
    <cfRule type="cellIs" dxfId="12119" priority="12809" operator="greaterThan">
      <formula>1</formula>
    </cfRule>
  </conditionalFormatting>
  <conditionalFormatting sqref="R41">
    <cfRule type="cellIs" dxfId="12118" priority="12808" operator="greaterThan">
      <formula>1</formula>
    </cfRule>
  </conditionalFormatting>
  <conditionalFormatting sqref="Q41">
    <cfRule type="cellIs" dxfId="12117" priority="12807" operator="greaterThan">
      <formula>1</formula>
    </cfRule>
  </conditionalFormatting>
  <conditionalFormatting sqref="Q41">
    <cfRule type="cellIs" dxfId="12116" priority="12806" operator="greaterThan">
      <formula>1</formula>
    </cfRule>
  </conditionalFormatting>
  <conditionalFormatting sqref="P41">
    <cfRule type="cellIs" dxfId="12115" priority="12805" operator="greaterThan">
      <formula>1</formula>
    </cfRule>
  </conditionalFormatting>
  <conditionalFormatting sqref="P41">
    <cfRule type="cellIs" dxfId="12114" priority="12804" operator="greaterThan">
      <formula>1</formula>
    </cfRule>
  </conditionalFormatting>
  <conditionalFormatting sqref="K41">
    <cfRule type="cellIs" dxfId="12113" priority="12803" operator="greaterThan">
      <formula>1</formula>
    </cfRule>
  </conditionalFormatting>
  <conditionalFormatting sqref="K41">
    <cfRule type="cellIs" dxfId="12112" priority="12802" operator="greaterThan">
      <formula>1</formula>
    </cfRule>
  </conditionalFormatting>
  <conditionalFormatting sqref="J41">
    <cfRule type="cellIs" dxfId="12111" priority="12801" operator="greaterThan">
      <formula>1</formula>
    </cfRule>
  </conditionalFormatting>
  <conditionalFormatting sqref="J41">
    <cfRule type="cellIs" dxfId="12110" priority="12800" operator="greaterThan">
      <formula>1</formula>
    </cfRule>
  </conditionalFormatting>
  <conditionalFormatting sqref="S41">
    <cfRule type="cellIs" dxfId="12109" priority="12777" operator="greaterThan">
      <formula>1</formula>
    </cfRule>
  </conditionalFormatting>
  <conditionalFormatting sqref="E41 T41:V41 Q41:R41">
    <cfRule type="cellIs" dxfId="12108" priority="12799" operator="greaterThan">
      <formula>1</formula>
    </cfRule>
  </conditionalFormatting>
  <conditionalFormatting sqref="E41 T41:V41 Q41:R41">
    <cfRule type="cellIs" dxfId="12107" priority="12798" operator="greaterThan">
      <formula>1</formula>
    </cfRule>
  </conditionalFormatting>
  <conditionalFormatting sqref="Q41">
    <cfRule type="cellIs" dxfId="12106" priority="12797" operator="greaterThan">
      <formula>1</formula>
    </cfRule>
  </conditionalFormatting>
  <conditionalFormatting sqref="R41">
    <cfRule type="cellIs" dxfId="12105" priority="12796" operator="greaterThan">
      <formula>1</formula>
    </cfRule>
  </conditionalFormatting>
  <conditionalFormatting sqref="T41">
    <cfRule type="cellIs" dxfId="12104" priority="12795" operator="greaterThan">
      <formula>1</formula>
    </cfRule>
  </conditionalFormatting>
  <conditionalFormatting sqref="U41">
    <cfRule type="cellIs" dxfId="12103" priority="12794" operator="greaterThan">
      <formula>1</formula>
    </cfRule>
  </conditionalFormatting>
  <conditionalFormatting sqref="V41">
    <cfRule type="cellIs" dxfId="12102" priority="12793" operator="greaterThan">
      <formula>1</formula>
    </cfRule>
  </conditionalFormatting>
  <conditionalFormatting sqref="F41">
    <cfRule type="cellIs" dxfId="12101" priority="12792" operator="greaterThan">
      <formula>1</formula>
    </cfRule>
  </conditionalFormatting>
  <conditionalFormatting sqref="F41">
    <cfRule type="cellIs" dxfId="12100" priority="12791" operator="greaterThan">
      <formula>1</formula>
    </cfRule>
  </conditionalFormatting>
  <conditionalFormatting sqref="G41">
    <cfRule type="cellIs" dxfId="12099" priority="12790" operator="greaterThan">
      <formula>1</formula>
    </cfRule>
  </conditionalFormatting>
  <conditionalFormatting sqref="G41">
    <cfRule type="cellIs" dxfId="12098" priority="12789" operator="greaterThan">
      <formula>1</formula>
    </cfRule>
  </conditionalFormatting>
  <conditionalFormatting sqref="H41">
    <cfRule type="cellIs" dxfId="12097" priority="12788" operator="greaterThan">
      <formula>1</formula>
    </cfRule>
  </conditionalFormatting>
  <conditionalFormatting sqref="H41">
    <cfRule type="cellIs" dxfId="12096" priority="12787" operator="greaterThan">
      <formula>1</formula>
    </cfRule>
  </conditionalFormatting>
  <conditionalFormatting sqref="I41">
    <cfRule type="cellIs" dxfId="12095" priority="12786" operator="greaterThan">
      <formula>1</formula>
    </cfRule>
  </conditionalFormatting>
  <conditionalFormatting sqref="I41">
    <cfRule type="cellIs" dxfId="12094" priority="12785" operator="greaterThan">
      <formula>1</formula>
    </cfRule>
  </conditionalFormatting>
  <conditionalFormatting sqref="J41">
    <cfRule type="cellIs" dxfId="12093" priority="12784" operator="greaterThan">
      <formula>1</formula>
    </cfRule>
  </conditionalFormatting>
  <conditionalFormatting sqref="J41">
    <cfRule type="cellIs" dxfId="12092" priority="12783" operator="greaterThan">
      <formula>1</formula>
    </cfRule>
  </conditionalFormatting>
  <conditionalFormatting sqref="K41">
    <cfRule type="cellIs" dxfId="12091" priority="12782" operator="greaterThan">
      <formula>1</formula>
    </cfRule>
  </conditionalFormatting>
  <conditionalFormatting sqref="K41">
    <cfRule type="cellIs" dxfId="12090" priority="12781" operator="greaterThan">
      <formula>1</formula>
    </cfRule>
  </conditionalFormatting>
  <conditionalFormatting sqref="P41">
    <cfRule type="cellIs" dxfId="12089" priority="12780" operator="greaterThan">
      <formula>1</formula>
    </cfRule>
  </conditionalFormatting>
  <conditionalFormatting sqref="P41">
    <cfRule type="cellIs" dxfId="12088" priority="12779" operator="greaterThan">
      <formula>1</formula>
    </cfRule>
  </conditionalFormatting>
  <conditionalFormatting sqref="S41">
    <cfRule type="cellIs" dxfId="12087" priority="12778" operator="greaterThan">
      <formula>1</formula>
    </cfRule>
  </conditionalFormatting>
  <conditionalFormatting sqref="G41:K41 P41:V41">
    <cfRule type="cellIs" dxfId="12086" priority="12776" operator="greaterThan">
      <formula>1</formula>
    </cfRule>
  </conditionalFormatting>
  <conditionalFormatting sqref="G41:K41 P41:V41">
    <cfRule type="cellIs" dxfId="12085" priority="12775" operator="greaterThan">
      <formula>1</formula>
    </cfRule>
  </conditionalFormatting>
  <conditionalFormatting sqref="G41">
    <cfRule type="cellIs" dxfId="12084" priority="12774" operator="greaterThan">
      <formula>1</formula>
    </cfRule>
  </conditionalFormatting>
  <conditionalFormatting sqref="H41">
    <cfRule type="cellIs" dxfId="12083" priority="12773" operator="greaterThan">
      <formula>1</formula>
    </cfRule>
  </conditionalFormatting>
  <conditionalFormatting sqref="I41">
    <cfRule type="cellIs" dxfId="12082" priority="12772" operator="greaterThan">
      <formula>1</formula>
    </cfRule>
  </conditionalFormatting>
  <conditionalFormatting sqref="J41">
    <cfRule type="cellIs" dxfId="12081" priority="12771" operator="greaterThan">
      <formula>1</formula>
    </cfRule>
  </conditionalFormatting>
  <conditionalFormatting sqref="K41">
    <cfRule type="cellIs" dxfId="12080" priority="12770" operator="greaterThan">
      <formula>1</formula>
    </cfRule>
  </conditionalFormatting>
  <conditionalFormatting sqref="P41">
    <cfRule type="cellIs" dxfId="12079" priority="12769" operator="greaterThan">
      <formula>1</formula>
    </cfRule>
  </conditionalFormatting>
  <conditionalFormatting sqref="Q41">
    <cfRule type="cellIs" dxfId="12078" priority="12768" operator="greaterThan">
      <formula>1</formula>
    </cfRule>
  </conditionalFormatting>
  <conditionalFormatting sqref="R41">
    <cfRule type="cellIs" dxfId="12077" priority="12767" operator="greaterThan">
      <formula>1</formula>
    </cfRule>
  </conditionalFormatting>
  <conditionalFormatting sqref="S41">
    <cfRule type="cellIs" dxfId="12076" priority="12766" operator="greaterThan">
      <formula>1</formula>
    </cfRule>
  </conditionalFormatting>
  <conditionalFormatting sqref="T41">
    <cfRule type="cellIs" dxfId="12075" priority="12765" operator="greaterThan">
      <formula>1</formula>
    </cfRule>
  </conditionalFormatting>
  <conditionalFormatting sqref="U41">
    <cfRule type="cellIs" dxfId="12074" priority="12764" operator="greaterThan">
      <formula>1</formula>
    </cfRule>
  </conditionalFormatting>
  <conditionalFormatting sqref="V41">
    <cfRule type="cellIs" dxfId="12073" priority="12763" operator="greaterThan">
      <formula>1</formula>
    </cfRule>
  </conditionalFormatting>
  <conditionalFormatting sqref="F41">
    <cfRule type="cellIs" dxfId="12072" priority="12762" operator="greaterThan">
      <formula>1</formula>
    </cfRule>
  </conditionalFormatting>
  <conditionalFormatting sqref="F41">
    <cfRule type="cellIs" dxfId="12071" priority="12761" operator="greaterThan">
      <formula>1</formula>
    </cfRule>
  </conditionalFormatting>
  <conditionalFormatting sqref="E41">
    <cfRule type="cellIs" dxfId="12070" priority="12760" operator="greaterThan">
      <formula>1</formula>
    </cfRule>
  </conditionalFormatting>
  <conditionalFormatting sqref="E41">
    <cfRule type="cellIs" dxfId="12069" priority="12759" operator="greaterThan">
      <formula>1</formula>
    </cfRule>
  </conditionalFormatting>
  <conditionalFormatting sqref="E41:K41 P41:U41">
    <cfRule type="cellIs" dxfId="12068" priority="12758" operator="greaterThan">
      <formula>1</formula>
    </cfRule>
  </conditionalFormatting>
  <conditionalFormatting sqref="V41">
    <cfRule type="cellIs" dxfId="12067" priority="12757" operator="greaterThan">
      <formula>1</formula>
    </cfRule>
  </conditionalFormatting>
  <conditionalFormatting sqref="V41">
    <cfRule type="cellIs" dxfId="12066" priority="12756" operator="greaterThan">
      <formula>1</formula>
    </cfRule>
  </conditionalFormatting>
  <conditionalFormatting sqref="E41:K41 P41:V41">
    <cfRule type="cellIs" dxfId="12065" priority="12755" operator="greaterThan">
      <formula>1</formula>
    </cfRule>
  </conditionalFormatting>
  <conditionalFormatting sqref="E41:K41 P41:V41">
    <cfRule type="cellIs" dxfId="12064" priority="12754" operator="greaterThan">
      <formula>1</formula>
    </cfRule>
  </conditionalFormatting>
  <conditionalFormatting sqref="G41">
    <cfRule type="cellIs" dxfId="12063" priority="12753" operator="greaterThan">
      <formula>1</formula>
    </cfRule>
  </conditionalFormatting>
  <conditionalFormatting sqref="H41">
    <cfRule type="cellIs" dxfId="12062" priority="12752" operator="greaterThan">
      <formula>1</formula>
    </cfRule>
  </conditionalFormatting>
  <conditionalFormatting sqref="I41">
    <cfRule type="cellIs" dxfId="12061" priority="12751" operator="greaterThan">
      <formula>1</formula>
    </cfRule>
  </conditionalFormatting>
  <conditionalFormatting sqref="J41">
    <cfRule type="cellIs" dxfId="12060" priority="12750" operator="greaterThan">
      <formula>1</formula>
    </cfRule>
  </conditionalFormatting>
  <conditionalFormatting sqref="K41">
    <cfRule type="cellIs" dxfId="12059" priority="12749" operator="greaterThan">
      <formula>1</formula>
    </cfRule>
  </conditionalFormatting>
  <conditionalFormatting sqref="P41">
    <cfRule type="cellIs" dxfId="12058" priority="12748" operator="greaterThan">
      <formula>1</formula>
    </cfRule>
  </conditionalFormatting>
  <conditionalFormatting sqref="Q41">
    <cfRule type="cellIs" dxfId="12057" priority="12747" operator="greaterThan">
      <formula>1</formula>
    </cfRule>
  </conditionalFormatting>
  <conditionalFormatting sqref="R41">
    <cfRule type="cellIs" dxfId="12056" priority="12746" operator="greaterThan">
      <formula>1</formula>
    </cfRule>
  </conditionalFormatting>
  <conditionalFormatting sqref="S41">
    <cfRule type="cellIs" dxfId="12055" priority="12745" operator="greaterThan">
      <formula>1</formula>
    </cfRule>
  </conditionalFormatting>
  <conditionalFormatting sqref="T41">
    <cfRule type="cellIs" dxfId="12054" priority="12744" operator="greaterThan">
      <formula>1</formula>
    </cfRule>
  </conditionalFormatting>
  <conditionalFormatting sqref="U41">
    <cfRule type="cellIs" dxfId="12053" priority="12743" operator="greaterThan">
      <formula>1</formula>
    </cfRule>
  </conditionalFormatting>
  <conditionalFormatting sqref="V41">
    <cfRule type="cellIs" dxfId="12052" priority="12742" operator="greaterThan">
      <formula>1</formula>
    </cfRule>
  </conditionalFormatting>
  <conditionalFormatting sqref="E41:K41 P41:V41">
    <cfRule type="cellIs" dxfId="12051" priority="12741" operator="greaterThan">
      <formula>1</formula>
    </cfRule>
  </conditionalFormatting>
  <conditionalFormatting sqref="E41:K41 P41:V41">
    <cfRule type="cellIs" dxfId="12050" priority="12740" operator="greaterThan">
      <formula>1</formula>
    </cfRule>
  </conditionalFormatting>
  <conditionalFormatting sqref="E41:K41 P41:V41">
    <cfRule type="cellIs" dxfId="12049" priority="12739" operator="greaterThan">
      <formula>1</formula>
    </cfRule>
  </conditionalFormatting>
  <conditionalFormatting sqref="E41:K41 P41:V41">
    <cfRule type="cellIs" dxfId="12048" priority="12738" operator="greaterThan">
      <formula>1</formula>
    </cfRule>
  </conditionalFormatting>
  <conditionalFormatting sqref="G41">
    <cfRule type="cellIs" dxfId="12047" priority="12737" operator="greaterThan">
      <formula>1</formula>
    </cfRule>
  </conditionalFormatting>
  <conditionalFormatting sqref="H41">
    <cfRule type="cellIs" dxfId="12046" priority="12736" operator="greaterThan">
      <formula>1</formula>
    </cfRule>
  </conditionalFormatting>
  <conditionalFormatting sqref="I41">
    <cfRule type="cellIs" dxfId="12045" priority="12735" operator="greaterThan">
      <formula>1</formula>
    </cfRule>
  </conditionalFormatting>
  <conditionalFormatting sqref="J41">
    <cfRule type="cellIs" dxfId="12044" priority="12734" operator="greaterThan">
      <formula>1</formula>
    </cfRule>
  </conditionalFormatting>
  <conditionalFormatting sqref="K41">
    <cfRule type="cellIs" dxfId="12043" priority="12733" operator="greaterThan">
      <formula>1</formula>
    </cfRule>
  </conditionalFormatting>
  <conditionalFormatting sqref="P41">
    <cfRule type="cellIs" dxfId="12042" priority="12732" operator="greaterThan">
      <formula>1</formula>
    </cfRule>
  </conditionalFormatting>
  <conditionalFormatting sqref="Q41">
    <cfRule type="cellIs" dxfId="12041" priority="12731" operator="greaterThan">
      <formula>1</formula>
    </cfRule>
  </conditionalFormatting>
  <conditionalFormatting sqref="R41">
    <cfRule type="cellIs" dxfId="12040" priority="12730" operator="greaterThan">
      <formula>1</formula>
    </cfRule>
  </conditionalFormatting>
  <conditionalFormatting sqref="S41">
    <cfRule type="cellIs" dxfId="12039" priority="12729" operator="greaterThan">
      <formula>1</formula>
    </cfRule>
  </conditionalFormatting>
  <conditionalFormatting sqref="T41">
    <cfRule type="cellIs" dxfId="12038" priority="12728" operator="greaterThan">
      <formula>1</formula>
    </cfRule>
  </conditionalFormatting>
  <conditionalFormatting sqref="U41">
    <cfRule type="cellIs" dxfId="12037" priority="12727" operator="greaterThan">
      <formula>1</formula>
    </cfRule>
  </conditionalFormatting>
  <conditionalFormatting sqref="V41">
    <cfRule type="cellIs" dxfId="12036" priority="12726" operator="greaterThan">
      <formula>1</formula>
    </cfRule>
  </conditionalFormatting>
  <conditionalFormatting sqref="L41">
    <cfRule type="cellIs" dxfId="12035" priority="12725" operator="greaterThan">
      <formula>1</formula>
    </cfRule>
  </conditionalFormatting>
  <conditionalFormatting sqref="L41">
    <cfRule type="cellIs" dxfId="12034" priority="12724" operator="greaterThan">
      <formula>1</formula>
    </cfRule>
  </conditionalFormatting>
  <conditionalFormatting sqref="M41">
    <cfRule type="cellIs" dxfId="12033" priority="12723" operator="greaterThan">
      <formula>1</formula>
    </cfRule>
  </conditionalFormatting>
  <conditionalFormatting sqref="M41">
    <cfRule type="cellIs" dxfId="12032" priority="12722" operator="greaterThan">
      <formula>1</formula>
    </cfRule>
  </conditionalFormatting>
  <conditionalFormatting sqref="N41">
    <cfRule type="cellIs" dxfId="12031" priority="12721" operator="greaterThan">
      <formula>1</formula>
    </cfRule>
  </conditionalFormatting>
  <conditionalFormatting sqref="N41">
    <cfRule type="cellIs" dxfId="12030" priority="12720" operator="greaterThan">
      <formula>1</formula>
    </cfRule>
  </conditionalFormatting>
  <conditionalFormatting sqref="O41">
    <cfRule type="cellIs" dxfId="12029" priority="12719" operator="greaterThan">
      <formula>1</formula>
    </cfRule>
  </conditionalFormatting>
  <conditionalFormatting sqref="O41">
    <cfRule type="cellIs" dxfId="12028" priority="12718" operator="greaterThan">
      <formula>1</formula>
    </cfRule>
  </conditionalFormatting>
  <conditionalFormatting sqref="O41">
    <cfRule type="cellIs" dxfId="12027" priority="12717" operator="greaterThan">
      <formula>1</formula>
    </cfRule>
  </conditionalFormatting>
  <conditionalFormatting sqref="O41">
    <cfRule type="cellIs" dxfId="12026" priority="12716" operator="greaterThan">
      <formula>1</formula>
    </cfRule>
  </conditionalFormatting>
  <conditionalFormatting sqref="N41">
    <cfRule type="cellIs" dxfId="12025" priority="12715" operator="greaterThan">
      <formula>1</formula>
    </cfRule>
  </conditionalFormatting>
  <conditionalFormatting sqref="N41">
    <cfRule type="cellIs" dxfId="12024" priority="12714" operator="greaterThan">
      <formula>1</formula>
    </cfRule>
  </conditionalFormatting>
  <conditionalFormatting sqref="M41">
    <cfRule type="cellIs" dxfId="12023" priority="12713" operator="greaterThan">
      <formula>1</formula>
    </cfRule>
  </conditionalFormatting>
  <conditionalFormatting sqref="M41">
    <cfRule type="cellIs" dxfId="12022" priority="12712" operator="greaterThan">
      <formula>1</formula>
    </cfRule>
  </conditionalFormatting>
  <conditionalFormatting sqref="L41">
    <cfRule type="cellIs" dxfId="12021" priority="12711" operator="greaterThan">
      <formula>1</formula>
    </cfRule>
  </conditionalFormatting>
  <conditionalFormatting sqref="L41">
    <cfRule type="cellIs" dxfId="12020" priority="12710" operator="greaterThan">
      <formula>1</formula>
    </cfRule>
  </conditionalFormatting>
  <conditionalFormatting sqref="O41">
    <cfRule type="cellIs" dxfId="12019" priority="12702" operator="greaterThan">
      <formula>1</formula>
    </cfRule>
  </conditionalFormatting>
  <conditionalFormatting sqref="M41:N41">
    <cfRule type="cellIs" dxfId="12018" priority="12709" operator="greaterThan">
      <formula>1</formula>
    </cfRule>
  </conditionalFormatting>
  <conditionalFormatting sqref="M41:N41">
    <cfRule type="cellIs" dxfId="12017" priority="12708" operator="greaterThan">
      <formula>1</formula>
    </cfRule>
  </conditionalFormatting>
  <conditionalFormatting sqref="M41">
    <cfRule type="cellIs" dxfId="12016" priority="12707" operator="greaterThan">
      <formula>1</formula>
    </cfRule>
  </conditionalFormatting>
  <conditionalFormatting sqref="N41">
    <cfRule type="cellIs" dxfId="12015" priority="12706" operator="greaterThan">
      <formula>1</formula>
    </cfRule>
  </conditionalFormatting>
  <conditionalFormatting sqref="L41">
    <cfRule type="cellIs" dxfId="12014" priority="12705" operator="greaterThan">
      <formula>1</formula>
    </cfRule>
  </conditionalFormatting>
  <conditionalFormatting sqref="L41">
    <cfRule type="cellIs" dxfId="12013" priority="12704" operator="greaterThan">
      <formula>1</formula>
    </cfRule>
  </conditionalFormatting>
  <conditionalFormatting sqref="O41">
    <cfRule type="cellIs" dxfId="12012" priority="12703" operator="greaterThan">
      <formula>1</formula>
    </cfRule>
  </conditionalFormatting>
  <conditionalFormatting sqref="L41:O41">
    <cfRule type="cellIs" dxfId="12011" priority="12701" operator="greaterThan">
      <formula>1</formula>
    </cfRule>
  </conditionalFormatting>
  <conditionalFormatting sqref="L41:O41">
    <cfRule type="cellIs" dxfId="12010" priority="12700" operator="greaterThan">
      <formula>1</formula>
    </cfRule>
  </conditionalFormatting>
  <conditionalFormatting sqref="L41">
    <cfRule type="cellIs" dxfId="12009" priority="12699" operator="greaterThan">
      <formula>1</formula>
    </cfRule>
  </conditionalFormatting>
  <conditionalFormatting sqref="M41">
    <cfRule type="cellIs" dxfId="12008" priority="12698" operator="greaterThan">
      <formula>1</formula>
    </cfRule>
  </conditionalFormatting>
  <conditionalFormatting sqref="N41">
    <cfRule type="cellIs" dxfId="12007" priority="12697" operator="greaterThan">
      <formula>1</formula>
    </cfRule>
  </conditionalFormatting>
  <conditionalFormatting sqref="O41">
    <cfRule type="cellIs" dxfId="12006" priority="12696" operator="greaterThan">
      <formula>1</formula>
    </cfRule>
  </conditionalFormatting>
  <conditionalFormatting sqref="L41:O41">
    <cfRule type="cellIs" dxfId="12005" priority="12695" operator="greaterThan">
      <formula>1</formula>
    </cfRule>
  </conditionalFormatting>
  <conditionalFormatting sqref="L41:O41">
    <cfRule type="cellIs" dxfId="12004" priority="12694" operator="greaterThan">
      <formula>1</formula>
    </cfRule>
  </conditionalFormatting>
  <conditionalFormatting sqref="L41:O41">
    <cfRule type="cellIs" dxfId="12003" priority="12693" operator="greaterThan">
      <formula>1</formula>
    </cfRule>
  </conditionalFormatting>
  <conditionalFormatting sqref="L41">
    <cfRule type="cellIs" dxfId="12002" priority="12692" operator="greaterThan">
      <formula>1</formula>
    </cfRule>
  </conditionalFormatting>
  <conditionalFormatting sqref="M41">
    <cfRule type="cellIs" dxfId="12001" priority="12691" operator="greaterThan">
      <formula>1</formula>
    </cfRule>
  </conditionalFormatting>
  <conditionalFormatting sqref="N41">
    <cfRule type="cellIs" dxfId="12000" priority="12690" operator="greaterThan">
      <formula>1</formula>
    </cfRule>
  </conditionalFormatting>
  <conditionalFormatting sqref="O41">
    <cfRule type="cellIs" dxfId="11999" priority="12689" operator="greaterThan">
      <formula>1</formula>
    </cfRule>
  </conditionalFormatting>
  <conditionalFormatting sqref="L41:O41">
    <cfRule type="cellIs" dxfId="11998" priority="12688" operator="greaterThan">
      <formula>1</formula>
    </cfRule>
  </conditionalFormatting>
  <conditionalFormatting sqref="L41:O41">
    <cfRule type="cellIs" dxfId="11997" priority="12687" operator="greaterThan">
      <formula>1</formula>
    </cfRule>
  </conditionalFormatting>
  <conditionalFormatting sqref="L41:O41">
    <cfRule type="cellIs" dxfId="11996" priority="12686" operator="greaterThan">
      <formula>1</formula>
    </cfRule>
  </conditionalFormatting>
  <conditionalFormatting sqref="L41:O41">
    <cfRule type="cellIs" dxfId="11995" priority="12685" operator="greaterThan">
      <formula>1</formula>
    </cfRule>
  </conditionalFormatting>
  <conditionalFormatting sqref="L41">
    <cfRule type="cellIs" dxfId="11994" priority="12684" operator="greaterThan">
      <formula>1</formula>
    </cfRule>
  </conditionalFormatting>
  <conditionalFormatting sqref="M41">
    <cfRule type="cellIs" dxfId="11993" priority="12683" operator="greaterThan">
      <formula>1</formula>
    </cfRule>
  </conditionalFormatting>
  <conditionalFormatting sqref="N41">
    <cfRule type="cellIs" dxfId="11992" priority="12682" operator="greaterThan">
      <formula>1</formula>
    </cfRule>
  </conditionalFormatting>
  <conditionalFormatting sqref="O41">
    <cfRule type="cellIs" dxfId="11991" priority="12681" operator="greaterThan">
      <formula>1</formula>
    </cfRule>
  </conditionalFormatting>
  <conditionalFormatting sqref="G41:K41 P41:V41">
    <cfRule type="cellIs" dxfId="11990" priority="12680" operator="greaterThan">
      <formula>1</formula>
    </cfRule>
  </conditionalFormatting>
  <conditionalFormatting sqref="G41:K41 P41:V41">
    <cfRule type="cellIs" dxfId="11989" priority="12679" operator="greaterThan">
      <formula>1</formula>
    </cfRule>
  </conditionalFormatting>
  <conditionalFormatting sqref="G41">
    <cfRule type="cellIs" dxfId="11988" priority="12678" operator="greaterThan">
      <formula>1</formula>
    </cfRule>
  </conditionalFormatting>
  <conditionalFormatting sqref="H41">
    <cfRule type="cellIs" dxfId="11987" priority="12677" operator="greaterThan">
      <formula>1</formula>
    </cfRule>
  </conditionalFormatting>
  <conditionalFormatting sqref="I41">
    <cfRule type="cellIs" dxfId="11986" priority="12676" operator="greaterThan">
      <formula>1</formula>
    </cfRule>
  </conditionalFormatting>
  <conditionalFormatting sqref="J41">
    <cfRule type="cellIs" dxfId="11985" priority="12675" operator="greaterThan">
      <formula>1</formula>
    </cfRule>
  </conditionalFormatting>
  <conditionalFormatting sqref="K41">
    <cfRule type="cellIs" dxfId="11984" priority="12674" operator="greaterThan">
      <formula>1</formula>
    </cfRule>
  </conditionalFormatting>
  <conditionalFormatting sqref="P41">
    <cfRule type="cellIs" dxfId="11983" priority="12673" operator="greaterThan">
      <formula>1</formula>
    </cfRule>
  </conditionalFormatting>
  <conditionalFormatting sqref="Q41">
    <cfRule type="cellIs" dxfId="11982" priority="12672" operator="greaterThan">
      <formula>1</formula>
    </cfRule>
  </conditionalFormatting>
  <conditionalFormatting sqref="R41">
    <cfRule type="cellIs" dxfId="11981" priority="12671" operator="greaterThan">
      <formula>1</formula>
    </cfRule>
  </conditionalFormatting>
  <conditionalFormatting sqref="S41">
    <cfRule type="cellIs" dxfId="11980" priority="12670" operator="greaterThan">
      <formula>1</formula>
    </cfRule>
  </conditionalFormatting>
  <conditionalFormatting sqref="T41">
    <cfRule type="cellIs" dxfId="11979" priority="12669" operator="greaterThan">
      <formula>1</formula>
    </cfRule>
  </conditionalFormatting>
  <conditionalFormatting sqref="U41">
    <cfRule type="cellIs" dxfId="11978" priority="12668" operator="greaterThan">
      <formula>1</formula>
    </cfRule>
  </conditionalFormatting>
  <conditionalFormatting sqref="V41">
    <cfRule type="cellIs" dxfId="11977" priority="12667" operator="greaterThan">
      <formula>1</formula>
    </cfRule>
  </conditionalFormatting>
  <conditionalFormatting sqref="F41">
    <cfRule type="cellIs" dxfId="11976" priority="12666" operator="greaterThan">
      <formula>1</formula>
    </cfRule>
  </conditionalFormatting>
  <conditionalFormatting sqref="F41">
    <cfRule type="cellIs" dxfId="11975" priority="12665" operator="greaterThan">
      <formula>1</formula>
    </cfRule>
  </conditionalFormatting>
  <conditionalFormatting sqref="E41">
    <cfRule type="cellIs" dxfId="11974" priority="12664" operator="greaterThan">
      <formula>1</formula>
    </cfRule>
  </conditionalFormatting>
  <conditionalFormatting sqref="E41">
    <cfRule type="cellIs" dxfId="11973" priority="12663" operator="greaterThan">
      <formula>1</formula>
    </cfRule>
  </conditionalFormatting>
  <conditionalFormatting sqref="E41:K41 P41:U41">
    <cfRule type="cellIs" dxfId="11972" priority="12662" operator="greaterThan">
      <formula>1</formula>
    </cfRule>
  </conditionalFormatting>
  <conditionalFormatting sqref="V41">
    <cfRule type="cellIs" dxfId="11971" priority="12661" operator="greaterThan">
      <formula>1</formula>
    </cfRule>
  </conditionalFormatting>
  <conditionalFormatting sqref="V41">
    <cfRule type="cellIs" dxfId="11970" priority="12660" operator="greaterThan">
      <formula>1</formula>
    </cfRule>
  </conditionalFormatting>
  <conditionalFormatting sqref="E41:K41 P41:V41">
    <cfRule type="cellIs" dxfId="11969" priority="12659" operator="greaterThan">
      <formula>1</formula>
    </cfRule>
  </conditionalFormatting>
  <conditionalFormatting sqref="E41:K41 P41:V41">
    <cfRule type="cellIs" dxfId="11968" priority="12658" operator="greaterThan">
      <formula>1</formula>
    </cfRule>
  </conditionalFormatting>
  <conditionalFormatting sqref="G41">
    <cfRule type="cellIs" dxfId="11967" priority="12657" operator="greaterThan">
      <formula>1</formula>
    </cfRule>
  </conditionalFormatting>
  <conditionalFormatting sqref="H41">
    <cfRule type="cellIs" dxfId="11966" priority="12656" operator="greaterThan">
      <formula>1</formula>
    </cfRule>
  </conditionalFormatting>
  <conditionalFormatting sqref="I41">
    <cfRule type="cellIs" dxfId="11965" priority="12655" operator="greaterThan">
      <formula>1</formula>
    </cfRule>
  </conditionalFormatting>
  <conditionalFormatting sqref="J41">
    <cfRule type="cellIs" dxfId="11964" priority="12654" operator="greaterThan">
      <formula>1</formula>
    </cfRule>
  </conditionalFormatting>
  <conditionalFormatting sqref="K41">
    <cfRule type="cellIs" dxfId="11963" priority="12653" operator="greaterThan">
      <formula>1</formula>
    </cfRule>
  </conditionalFormatting>
  <conditionalFormatting sqref="P41">
    <cfRule type="cellIs" dxfId="11962" priority="12652" operator="greaterThan">
      <formula>1</formula>
    </cfRule>
  </conditionalFormatting>
  <conditionalFormatting sqref="Q41">
    <cfRule type="cellIs" dxfId="11961" priority="12651" operator="greaterThan">
      <formula>1</formula>
    </cfRule>
  </conditionalFormatting>
  <conditionalFormatting sqref="R41">
    <cfRule type="cellIs" dxfId="11960" priority="12650" operator="greaterThan">
      <formula>1</formula>
    </cfRule>
  </conditionalFormatting>
  <conditionalFormatting sqref="S41">
    <cfRule type="cellIs" dxfId="11959" priority="12649" operator="greaterThan">
      <formula>1</formula>
    </cfRule>
  </conditionalFormatting>
  <conditionalFormatting sqref="T41">
    <cfRule type="cellIs" dxfId="11958" priority="12648" operator="greaterThan">
      <formula>1</formula>
    </cfRule>
  </conditionalFormatting>
  <conditionalFormatting sqref="U41">
    <cfRule type="cellIs" dxfId="11957" priority="12647" operator="greaterThan">
      <formula>1</formula>
    </cfRule>
  </conditionalFormatting>
  <conditionalFormatting sqref="V41">
    <cfRule type="cellIs" dxfId="11956" priority="12646" operator="greaterThan">
      <formula>1</formula>
    </cfRule>
  </conditionalFormatting>
  <conditionalFormatting sqref="E41:K41 P41:V41">
    <cfRule type="cellIs" dxfId="11955" priority="12645" operator="greaterThan">
      <formula>1</formula>
    </cfRule>
  </conditionalFormatting>
  <conditionalFormatting sqref="E41:K41 P41:V41">
    <cfRule type="cellIs" dxfId="11954" priority="12644" operator="greaterThan">
      <formula>1</formula>
    </cfRule>
  </conditionalFormatting>
  <conditionalFormatting sqref="E41:K41 P41:V41">
    <cfRule type="cellIs" dxfId="11953" priority="12643" operator="greaterThan">
      <formula>1</formula>
    </cfRule>
  </conditionalFormatting>
  <conditionalFormatting sqref="E41:K41 P41:V41">
    <cfRule type="cellIs" dxfId="11952" priority="12642" operator="greaterThan">
      <formula>1</formula>
    </cfRule>
  </conditionalFormatting>
  <conditionalFormatting sqref="G41">
    <cfRule type="cellIs" dxfId="11951" priority="12641" operator="greaterThan">
      <formula>1</formula>
    </cfRule>
  </conditionalFormatting>
  <conditionalFormatting sqref="H41">
    <cfRule type="cellIs" dxfId="11950" priority="12640" operator="greaterThan">
      <formula>1</formula>
    </cfRule>
  </conditionalFormatting>
  <conditionalFormatting sqref="I41">
    <cfRule type="cellIs" dxfId="11949" priority="12639" operator="greaterThan">
      <formula>1</formula>
    </cfRule>
  </conditionalFormatting>
  <conditionalFormatting sqref="J41">
    <cfRule type="cellIs" dxfId="11948" priority="12638" operator="greaterThan">
      <formula>1</formula>
    </cfRule>
  </conditionalFormatting>
  <conditionalFormatting sqref="K41">
    <cfRule type="cellIs" dxfId="11947" priority="12637" operator="greaterThan">
      <formula>1</formula>
    </cfRule>
  </conditionalFormatting>
  <conditionalFormatting sqref="P41">
    <cfRule type="cellIs" dxfId="11946" priority="12636" operator="greaterThan">
      <formula>1</formula>
    </cfRule>
  </conditionalFormatting>
  <conditionalFormatting sqref="Q41">
    <cfRule type="cellIs" dxfId="11945" priority="12635" operator="greaterThan">
      <formula>1</formula>
    </cfRule>
  </conditionalFormatting>
  <conditionalFormatting sqref="R41">
    <cfRule type="cellIs" dxfId="11944" priority="12634" operator="greaterThan">
      <formula>1</formula>
    </cfRule>
  </conditionalFormatting>
  <conditionalFormatting sqref="S41">
    <cfRule type="cellIs" dxfId="11943" priority="12633" operator="greaterThan">
      <formula>1</formula>
    </cfRule>
  </conditionalFormatting>
  <conditionalFormatting sqref="T41">
    <cfRule type="cellIs" dxfId="11942" priority="12632" operator="greaterThan">
      <formula>1</formula>
    </cfRule>
  </conditionalFormatting>
  <conditionalFormatting sqref="U41">
    <cfRule type="cellIs" dxfId="11941" priority="12631" operator="greaterThan">
      <formula>1</formula>
    </cfRule>
  </conditionalFormatting>
  <conditionalFormatting sqref="V41">
    <cfRule type="cellIs" dxfId="11940" priority="12630" operator="greaterThan">
      <formula>1</formula>
    </cfRule>
  </conditionalFormatting>
  <conditionalFormatting sqref="L41:O41">
    <cfRule type="cellIs" dxfId="11939" priority="12629" operator="greaterThan">
      <formula>1</formula>
    </cfRule>
  </conditionalFormatting>
  <conditionalFormatting sqref="L41:O41">
    <cfRule type="cellIs" dxfId="11938" priority="12628" operator="greaterThan">
      <formula>1</formula>
    </cfRule>
  </conditionalFormatting>
  <conditionalFormatting sqref="L41">
    <cfRule type="cellIs" dxfId="11937" priority="12627" operator="greaterThan">
      <formula>1</formula>
    </cfRule>
  </conditionalFormatting>
  <conditionalFormatting sqref="M41">
    <cfRule type="cellIs" dxfId="11936" priority="12626" operator="greaterThan">
      <formula>1</formula>
    </cfRule>
  </conditionalFormatting>
  <conditionalFormatting sqref="N41">
    <cfRule type="cellIs" dxfId="11935" priority="12625" operator="greaterThan">
      <formula>1</formula>
    </cfRule>
  </conditionalFormatting>
  <conditionalFormatting sqref="O41">
    <cfRule type="cellIs" dxfId="11934" priority="12624" operator="greaterThan">
      <formula>1</formula>
    </cfRule>
  </conditionalFormatting>
  <conditionalFormatting sqref="L41:O41">
    <cfRule type="cellIs" dxfId="11933" priority="12623" operator="greaterThan">
      <formula>1</formula>
    </cfRule>
  </conditionalFormatting>
  <conditionalFormatting sqref="L41:O41">
    <cfRule type="cellIs" dxfId="11932" priority="12622" operator="greaterThan">
      <formula>1</formula>
    </cfRule>
  </conditionalFormatting>
  <conditionalFormatting sqref="L41:O41">
    <cfRule type="cellIs" dxfId="11931" priority="12621" operator="greaterThan">
      <formula>1</formula>
    </cfRule>
  </conditionalFormatting>
  <conditionalFormatting sqref="L41">
    <cfRule type="cellIs" dxfId="11930" priority="12620" operator="greaterThan">
      <formula>1</formula>
    </cfRule>
  </conditionalFormatting>
  <conditionalFormatting sqref="M41">
    <cfRule type="cellIs" dxfId="11929" priority="12619" operator="greaterThan">
      <formula>1</formula>
    </cfRule>
  </conditionalFormatting>
  <conditionalFormatting sqref="N41">
    <cfRule type="cellIs" dxfId="11928" priority="12618" operator="greaterThan">
      <formula>1</formula>
    </cfRule>
  </conditionalFormatting>
  <conditionalFormatting sqref="O41">
    <cfRule type="cellIs" dxfId="11927" priority="12617" operator="greaterThan">
      <formula>1</formula>
    </cfRule>
  </conditionalFormatting>
  <conditionalFormatting sqref="L41:O41">
    <cfRule type="cellIs" dxfId="11926" priority="12616" operator="greaterThan">
      <formula>1</formula>
    </cfRule>
  </conditionalFormatting>
  <conditionalFormatting sqref="L41:O41">
    <cfRule type="cellIs" dxfId="11925" priority="12615" operator="greaterThan">
      <formula>1</formula>
    </cfRule>
  </conditionalFormatting>
  <conditionalFormatting sqref="L41:O41">
    <cfRule type="cellIs" dxfId="11924" priority="12614" operator="greaterThan">
      <formula>1</formula>
    </cfRule>
  </conditionalFormatting>
  <conditionalFormatting sqref="L41:O41">
    <cfRule type="cellIs" dxfId="11923" priority="12613" operator="greaterThan">
      <formula>1</formula>
    </cfRule>
  </conditionalFormatting>
  <conditionalFormatting sqref="L41">
    <cfRule type="cellIs" dxfId="11922" priority="12612" operator="greaterThan">
      <formula>1</formula>
    </cfRule>
  </conditionalFormatting>
  <conditionalFormatting sqref="M41">
    <cfRule type="cellIs" dxfId="11921" priority="12611" operator="greaterThan">
      <formula>1</formula>
    </cfRule>
  </conditionalFormatting>
  <conditionalFormatting sqref="N41">
    <cfRule type="cellIs" dxfId="11920" priority="12610" operator="greaterThan">
      <formula>1</formula>
    </cfRule>
  </conditionalFormatting>
  <conditionalFormatting sqref="O41">
    <cfRule type="cellIs" dxfId="11919" priority="12609" operator="greaterThan">
      <formula>1</formula>
    </cfRule>
  </conditionalFormatting>
  <conditionalFormatting sqref="E41:K41 P41:V41">
    <cfRule type="cellIs" dxfId="11918" priority="12608" operator="greaterThan">
      <formula>1</formula>
    </cfRule>
  </conditionalFormatting>
  <conditionalFormatting sqref="E41:K41 P41:V41">
    <cfRule type="cellIs" dxfId="11917" priority="12607" operator="greaterThan">
      <formula>1</formula>
    </cfRule>
  </conditionalFormatting>
  <conditionalFormatting sqref="G41">
    <cfRule type="cellIs" dxfId="11916" priority="12606" operator="greaterThan">
      <formula>1</formula>
    </cfRule>
  </conditionalFormatting>
  <conditionalFormatting sqref="H41">
    <cfRule type="cellIs" dxfId="11915" priority="12605" operator="greaterThan">
      <formula>1</formula>
    </cfRule>
  </conditionalFormatting>
  <conditionalFormatting sqref="I41">
    <cfRule type="cellIs" dxfId="11914" priority="12604" operator="greaterThan">
      <formula>1</formula>
    </cfRule>
  </conditionalFormatting>
  <conditionalFormatting sqref="J41">
    <cfRule type="cellIs" dxfId="11913" priority="12603" operator="greaterThan">
      <formula>1</formula>
    </cfRule>
  </conditionalFormatting>
  <conditionalFormatting sqref="K41">
    <cfRule type="cellIs" dxfId="11912" priority="12602" operator="greaterThan">
      <formula>1</formula>
    </cfRule>
  </conditionalFormatting>
  <conditionalFormatting sqref="P41">
    <cfRule type="cellIs" dxfId="11911" priority="12601" operator="greaterThan">
      <formula>1</formula>
    </cfRule>
  </conditionalFormatting>
  <conditionalFormatting sqref="Q41">
    <cfRule type="cellIs" dxfId="11910" priority="12600" operator="greaterThan">
      <formula>1</formula>
    </cfRule>
  </conditionalFormatting>
  <conditionalFormatting sqref="R41">
    <cfRule type="cellIs" dxfId="11909" priority="12599" operator="greaterThan">
      <formula>1</formula>
    </cfRule>
  </conditionalFormatting>
  <conditionalFormatting sqref="S41">
    <cfRule type="cellIs" dxfId="11908" priority="12598" operator="greaterThan">
      <formula>1</formula>
    </cfRule>
  </conditionalFormatting>
  <conditionalFormatting sqref="T41">
    <cfRule type="cellIs" dxfId="11907" priority="12597" operator="greaterThan">
      <formula>1</formula>
    </cfRule>
  </conditionalFormatting>
  <conditionalFormatting sqref="U41">
    <cfRule type="cellIs" dxfId="11906" priority="12596" operator="greaterThan">
      <formula>1</formula>
    </cfRule>
  </conditionalFormatting>
  <conditionalFormatting sqref="V41">
    <cfRule type="cellIs" dxfId="11905" priority="12595" operator="greaterThan">
      <formula>1</formula>
    </cfRule>
  </conditionalFormatting>
  <conditionalFormatting sqref="E41:K41 P41:V41">
    <cfRule type="cellIs" dxfId="11904" priority="12594" operator="greaterThan">
      <formula>1</formula>
    </cfRule>
  </conditionalFormatting>
  <conditionalFormatting sqref="E41:K41 P41:V41">
    <cfRule type="cellIs" dxfId="11903" priority="12593" operator="greaterThan">
      <formula>1</formula>
    </cfRule>
  </conditionalFormatting>
  <conditionalFormatting sqref="E41:K41 P41:V41">
    <cfRule type="cellIs" dxfId="11902" priority="12592" operator="greaterThan">
      <formula>1</formula>
    </cfRule>
  </conditionalFormatting>
  <conditionalFormatting sqref="E41:K41 P41:V41">
    <cfRule type="cellIs" dxfId="11901" priority="12591" operator="greaterThan">
      <formula>1</formula>
    </cfRule>
  </conditionalFormatting>
  <conditionalFormatting sqref="G41">
    <cfRule type="cellIs" dxfId="11900" priority="12590" operator="greaterThan">
      <formula>1</formula>
    </cfRule>
  </conditionalFormatting>
  <conditionalFormatting sqref="H41">
    <cfRule type="cellIs" dxfId="11899" priority="12589" operator="greaterThan">
      <formula>1</formula>
    </cfRule>
  </conditionalFormatting>
  <conditionalFormatting sqref="I41">
    <cfRule type="cellIs" dxfId="11898" priority="12588" operator="greaterThan">
      <formula>1</formula>
    </cfRule>
  </conditionalFormatting>
  <conditionalFormatting sqref="J41">
    <cfRule type="cellIs" dxfId="11897" priority="12587" operator="greaterThan">
      <formula>1</formula>
    </cfRule>
  </conditionalFormatting>
  <conditionalFormatting sqref="K41">
    <cfRule type="cellIs" dxfId="11896" priority="12586" operator="greaterThan">
      <formula>1</formula>
    </cfRule>
  </conditionalFormatting>
  <conditionalFormatting sqref="P41">
    <cfRule type="cellIs" dxfId="11895" priority="12585" operator="greaterThan">
      <formula>1</formula>
    </cfRule>
  </conditionalFormatting>
  <conditionalFormatting sqref="Q41">
    <cfRule type="cellIs" dxfId="11894" priority="12584" operator="greaterThan">
      <formula>1</formula>
    </cfRule>
  </conditionalFormatting>
  <conditionalFormatting sqref="R41">
    <cfRule type="cellIs" dxfId="11893" priority="12583" operator="greaterThan">
      <formula>1</formula>
    </cfRule>
  </conditionalFormatting>
  <conditionalFormatting sqref="S41">
    <cfRule type="cellIs" dxfId="11892" priority="12582" operator="greaterThan">
      <formula>1</formula>
    </cfRule>
  </conditionalFormatting>
  <conditionalFormatting sqref="T41">
    <cfRule type="cellIs" dxfId="11891" priority="12581" operator="greaterThan">
      <formula>1</formula>
    </cfRule>
  </conditionalFormatting>
  <conditionalFormatting sqref="U41">
    <cfRule type="cellIs" dxfId="11890" priority="12580" operator="greaterThan">
      <formula>1</formula>
    </cfRule>
  </conditionalFormatting>
  <conditionalFormatting sqref="V41">
    <cfRule type="cellIs" dxfId="11889" priority="12579" operator="greaterThan">
      <formula>1</formula>
    </cfRule>
  </conditionalFormatting>
  <conditionalFormatting sqref="E41:K41 P41:V41">
    <cfRule type="cellIs" dxfId="11888" priority="12578" operator="greaterThan">
      <formula>1</formula>
    </cfRule>
  </conditionalFormatting>
  <conditionalFormatting sqref="E41:K41 P41:V41">
    <cfRule type="cellIs" dxfId="11887" priority="12577" operator="greaterThan">
      <formula>1</formula>
    </cfRule>
  </conditionalFormatting>
  <conditionalFormatting sqref="E41:K41 P41:V41">
    <cfRule type="cellIs" dxfId="11886" priority="12576" operator="greaterThan">
      <formula>1</formula>
    </cfRule>
  </conditionalFormatting>
  <conditionalFormatting sqref="E41:K41 P41:V41">
    <cfRule type="cellIs" dxfId="11885" priority="12575" operator="greaterThan">
      <formula>1</formula>
    </cfRule>
  </conditionalFormatting>
  <conditionalFormatting sqref="E41:K41 P41:V41">
    <cfRule type="cellIs" dxfId="11884" priority="12574" operator="greaterThan">
      <formula>1</formula>
    </cfRule>
  </conditionalFormatting>
  <conditionalFormatting sqref="E41:K41 P41:V41">
    <cfRule type="cellIs" dxfId="11883" priority="12573" operator="greaterThan">
      <formula>1</formula>
    </cfRule>
  </conditionalFormatting>
  <conditionalFormatting sqref="E41:K41 P41:V41">
    <cfRule type="cellIs" dxfId="11882" priority="12572" operator="greaterThan">
      <formula>1</formula>
    </cfRule>
  </conditionalFormatting>
  <conditionalFormatting sqref="E41:K41 P41:V41">
    <cfRule type="cellIs" dxfId="11881" priority="12571" operator="greaterThan">
      <formula>1</formula>
    </cfRule>
  </conditionalFormatting>
  <conditionalFormatting sqref="E41:K41 P41:V41">
    <cfRule type="cellIs" dxfId="11880" priority="12570" operator="greaterThan">
      <formula>1</formula>
    </cfRule>
  </conditionalFormatting>
  <conditionalFormatting sqref="E41:K41 P41:V41">
    <cfRule type="cellIs" dxfId="11879" priority="12569" operator="greaterThan">
      <formula>1</formula>
    </cfRule>
  </conditionalFormatting>
  <conditionalFormatting sqref="E41:K41 P41:V41">
    <cfRule type="cellIs" dxfId="11878" priority="12568" operator="greaterThan">
      <formula>1</formula>
    </cfRule>
  </conditionalFormatting>
  <conditionalFormatting sqref="L41:O41">
    <cfRule type="cellIs" dxfId="11877" priority="12567" operator="greaterThan">
      <formula>1</formula>
    </cfRule>
  </conditionalFormatting>
  <conditionalFormatting sqref="L41:O41">
    <cfRule type="cellIs" dxfId="11876" priority="12566" operator="greaterThan">
      <formula>1</formula>
    </cfRule>
  </conditionalFormatting>
  <conditionalFormatting sqref="L41">
    <cfRule type="cellIs" dxfId="11875" priority="12565" operator="greaterThan">
      <formula>1</formula>
    </cfRule>
  </conditionalFormatting>
  <conditionalFormatting sqref="M41">
    <cfRule type="cellIs" dxfId="11874" priority="12564" operator="greaterThan">
      <formula>1</formula>
    </cfRule>
  </conditionalFormatting>
  <conditionalFormatting sqref="N41">
    <cfRule type="cellIs" dxfId="11873" priority="12563" operator="greaterThan">
      <formula>1</formula>
    </cfRule>
  </conditionalFormatting>
  <conditionalFormatting sqref="O41">
    <cfRule type="cellIs" dxfId="11872" priority="12562" operator="greaterThan">
      <formula>1</formula>
    </cfRule>
  </conditionalFormatting>
  <conditionalFormatting sqref="L41:O41">
    <cfRule type="cellIs" dxfId="11871" priority="12561" operator="greaterThan">
      <formula>1</formula>
    </cfRule>
  </conditionalFormatting>
  <conditionalFormatting sqref="L41:O41">
    <cfRule type="cellIs" dxfId="11870" priority="12560" operator="greaterThan">
      <formula>1</formula>
    </cfRule>
  </conditionalFormatting>
  <conditionalFormatting sqref="L41:O41">
    <cfRule type="cellIs" dxfId="11869" priority="12559" operator="greaterThan">
      <formula>1</formula>
    </cfRule>
  </conditionalFormatting>
  <conditionalFormatting sqref="L41:O41">
    <cfRule type="cellIs" dxfId="11868" priority="12558" operator="greaterThan">
      <formula>1</formula>
    </cfRule>
  </conditionalFormatting>
  <conditionalFormatting sqref="L41">
    <cfRule type="cellIs" dxfId="11867" priority="12557" operator="greaterThan">
      <formula>1</formula>
    </cfRule>
  </conditionalFormatting>
  <conditionalFormatting sqref="M41">
    <cfRule type="cellIs" dxfId="11866" priority="12556" operator="greaterThan">
      <formula>1</formula>
    </cfRule>
  </conditionalFormatting>
  <conditionalFormatting sqref="N41">
    <cfRule type="cellIs" dxfId="11865" priority="12555" operator="greaterThan">
      <formula>1</formula>
    </cfRule>
  </conditionalFormatting>
  <conditionalFormatting sqref="O41">
    <cfRule type="cellIs" dxfId="11864" priority="12554" operator="greaterThan">
      <formula>1</formula>
    </cfRule>
  </conditionalFormatting>
  <conditionalFormatting sqref="L41:O41">
    <cfRule type="cellIs" dxfId="11863" priority="12553" operator="greaterThan">
      <formula>1</formula>
    </cfRule>
  </conditionalFormatting>
  <conditionalFormatting sqref="L41:O41">
    <cfRule type="cellIs" dxfId="11862" priority="12552" operator="greaterThan">
      <formula>1</formula>
    </cfRule>
  </conditionalFormatting>
  <conditionalFormatting sqref="L41:O41">
    <cfRule type="cellIs" dxfId="11861" priority="12551" operator="greaterThan">
      <formula>1</formula>
    </cfRule>
  </conditionalFormatting>
  <conditionalFormatting sqref="L41:O41">
    <cfRule type="cellIs" dxfId="11860" priority="12550" operator="greaterThan">
      <formula>1</formula>
    </cfRule>
  </conditionalFormatting>
  <conditionalFormatting sqref="L41:O41">
    <cfRule type="cellIs" dxfId="11859" priority="12549" operator="greaterThan">
      <formula>1</formula>
    </cfRule>
  </conditionalFormatting>
  <conditionalFormatting sqref="L41:O41">
    <cfRule type="cellIs" dxfId="11858" priority="12548" operator="greaterThan">
      <formula>1</formula>
    </cfRule>
  </conditionalFormatting>
  <conditionalFormatting sqref="L41:O41">
    <cfRule type="cellIs" dxfId="11857" priority="12547" operator="greaterThan">
      <formula>1</formula>
    </cfRule>
  </conditionalFormatting>
  <conditionalFormatting sqref="L41:O41">
    <cfRule type="cellIs" dxfId="11856" priority="12546" operator="greaterThan">
      <formula>1</formula>
    </cfRule>
  </conditionalFormatting>
  <conditionalFormatting sqref="L41:O41">
    <cfRule type="cellIs" dxfId="11855" priority="12545" operator="greaterThan">
      <formula>1</formula>
    </cfRule>
  </conditionalFormatting>
  <conditionalFormatting sqref="L41:O41">
    <cfRule type="cellIs" dxfId="11854" priority="12544" operator="greaterThan">
      <formula>1</formula>
    </cfRule>
  </conditionalFormatting>
  <conditionalFormatting sqref="E48:K48 P48:V48">
    <cfRule type="cellIs" dxfId="11853" priority="12542" operator="greaterThan">
      <formula>1</formula>
    </cfRule>
  </conditionalFormatting>
  <conditionalFormatting sqref="K48 P48:Q48">
    <cfRule type="cellIs" dxfId="11852" priority="12541" operator="greaterThan">
      <formula>1</formula>
    </cfRule>
  </conditionalFormatting>
  <conditionalFormatting sqref="K48 P48:Q48">
    <cfRule type="cellIs" dxfId="11851" priority="12540" operator="greaterThan">
      <formula>1</formula>
    </cfRule>
  </conditionalFormatting>
  <conditionalFormatting sqref="K48 P48:Q48">
    <cfRule type="cellIs" dxfId="11850" priority="12539" operator="greaterThan">
      <formula>1</formula>
    </cfRule>
  </conditionalFormatting>
  <conditionalFormatting sqref="K48 P48:Q48">
    <cfRule type="cellIs" dxfId="11849" priority="12538" operator="greaterThan">
      <formula>1</formula>
    </cfRule>
  </conditionalFormatting>
  <conditionalFormatting sqref="Q43">
    <cfRule type="cellIs" dxfId="11848" priority="10746" operator="greaterThan">
      <formula>1</formula>
    </cfRule>
  </conditionalFormatting>
  <conditionalFormatting sqref="R43">
    <cfRule type="cellIs" dxfId="11847" priority="10745" operator="greaterThan">
      <formula>1</formula>
    </cfRule>
  </conditionalFormatting>
  <conditionalFormatting sqref="S43">
    <cfRule type="cellIs" dxfId="11846" priority="10744" operator="greaterThan">
      <formula>1</formula>
    </cfRule>
  </conditionalFormatting>
  <conditionalFormatting sqref="T43">
    <cfRule type="cellIs" dxfId="11845" priority="10743" operator="greaterThan">
      <formula>1</formula>
    </cfRule>
  </conditionalFormatting>
  <conditionalFormatting sqref="U43">
    <cfRule type="cellIs" dxfId="11844" priority="10742" operator="greaterThan">
      <formula>1</formula>
    </cfRule>
  </conditionalFormatting>
  <conditionalFormatting sqref="V43">
    <cfRule type="cellIs" dxfId="11843" priority="10741" operator="greaterThan">
      <formula>1</formula>
    </cfRule>
  </conditionalFormatting>
  <conditionalFormatting sqref="M43">
    <cfRule type="cellIs" dxfId="11842" priority="10738" operator="greaterThan">
      <formula>1</formula>
    </cfRule>
  </conditionalFormatting>
  <conditionalFormatting sqref="M43">
    <cfRule type="cellIs" dxfId="11841" priority="10737" operator="greaterThan">
      <formula>1</formula>
    </cfRule>
  </conditionalFormatting>
  <conditionalFormatting sqref="N43">
    <cfRule type="cellIs" dxfId="11840" priority="10736" operator="greaterThan">
      <formula>1</formula>
    </cfRule>
  </conditionalFormatting>
  <conditionalFormatting sqref="L43">
    <cfRule type="cellIs" dxfId="11839" priority="10740" operator="greaterThan">
      <formula>1</formula>
    </cfRule>
  </conditionalFormatting>
  <conditionalFormatting sqref="L43">
    <cfRule type="cellIs" dxfId="11838" priority="10739" operator="greaterThan">
      <formula>1</formula>
    </cfRule>
  </conditionalFormatting>
  <conditionalFormatting sqref="N43">
    <cfRule type="cellIs" dxfId="11837" priority="10735" operator="greaterThan">
      <formula>1</formula>
    </cfRule>
  </conditionalFormatting>
  <conditionalFormatting sqref="O43">
    <cfRule type="cellIs" dxfId="11836" priority="10734" operator="greaterThan">
      <formula>1</formula>
    </cfRule>
  </conditionalFormatting>
  <conditionalFormatting sqref="O43">
    <cfRule type="cellIs" dxfId="11835" priority="10733" operator="greaterThan">
      <formula>1</formula>
    </cfRule>
  </conditionalFormatting>
  <conditionalFormatting sqref="O43">
    <cfRule type="cellIs" dxfId="11834" priority="10732" operator="greaterThan">
      <formula>1</formula>
    </cfRule>
  </conditionalFormatting>
  <conditionalFormatting sqref="O43">
    <cfRule type="cellIs" dxfId="11833" priority="10731" operator="greaterThan">
      <formula>1</formula>
    </cfRule>
  </conditionalFormatting>
  <conditionalFormatting sqref="N43">
    <cfRule type="cellIs" dxfId="11832" priority="10730" operator="greaterThan">
      <formula>1</formula>
    </cfRule>
  </conditionalFormatting>
  <conditionalFormatting sqref="E48:V48">
    <cfRule type="cellIs" dxfId="11831" priority="12520" operator="equal">
      <formula>0</formula>
    </cfRule>
  </conditionalFormatting>
  <conditionalFormatting sqref="N43">
    <cfRule type="cellIs" dxfId="11830" priority="10721" operator="greaterThan">
      <formula>1</formula>
    </cfRule>
  </conditionalFormatting>
  <conditionalFormatting sqref="L43">
    <cfRule type="cellIs" dxfId="11829" priority="10720" operator="greaterThan">
      <formula>1</formula>
    </cfRule>
  </conditionalFormatting>
  <conditionalFormatting sqref="L43">
    <cfRule type="cellIs" dxfId="11828" priority="10719" operator="greaterThan">
      <formula>1</formula>
    </cfRule>
  </conditionalFormatting>
  <conditionalFormatting sqref="L43">
    <cfRule type="cellIs" dxfId="11827" priority="10725" operator="greaterThan">
      <formula>1</formula>
    </cfRule>
  </conditionalFormatting>
  <conditionalFormatting sqref="M43:N43">
    <cfRule type="cellIs" dxfId="11826" priority="10724" operator="greaterThan">
      <formula>1</formula>
    </cfRule>
  </conditionalFormatting>
  <conditionalFormatting sqref="M43:N43">
    <cfRule type="cellIs" dxfId="11825" priority="10723" operator="greaterThan">
      <formula>1</formula>
    </cfRule>
  </conditionalFormatting>
  <conditionalFormatting sqref="M43">
    <cfRule type="cellIs" dxfId="11824" priority="10722" operator="greaterThan">
      <formula>1</formula>
    </cfRule>
  </conditionalFormatting>
  <conditionalFormatting sqref="L43">
    <cfRule type="cellIs" dxfId="11823" priority="10726" operator="greaterThan">
      <formula>1</formula>
    </cfRule>
  </conditionalFormatting>
  <conditionalFormatting sqref="M43">
    <cfRule type="cellIs" dxfId="11822" priority="10728" operator="greaterThan">
      <formula>1</formula>
    </cfRule>
  </conditionalFormatting>
  <conditionalFormatting sqref="M43">
    <cfRule type="cellIs" dxfId="11821" priority="10727" operator="greaterThan">
      <formula>1</formula>
    </cfRule>
  </conditionalFormatting>
  <conditionalFormatting sqref="L43:O43">
    <cfRule type="cellIs" dxfId="11820" priority="10710" operator="greaterThan">
      <formula>1</formula>
    </cfRule>
  </conditionalFormatting>
  <conditionalFormatting sqref="L43:O43">
    <cfRule type="cellIs" dxfId="11819" priority="10709" operator="greaterThan">
      <formula>1</formula>
    </cfRule>
  </conditionalFormatting>
  <conditionalFormatting sqref="O43">
    <cfRule type="cellIs" dxfId="11818" priority="10718" operator="greaterThan">
      <formula>1</formula>
    </cfRule>
  </conditionalFormatting>
  <conditionalFormatting sqref="O43">
    <cfRule type="cellIs" dxfId="11817" priority="10717" operator="greaterThan">
      <formula>1</formula>
    </cfRule>
  </conditionalFormatting>
  <conditionalFormatting sqref="L43:O43">
    <cfRule type="cellIs" dxfId="11816" priority="10716" operator="greaterThan">
      <formula>1</formula>
    </cfRule>
  </conditionalFormatting>
  <conditionalFormatting sqref="L43:O43">
    <cfRule type="cellIs" dxfId="11815" priority="10715" operator="greaterThan">
      <formula>1</formula>
    </cfRule>
  </conditionalFormatting>
  <conditionalFormatting sqref="L43">
    <cfRule type="cellIs" dxfId="11814" priority="10714" operator="greaterThan">
      <formula>1</formula>
    </cfRule>
  </conditionalFormatting>
  <conditionalFormatting sqref="M43">
    <cfRule type="cellIs" dxfId="11813" priority="10713" operator="greaterThan">
      <formula>1</formula>
    </cfRule>
  </conditionalFormatting>
  <conditionalFormatting sqref="N43">
    <cfRule type="cellIs" dxfId="11812" priority="10712" operator="greaterThan">
      <formula>1</formula>
    </cfRule>
  </conditionalFormatting>
  <conditionalFormatting sqref="O43">
    <cfRule type="cellIs" dxfId="11811" priority="10711" operator="greaterThan">
      <formula>1</formula>
    </cfRule>
  </conditionalFormatting>
  <conditionalFormatting sqref="L43:O43">
    <cfRule type="cellIs" dxfId="11810" priority="10700" operator="greaterThan">
      <formula>1</formula>
    </cfRule>
  </conditionalFormatting>
  <conditionalFormatting sqref="L43">
    <cfRule type="cellIs" dxfId="11809" priority="10699" operator="greaterThan">
      <formula>1</formula>
    </cfRule>
  </conditionalFormatting>
  <conditionalFormatting sqref="M43">
    <cfRule type="cellIs" dxfId="11808" priority="10698" operator="greaterThan">
      <formula>1</formula>
    </cfRule>
  </conditionalFormatting>
  <conditionalFormatting sqref="N43">
    <cfRule type="cellIs" dxfId="11807" priority="10697" operator="greaterThan">
      <formula>1</formula>
    </cfRule>
  </conditionalFormatting>
  <conditionalFormatting sqref="O43">
    <cfRule type="cellIs" dxfId="11806" priority="10696" operator="greaterThan">
      <formula>1</formula>
    </cfRule>
  </conditionalFormatting>
  <conditionalFormatting sqref="G43:K43 P43:V43">
    <cfRule type="cellIs" dxfId="11805" priority="10695" operator="greaterThan">
      <formula>1</formula>
    </cfRule>
  </conditionalFormatting>
  <conditionalFormatting sqref="L43:O43">
    <cfRule type="cellIs" dxfId="11804" priority="10708" operator="greaterThan">
      <formula>1</formula>
    </cfRule>
  </conditionalFormatting>
  <conditionalFormatting sqref="L43">
    <cfRule type="cellIs" dxfId="11803" priority="10707" operator="greaterThan">
      <formula>1</formula>
    </cfRule>
  </conditionalFormatting>
  <conditionalFormatting sqref="M43">
    <cfRule type="cellIs" dxfId="11802" priority="10706" operator="greaterThan">
      <formula>1</formula>
    </cfRule>
  </conditionalFormatting>
  <conditionalFormatting sqref="N43">
    <cfRule type="cellIs" dxfId="11801" priority="10705" operator="greaterThan">
      <formula>1</formula>
    </cfRule>
  </conditionalFormatting>
  <conditionalFormatting sqref="O43">
    <cfRule type="cellIs" dxfId="11800" priority="10704" operator="greaterThan">
      <formula>1</formula>
    </cfRule>
  </conditionalFormatting>
  <conditionalFormatting sqref="L43:O43">
    <cfRule type="cellIs" dxfId="11799" priority="10703" operator="greaterThan">
      <formula>1</formula>
    </cfRule>
  </conditionalFormatting>
  <conditionalFormatting sqref="L43:O43">
    <cfRule type="cellIs" dxfId="11798" priority="10702" operator="greaterThan">
      <formula>1</formula>
    </cfRule>
  </conditionalFormatting>
  <conditionalFormatting sqref="L43:O43">
    <cfRule type="cellIs" dxfId="11797" priority="10701" operator="greaterThan">
      <formula>1</formula>
    </cfRule>
  </conditionalFormatting>
  <conditionalFormatting sqref="G43:K43 P43:V43">
    <cfRule type="cellIs" dxfId="11796" priority="10694" operator="greaterThan">
      <formula>1</formula>
    </cfRule>
  </conditionalFormatting>
  <conditionalFormatting sqref="G43">
    <cfRule type="cellIs" dxfId="11795" priority="10693" operator="greaterThan">
      <formula>1</formula>
    </cfRule>
  </conditionalFormatting>
  <conditionalFormatting sqref="V43">
    <cfRule type="cellIs" dxfId="11794" priority="10682" operator="greaterThan">
      <formula>1</formula>
    </cfRule>
  </conditionalFormatting>
  <conditionalFormatting sqref="F43">
    <cfRule type="cellIs" dxfId="11793" priority="10681" operator="greaterThan">
      <formula>1</formula>
    </cfRule>
  </conditionalFormatting>
  <conditionalFormatting sqref="H43">
    <cfRule type="cellIs" dxfId="11792" priority="10692" operator="greaterThan">
      <formula>1</formula>
    </cfRule>
  </conditionalFormatting>
  <conditionalFormatting sqref="I43">
    <cfRule type="cellIs" dxfId="11791" priority="10691" operator="greaterThan">
      <formula>1</formula>
    </cfRule>
  </conditionalFormatting>
  <conditionalFormatting sqref="J43">
    <cfRule type="cellIs" dxfId="11790" priority="10690" operator="greaterThan">
      <formula>1</formula>
    </cfRule>
  </conditionalFormatting>
  <conditionalFormatting sqref="K43">
    <cfRule type="cellIs" dxfId="11789" priority="10689" operator="greaterThan">
      <formula>1</formula>
    </cfRule>
  </conditionalFormatting>
  <conditionalFormatting sqref="P43">
    <cfRule type="cellIs" dxfId="11788" priority="10688" operator="greaterThan">
      <formula>1</formula>
    </cfRule>
  </conditionalFormatting>
  <conditionalFormatting sqref="Q43">
    <cfRule type="cellIs" dxfId="11787" priority="10687" operator="greaterThan">
      <formula>1</formula>
    </cfRule>
  </conditionalFormatting>
  <conditionalFormatting sqref="R43">
    <cfRule type="cellIs" dxfId="11786" priority="10686" operator="greaterThan">
      <formula>1</formula>
    </cfRule>
  </conditionalFormatting>
  <conditionalFormatting sqref="S43">
    <cfRule type="cellIs" dxfId="11785" priority="10685" operator="greaterThan">
      <formula>1</formula>
    </cfRule>
  </conditionalFormatting>
  <conditionalFormatting sqref="T43">
    <cfRule type="cellIs" dxfId="11784" priority="10684" operator="greaterThan">
      <formula>1</formula>
    </cfRule>
  </conditionalFormatting>
  <conditionalFormatting sqref="U43">
    <cfRule type="cellIs" dxfId="11783" priority="10683" operator="greaterThan">
      <formula>1</formula>
    </cfRule>
  </conditionalFormatting>
  <conditionalFormatting sqref="F43">
    <cfRule type="cellIs" dxfId="11782" priority="10680" operator="greaterThan">
      <formula>1</formula>
    </cfRule>
  </conditionalFormatting>
  <conditionalFormatting sqref="E43">
    <cfRule type="cellIs" dxfId="11781" priority="10679" operator="greaterThan">
      <formula>1</formula>
    </cfRule>
  </conditionalFormatting>
  <conditionalFormatting sqref="E43">
    <cfRule type="cellIs" dxfId="11780" priority="10678" operator="greaterThan">
      <formula>1</formula>
    </cfRule>
  </conditionalFormatting>
  <conditionalFormatting sqref="E43:K43 P43:U43">
    <cfRule type="cellIs" dxfId="11779" priority="10677" operator="greaterThan">
      <formula>1</formula>
    </cfRule>
  </conditionalFormatting>
  <conditionalFormatting sqref="V43">
    <cfRule type="cellIs" dxfId="11778" priority="10676" operator="greaterThan">
      <formula>1</formula>
    </cfRule>
  </conditionalFormatting>
  <conditionalFormatting sqref="V43">
    <cfRule type="cellIs" dxfId="11777" priority="10675" operator="greaterThan">
      <formula>1</formula>
    </cfRule>
  </conditionalFormatting>
  <conditionalFormatting sqref="E43:K43 P43:V43">
    <cfRule type="cellIs" dxfId="11776" priority="10674" operator="greaterThan">
      <formula>1</formula>
    </cfRule>
  </conditionalFormatting>
  <conditionalFormatting sqref="E43:K43 P43:V43">
    <cfRule type="cellIs" dxfId="11775" priority="10673" operator="greaterThan">
      <formula>1</formula>
    </cfRule>
  </conditionalFormatting>
  <conditionalFormatting sqref="E43:K43 P43:V43">
    <cfRule type="cellIs" dxfId="11774" priority="10657" operator="greaterThan">
      <formula>1</formula>
    </cfRule>
  </conditionalFormatting>
  <conditionalFormatting sqref="G43">
    <cfRule type="cellIs" dxfId="11773" priority="10656" operator="greaterThan">
      <formula>1</formula>
    </cfRule>
  </conditionalFormatting>
  <conditionalFormatting sqref="G43">
    <cfRule type="cellIs" dxfId="11772" priority="10672" operator="greaterThan">
      <formula>1</formula>
    </cfRule>
  </conditionalFormatting>
  <conditionalFormatting sqref="H43">
    <cfRule type="cellIs" dxfId="11771" priority="10671" operator="greaterThan">
      <formula>1</formula>
    </cfRule>
  </conditionalFormatting>
  <conditionalFormatting sqref="I43">
    <cfRule type="cellIs" dxfId="11770" priority="10670" operator="greaterThan">
      <formula>1</formula>
    </cfRule>
  </conditionalFormatting>
  <conditionalFormatting sqref="J43">
    <cfRule type="cellIs" dxfId="11769" priority="10669" operator="greaterThan">
      <formula>1</formula>
    </cfRule>
  </conditionalFormatting>
  <conditionalFormatting sqref="K43">
    <cfRule type="cellIs" dxfId="11768" priority="10668" operator="greaterThan">
      <formula>1</formula>
    </cfRule>
  </conditionalFormatting>
  <conditionalFormatting sqref="P43">
    <cfRule type="cellIs" dxfId="11767" priority="10667" operator="greaterThan">
      <formula>1</formula>
    </cfRule>
  </conditionalFormatting>
  <conditionalFormatting sqref="Q43">
    <cfRule type="cellIs" dxfId="11766" priority="10666" operator="greaterThan">
      <formula>1</formula>
    </cfRule>
  </conditionalFormatting>
  <conditionalFormatting sqref="R43">
    <cfRule type="cellIs" dxfId="11765" priority="10665" operator="greaterThan">
      <formula>1</formula>
    </cfRule>
  </conditionalFormatting>
  <conditionalFormatting sqref="S43">
    <cfRule type="cellIs" dxfId="11764" priority="10664" operator="greaterThan">
      <formula>1</formula>
    </cfRule>
  </conditionalFormatting>
  <conditionalFormatting sqref="T43">
    <cfRule type="cellIs" dxfId="11763" priority="10663" operator="greaterThan">
      <formula>1</formula>
    </cfRule>
  </conditionalFormatting>
  <conditionalFormatting sqref="U43">
    <cfRule type="cellIs" dxfId="11762" priority="10662" operator="greaterThan">
      <formula>1</formula>
    </cfRule>
  </conditionalFormatting>
  <conditionalFormatting sqref="V43">
    <cfRule type="cellIs" dxfId="11761" priority="10661" operator="greaterThan">
      <formula>1</formula>
    </cfRule>
  </conditionalFormatting>
  <conditionalFormatting sqref="E43:K43 P43:V43">
    <cfRule type="cellIs" dxfId="11760" priority="10660" operator="greaterThan">
      <formula>1</formula>
    </cfRule>
  </conditionalFormatting>
  <conditionalFormatting sqref="E43:K43 P43:V43">
    <cfRule type="cellIs" dxfId="11759" priority="10659" operator="greaterThan">
      <formula>1</formula>
    </cfRule>
  </conditionalFormatting>
  <conditionalFormatting sqref="E43:K43 P43:V43">
    <cfRule type="cellIs" dxfId="11758" priority="10658" operator="greaterThan">
      <formula>1</formula>
    </cfRule>
  </conditionalFormatting>
  <conditionalFormatting sqref="H43">
    <cfRule type="cellIs" dxfId="11757" priority="10655" operator="greaterThan">
      <formula>1</formula>
    </cfRule>
  </conditionalFormatting>
  <conditionalFormatting sqref="I43">
    <cfRule type="cellIs" dxfId="11756" priority="10654" operator="greaterThan">
      <formula>1</formula>
    </cfRule>
  </conditionalFormatting>
  <conditionalFormatting sqref="J43">
    <cfRule type="cellIs" dxfId="11755" priority="10653" operator="greaterThan">
      <formula>1</formula>
    </cfRule>
  </conditionalFormatting>
  <conditionalFormatting sqref="K43">
    <cfRule type="cellIs" dxfId="11754" priority="10652" operator="greaterThan">
      <formula>1</formula>
    </cfRule>
  </conditionalFormatting>
  <conditionalFormatting sqref="P43">
    <cfRule type="cellIs" dxfId="11753" priority="10651" operator="greaterThan">
      <formula>1</formula>
    </cfRule>
  </conditionalFormatting>
  <conditionalFormatting sqref="Q43">
    <cfRule type="cellIs" dxfId="11752" priority="10650" operator="greaterThan">
      <formula>1</formula>
    </cfRule>
  </conditionalFormatting>
  <conditionalFormatting sqref="R43">
    <cfRule type="cellIs" dxfId="11751" priority="10649" operator="greaterThan">
      <formula>1</formula>
    </cfRule>
  </conditionalFormatting>
  <conditionalFormatting sqref="S43">
    <cfRule type="cellIs" dxfId="11750" priority="10648" operator="greaterThan">
      <formula>1</formula>
    </cfRule>
  </conditionalFormatting>
  <conditionalFormatting sqref="T43">
    <cfRule type="cellIs" dxfId="11749" priority="10647" operator="greaterThan">
      <formula>1</formula>
    </cfRule>
  </conditionalFormatting>
  <conditionalFormatting sqref="U43">
    <cfRule type="cellIs" dxfId="11748" priority="10646" operator="greaterThan">
      <formula>1</formula>
    </cfRule>
  </conditionalFormatting>
  <conditionalFormatting sqref="V43">
    <cfRule type="cellIs" dxfId="11747" priority="10645" operator="greaterThan">
      <formula>1</formula>
    </cfRule>
  </conditionalFormatting>
  <conditionalFormatting sqref="L43:O43">
    <cfRule type="cellIs" dxfId="11746" priority="10644" operator="greaterThan">
      <formula>1</formula>
    </cfRule>
  </conditionalFormatting>
  <conditionalFormatting sqref="L43:O43">
    <cfRule type="cellIs" dxfId="11745" priority="10643" operator="greaterThan">
      <formula>1</formula>
    </cfRule>
  </conditionalFormatting>
  <conditionalFormatting sqref="L43">
    <cfRule type="cellIs" dxfId="11744" priority="10642" operator="greaterThan">
      <formula>1</formula>
    </cfRule>
  </conditionalFormatting>
  <conditionalFormatting sqref="M43">
    <cfRule type="cellIs" dxfId="11743" priority="10641" operator="greaterThan">
      <formula>1</formula>
    </cfRule>
  </conditionalFormatting>
  <conditionalFormatting sqref="N43">
    <cfRule type="cellIs" dxfId="11742" priority="10640" operator="greaterThan">
      <formula>1</formula>
    </cfRule>
  </conditionalFormatting>
  <conditionalFormatting sqref="O43">
    <cfRule type="cellIs" dxfId="11741" priority="10639" operator="greaterThan">
      <formula>1</formula>
    </cfRule>
  </conditionalFormatting>
  <conditionalFormatting sqref="L43:O43">
    <cfRule type="cellIs" dxfId="11740" priority="10638" operator="greaterThan">
      <formula>1</formula>
    </cfRule>
  </conditionalFormatting>
  <conditionalFormatting sqref="L43:O43">
    <cfRule type="cellIs" dxfId="11739" priority="10637" operator="greaterThan">
      <formula>1</formula>
    </cfRule>
  </conditionalFormatting>
  <conditionalFormatting sqref="L43:O43">
    <cfRule type="cellIs" dxfId="11738" priority="10636" operator="greaterThan">
      <formula>1</formula>
    </cfRule>
  </conditionalFormatting>
  <conditionalFormatting sqref="E43:K43 P43:V43">
    <cfRule type="cellIs" dxfId="11737" priority="10622" operator="greaterThan">
      <formula>1</formula>
    </cfRule>
  </conditionalFormatting>
  <conditionalFormatting sqref="G43">
    <cfRule type="cellIs" dxfId="11736" priority="10621" operator="greaterThan">
      <formula>1</formula>
    </cfRule>
  </conditionalFormatting>
  <conditionalFormatting sqref="H43">
    <cfRule type="cellIs" dxfId="11735" priority="10620" operator="greaterThan">
      <formula>1</formula>
    </cfRule>
  </conditionalFormatting>
  <conditionalFormatting sqref="I43">
    <cfRule type="cellIs" dxfId="11734" priority="10619" operator="greaterThan">
      <formula>1</formula>
    </cfRule>
  </conditionalFormatting>
  <conditionalFormatting sqref="J43">
    <cfRule type="cellIs" dxfId="11733" priority="10618" operator="greaterThan">
      <formula>1</formula>
    </cfRule>
  </conditionalFormatting>
  <conditionalFormatting sqref="L43">
    <cfRule type="cellIs" dxfId="11732" priority="10635" operator="greaterThan">
      <formula>1</formula>
    </cfRule>
  </conditionalFormatting>
  <conditionalFormatting sqref="M43">
    <cfRule type="cellIs" dxfId="11731" priority="10634" operator="greaterThan">
      <formula>1</formula>
    </cfRule>
  </conditionalFormatting>
  <conditionalFormatting sqref="N43">
    <cfRule type="cellIs" dxfId="11730" priority="10633" operator="greaterThan">
      <formula>1</formula>
    </cfRule>
  </conditionalFormatting>
  <conditionalFormatting sqref="O43">
    <cfRule type="cellIs" dxfId="11729" priority="10632" operator="greaterThan">
      <formula>1</formula>
    </cfRule>
  </conditionalFormatting>
  <conditionalFormatting sqref="L43:O43">
    <cfRule type="cellIs" dxfId="11728" priority="10631" operator="greaterThan">
      <formula>1</formula>
    </cfRule>
  </conditionalFormatting>
  <conditionalFormatting sqref="L43:O43">
    <cfRule type="cellIs" dxfId="11727" priority="10630" operator="greaterThan">
      <formula>1</formula>
    </cfRule>
  </conditionalFormatting>
  <conditionalFormatting sqref="L43:O43">
    <cfRule type="cellIs" dxfId="11726" priority="10629" operator="greaterThan">
      <formula>1</formula>
    </cfRule>
  </conditionalFormatting>
  <conditionalFormatting sqref="L43:O43">
    <cfRule type="cellIs" dxfId="11725" priority="10628" operator="greaterThan">
      <formula>1</formula>
    </cfRule>
  </conditionalFormatting>
  <conditionalFormatting sqref="L43">
    <cfRule type="cellIs" dxfId="11724" priority="10627" operator="greaterThan">
      <formula>1</formula>
    </cfRule>
  </conditionalFormatting>
  <conditionalFormatting sqref="M43">
    <cfRule type="cellIs" dxfId="11723" priority="10626" operator="greaterThan">
      <formula>1</formula>
    </cfRule>
  </conditionalFormatting>
  <conditionalFormatting sqref="N43">
    <cfRule type="cellIs" dxfId="11722" priority="10625" operator="greaterThan">
      <formula>1</formula>
    </cfRule>
  </conditionalFormatting>
  <conditionalFormatting sqref="O43">
    <cfRule type="cellIs" dxfId="11721" priority="10624" operator="greaterThan">
      <formula>1</formula>
    </cfRule>
  </conditionalFormatting>
  <conditionalFormatting sqref="E43:K43 P43:V43">
    <cfRule type="cellIs" dxfId="11720" priority="10623" operator="greaterThan">
      <formula>1</formula>
    </cfRule>
  </conditionalFormatting>
  <conditionalFormatting sqref="K43">
    <cfRule type="cellIs" dxfId="11719" priority="10617" operator="greaterThan">
      <formula>1</formula>
    </cfRule>
  </conditionalFormatting>
  <conditionalFormatting sqref="P43">
    <cfRule type="cellIs" dxfId="11718" priority="10616" operator="greaterThan">
      <formula>1</formula>
    </cfRule>
  </conditionalFormatting>
  <conditionalFormatting sqref="Q43">
    <cfRule type="cellIs" dxfId="11717" priority="10615" operator="greaterThan">
      <formula>1</formula>
    </cfRule>
  </conditionalFormatting>
  <conditionalFormatting sqref="R43">
    <cfRule type="cellIs" dxfId="11716" priority="10614" operator="greaterThan">
      <formula>1</formula>
    </cfRule>
  </conditionalFormatting>
  <conditionalFormatting sqref="S43">
    <cfRule type="cellIs" dxfId="11715" priority="10613" operator="greaterThan">
      <formula>1</formula>
    </cfRule>
  </conditionalFormatting>
  <conditionalFormatting sqref="T43">
    <cfRule type="cellIs" dxfId="11714" priority="10612" operator="greaterThan">
      <formula>1</formula>
    </cfRule>
  </conditionalFormatting>
  <conditionalFormatting sqref="U43">
    <cfRule type="cellIs" dxfId="11713" priority="10611" operator="greaterThan">
      <formula>1</formula>
    </cfRule>
  </conditionalFormatting>
  <conditionalFormatting sqref="V43">
    <cfRule type="cellIs" dxfId="11712" priority="10610" operator="greaterThan">
      <formula>1</formula>
    </cfRule>
  </conditionalFormatting>
  <conditionalFormatting sqref="E43:K43 P43:V43">
    <cfRule type="cellIs" dxfId="11711" priority="10609" operator="greaterThan">
      <formula>1</formula>
    </cfRule>
  </conditionalFormatting>
  <conditionalFormatting sqref="E43:K43 P43:V43">
    <cfRule type="cellIs" dxfId="11710" priority="10608" operator="greaterThan">
      <formula>1</formula>
    </cfRule>
  </conditionalFormatting>
  <conditionalFormatting sqref="E43:K43 P43:V43">
    <cfRule type="cellIs" dxfId="11709" priority="10607" operator="greaterThan">
      <formula>1</formula>
    </cfRule>
  </conditionalFormatting>
  <conditionalFormatting sqref="E43:K43 P43:V43">
    <cfRule type="cellIs" dxfId="11708" priority="10606" operator="greaterThan">
      <formula>1</formula>
    </cfRule>
  </conditionalFormatting>
  <conditionalFormatting sqref="G43">
    <cfRule type="cellIs" dxfId="11707" priority="10605" operator="greaterThan">
      <formula>1</formula>
    </cfRule>
  </conditionalFormatting>
  <conditionalFormatting sqref="H43">
    <cfRule type="cellIs" dxfId="11706" priority="10604" operator="greaterThan">
      <formula>1</formula>
    </cfRule>
  </conditionalFormatting>
  <conditionalFormatting sqref="I43">
    <cfRule type="cellIs" dxfId="11705" priority="10603" operator="greaterThan">
      <formula>1</formula>
    </cfRule>
  </conditionalFormatting>
  <conditionalFormatting sqref="J43">
    <cfRule type="cellIs" dxfId="11704" priority="10602" operator="greaterThan">
      <formula>1</formula>
    </cfRule>
  </conditionalFormatting>
  <conditionalFormatting sqref="K43">
    <cfRule type="cellIs" dxfId="11703" priority="10601" operator="greaterThan">
      <formula>1</formula>
    </cfRule>
  </conditionalFormatting>
  <conditionalFormatting sqref="P43">
    <cfRule type="cellIs" dxfId="11702" priority="10600" operator="greaterThan">
      <formula>1</formula>
    </cfRule>
  </conditionalFormatting>
  <conditionalFormatting sqref="Q43">
    <cfRule type="cellIs" dxfId="11701" priority="10599" operator="greaterThan">
      <formula>1</formula>
    </cfRule>
  </conditionalFormatting>
  <conditionalFormatting sqref="R43">
    <cfRule type="cellIs" dxfId="11700" priority="10598" operator="greaterThan">
      <formula>1</formula>
    </cfRule>
  </conditionalFormatting>
  <conditionalFormatting sqref="S43">
    <cfRule type="cellIs" dxfId="11699" priority="10597" operator="greaterThan">
      <formula>1</formula>
    </cfRule>
  </conditionalFormatting>
  <conditionalFormatting sqref="T43">
    <cfRule type="cellIs" dxfId="11698" priority="10596" operator="greaterThan">
      <formula>1</formula>
    </cfRule>
  </conditionalFormatting>
  <conditionalFormatting sqref="U43">
    <cfRule type="cellIs" dxfId="11697" priority="10595" operator="greaterThan">
      <formula>1</formula>
    </cfRule>
  </conditionalFormatting>
  <conditionalFormatting sqref="E43:K43 P43:V43">
    <cfRule type="cellIs" dxfId="11696" priority="10589" operator="greaterThan">
      <formula>1</formula>
    </cfRule>
  </conditionalFormatting>
  <conditionalFormatting sqref="E43:K43 P43:V43">
    <cfRule type="cellIs" dxfId="11695" priority="10588" operator="greaterThan">
      <formula>1</formula>
    </cfRule>
  </conditionalFormatting>
  <conditionalFormatting sqref="E43:K43 P43:V43">
    <cfRule type="cellIs" dxfId="11694" priority="10587" operator="greaterThan">
      <formula>1</formula>
    </cfRule>
  </conditionalFormatting>
  <conditionalFormatting sqref="E43:K43 P43:V43">
    <cfRule type="cellIs" dxfId="11693" priority="10586" operator="greaterThan">
      <formula>1</formula>
    </cfRule>
  </conditionalFormatting>
  <conditionalFormatting sqref="E43:K43 P43:V43">
    <cfRule type="cellIs" dxfId="11692" priority="10585" operator="greaterThan">
      <formula>1</formula>
    </cfRule>
  </conditionalFormatting>
  <conditionalFormatting sqref="E43:K43 P43:V43">
    <cfRule type="cellIs" dxfId="11691" priority="10584" operator="greaterThan">
      <formula>1</formula>
    </cfRule>
  </conditionalFormatting>
  <conditionalFormatting sqref="E43:K43 P43:V43">
    <cfRule type="cellIs" dxfId="11690" priority="10583" operator="greaterThan">
      <formula>1</formula>
    </cfRule>
  </conditionalFormatting>
  <conditionalFormatting sqref="V43">
    <cfRule type="cellIs" dxfId="11689" priority="10594" operator="greaterThan">
      <formula>1</formula>
    </cfRule>
  </conditionalFormatting>
  <conditionalFormatting sqref="E43:K43 P43:V43">
    <cfRule type="cellIs" dxfId="11688" priority="10593" operator="greaterThan">
      <formula>1</formula>
    </cfRule>
  </conditionalFormatting>
  <conditionalFormatting sqref="E43:K43 P43:V43">
    <cfRule type="cellIs" dxfId="11687" priority="10592" operator="greaterThan">
      <formula>1</formula>
    </cfRule>
  </conditionalFormatting>
  <conditionalFormatting sqref="E43:K43 P43:V43">
    <cfRule type="cellIs" dxfId="11686" priority="10591" operator="greaterThan">
      <formula>1</formula>
    </cfRule>
  </conditionalFormatting>
  <conditionalFormatting sqref="E43:K43 P43:V43">
    <cfRule type="cellIs" dxfId="11685" priority="10590" operator="greaterThan">
      <formula>1</formula>
    </cfRule>
  </conditionalFormatting>
  <conditionalFormatting sqref="L43:O43">
    <cfRule type="cellIs" dxfId="11684" priority="10582" operator="greaterThan">
      <formula>1</formula>
    </cfRule>
  </conditionalFormatting>
  <conditionalFormatting sqref="L43:O43">
    <cfRule type="cellIs" dxfId="11683" priority="10581" operator="greaterThan">
      <formula>1</formula>
    </cfRule>
  </conditionalFormatting>
  <conditionalFormatting sqref="L43">
    <cfRule type="cellIs" dxfId="11682" priority="10580" operator="greaterThan">
      <formula>1</formula>
    </cfRule>
  </conditionalFormatting>
  <conditionalFormatting sqref="M43">
    <cfRule type="cellIs" dxfId="11681" priority="10579" operator="greaterThan">
      <formula>1</formula>
    </cfRule>
  </conditionalFormatting>
  <conditionalFormatting sqref="N43">
    <cfRule type="cellIs" dxfId="11680" priority="10578" operator="greaterThan">
      <formula>1</formula>
    </cfRule>
  </conditionalFormatting>
  <conditionalFormatting sqref="O43">
    <cfRule type="cellIs" dxfId="11679" priority="10577" operator="greaterThan">
      <formula>1</formula>
    </cfRule>
  </conditionalFormatting>
  <conditionalFormatting sqref="L43:O43">
    <cfRule type="cellIs" dxfId="11678" priority="10576" operator="greaterThan">
      <formula>1</formula>
    </cfRule>
  </conditionalFormatting>
  <conditionalFormatting sqref="L43:O43">
    <cfRule type="cellIs" dxfId="11677" priority="10575" operator="greaterThan">
      <formula>1</formula>
    </cfRule>
  </conditionalFormatting>
  <conditionalFormatting sqref="L43:O43">
    <cfRule type="cellIs" dxfId="11676" priority="10574" operator="greaterThan">
      <formula>1</formula>
    </cfRule>
  </conditionalFormatting>
  <conditionalFormatting sqref="L43:O43">
    <cfRule type="cellIs" dxfId="11675" priority="10573" operator="greaterThan">
      <formula>1</formula>
    </cfRule>
  </conditionalFormatting>
  <conditionalFormatting sqref="L43">
    <cfRule type="cellIs" dxfId="11674" priority="10572" operator="greaterThan">
      <formula>1</formula>
    </cfRule>
  </conditionalFormatting>
  <conditionalFormatting sqref="U45">
    <cfRule type="cellIs" dxfId="11673" priority="10549" operator="greaterThan">
      <formula>1</formula>
    </cfRule>
  </conditionalFormatting>
  <conditionalFormatting sqref="M43">
    <cfRule type="cellIs" dxfId="11672" priority="10571" operator="greaterThan">
      <formula>1</formula>
    </cfRule>
  </conditionalFormatting>
  <conditionalFormatting sqref="N43">
    <cfRule type="cellIs" dxfId="11671" priority="10570" operator="greaterThan">
      <formula>1</formula>
    </cfRule>
  </conditionalFormatting>
  <conditionalFormatting sqref="O43">
    <cfRule type="cellIs" dxfId="11670" priority="10569" operator="greaterThan">
      <formula>1</formula>
    </cfRule>
  </conditionalFormatting>
  <conditionalFormatting sqref="L43:O43">
    <cfRule type="cellIs" dxfId="11669" priority="10568" operator="greaterThan">
      <formula>1</formula>
    </cfRule>
  </conditionalFormatting>
  <conditionalFormatting sqref="L43:O43">
    <cfRule type="cellIs" dxfId="11668" priority="10567" operator="greaterThan">
      <formula>1</formula>
    </cfRule>
  </conditionalFormatting>
  <conditionalFormatting sqref="L43:O43">
    <cfRule type="cellIs" dxfId="11667" priority="10566" operator="greaterThan">
      <formula>1</formula>
    </cfRule>
  </conditionalFormatting>
  <conditionalFormatting sqref="L43:O43">
    <cfRule type="cellIs" dxfId="11666" priority="10565" operator="greaterThan">
      <formula>1</formula>
    </cfRule>
  </conditionalFormatting>
  <conditionalFormatting sqref="L43:O43">
    <cfRule type="cellIs" dxfId="11665" priority="10564" operator="greaterThan">
      <formula>1</formula>
    </cfRule>
  </conditionalFormatting>
  <conditionalFormatting sqref="L43:O43">
    <cfRule type="cellIs" dxfId="11664" priority="10563" operator="greaterThan">
      <formula>1</formula>
    </cfRule>
  </conditionalFormatting>
  <conditionalFormatting sqref="L43:O43">
    <cfRule type="cellIs" dxfId="11663" priority="10562" operator="greaterThan">
      <formula>1</formula>
    </cfRule>
  </conditionalFormatting>
  <conditionalFormatting sqref="L43:O43">
    <cfRule type="cellIs" dxfId="11662" priority="10561" operator="greaterThan">
      <formula>1</formula>
    </cfRule>
  </conditionalFormatting>
  <conditionalFormatting sqref="L43:O43">
    <cfRule type="cellIs" dxfId="11661" priority="10560" operator="greaterThan">
      <formula>1</formula>
    </cfRule>
  </conditionalFormatting>
  <conditionalFormatting sqref="L43:O43">
    <cfRule type="cellIs" dxfId="11660" priority="10559" operator="greaterThan">
      <formula>1</formula>
    </cfRule>
  </conditionalFormatting>
  <conditionalFormatting sqref="L43:O43">
    <cfRule type="cellIs" dxfId="11659" priority="10558" operator="greaterThan">
      <formula>1</formula>
    </cfRule>
  </conditionalFormatting>
  <conditionalFormatting sqref="E45 P45:V45">
    <cfRule type="cellIs" dxfId="11658" priority="10557" operator="greaterThan">
      <formula>1</formula>
    </cfRule>
  </conditionalFormatting>
  <conditionalFormatting sqref="E45 P45:V45">
    <cfRule type="cellIs" dxfId="11657" priority="10556" operator="greaterThan">
      <formula>1</formula>
    </cfRule>
  </conditionalFormatting>
  <conditionalFormatting sqref="P45">
    <cfRule type="cellIs" dxfId="11655" priority="10554" operator="greaterThan">
      <formula>1</formula>
    </cfRule>
  </conditionalFormatting>
  <conditionalFormatting sqref="Q45">
    <cfRule type="cellIs" dxfId="11654" priority="10553" operator="greaterThan">
      <formula>1</formula>
    </cfRule>
  </conditionalFormatting>
  <conditionalFormatting sqref="R45">
    <cfRule type="cellIs" dxfId="11653" priority="10552" operator="greaterThan">
      <formula>1</formula>
    </cfRule>
  </conditionalFormatting>
  <conditionalFormatting sqref="S45">
    <cfRule type="cellIs" dxfId="11652" priority="10551" operator="greaterThan">
      <formula>1</formula>
    </cfRule>
  </conditionalFormatting>
  <conditionalFormatting sqref="T45">
    <cfRule type="cellIs" dxfId="11651" priority="10550" operator="greaterThan">
      <formula>1</formula>
    </cfRule>
  </conditionalFormatting>
  <conditionalFormatting sqref="V45">
    <cfRule type="cellIs" dxfId="11650" priority="10548" operator="greaterThan">
      <formula>1</formula>
    </cfRule>
  </conditionalFormatting>
  <conditionalFormatting sqref="F45">
    <cfRule type="cellIs" dxfId="11649" priority="10547" operator="greaterThan">
      <formula>1</formula>
    </cfRule>
  </conditionalFormatting>
  <conditionalFormatting sqref="F45">
    <cfRule type="cellIs" dxfId="11648" priority="10546" operator="greaterThan">
      <formula>1</formula>
    </cfRule>
  </conditionalFormatting>
  <conditionalFormatting sqref="V45">
    <cfRule type="cellIs" dxfId="11639" priority="9553" operator="greaterThan">
      <formula>1</formula>
    </cfRule>
  </conditionalFormatting>
  <conditionalFormatting sqref="E45 P45:V45">
    <cfRule type="cellIs" dxfId="11638" priority="10536" operator="greaterThan">
      <formula>1</formula>
    </cfRule>
  </conditionalFormatting>
  <conditionalFormatting sqref="E45 P45:V45">
    <cfRule type="cellIs" dxfId="11637" priority="10535" operator="greaterThan">
      <formula>1</formula>
    </cfRule>
  </conditionalFormatting>
  <conditionalFormatting sqref="P45">
    <cfRule type="cellIs" dxfId="11631" priority="10529" operator="greaterThan">
      <formula>1</formula>
    </cfRule>
  </conditionalFormatting>
  <conditionalFormatting sqref="Q45">
    <cfRule type="cellIs" dxfId="11630" priority="10528" operator="greaterThan">
      <formula>1</formula>
    </cfRule>
  </conditionalFormatting>
  <conditionalFormatting sqref="R45">
    <cfRule type="cellIs" dxfId="11629" priority="10527" operator="greaterThan">
      <formula>1</formula>
    </cfRule>
  </conditionalFormatting>
  <conditionalFormatting sqref="S45">
    <cfRule type="cellIs" dxfId="11628" priority="10526" operator="greaterThan">
      <formula>1</formula>
    </cfRule>
  </conditionalFormatting>
  <conditionalFormatting sqref="T45">
    <cfRule type="cellIs" dxfId="11627" priority="10525" operator="greaterThan">
      <formula>1</formula>
    </cfRule>
  </conditionalFormatting>
  <conditionalFormatting sqref="U45">
    <cfRule type="cellIs" dxfId="11626" priority="10524" operator="greaterThan">
      <formula>1</formula>
    </cfRule>
  </conditionalFormatting>
  <conditionalFormatting sqref="V45">
    <cfRule type="cellIs" dxfId="11625" priority="10523" operator="greaterThan">
      <formula>1</formula>
    </cfRule>
  </conditionalFormatting>
  <conditionalFormatting sqref="F45">
    <cfRule type="cellIs" dxfId="11624" priority="10522" operator="greaterThan">
      <formula>1</formula>
    </cfRule>
  </conditionalFormatting>
  <conditionalFormatting sqref="F45">
    <cfRule type="cellIs" dxfId="11623" priority="10521" operator="greaterThan">
      <formula>1</formula>
    </cfRule>
  </conditionalFormatting>
  <conditionalFormatting sqref="E45 P45:V45">
    <cfRule type="cellIs" dxfId="11622" priority="10520" operator="greaterThan">
      <formula>1</formula>
    </cfRule>
  </conditionalFormatting>
  <conditionalFormatting sqref="E45 P45:V45">
    <cfRule type="cellIs" dxfId="11621" priority="10519" operator="greaterThan">
      <formula>1</formula>
    </cfRule>
  </conditionalFormatting>
  <conditionalFormatting sqref="P45">
    <cfRule type="cellIs" dxfId="11619" priority="10517" operator="greaterThan">
      <formula>1</formula>
    </cfRule>
  </conditionalFormatting>
  <conditionalFormatting sqref="Q45">
    <cfRule type="cellIs" dxfId="11618" priority="10516" operator="greaterThan">
      <formula>1</formula>
    </cfRule>
  </conditionalFormatting>
  <conditionalFormatting sqref="R45">
    <cfRule type="cellIs" dxfId="11617" priority="10515" operator="greaterThan">
      <formula>1</formula>
    </cfRule>
  </conditionalFormatting>
  <conditionalFormatting sqref="S45">
    <cfRule type="cellIs" dxfId="11616" priority="10514" operator="greaterThan">
      <formula>1</formula>
    </cfRule>
  </conditionalFormatting>
  <conditionalFormatting sqref="T45">
    <cfRule type="cellIs" dxfId="11615" priority="10513" operator="greaterThan">
      <formula>1</formula>
    </cfRule>
  </conditionalFormatting>
  <conditionalFormatting sqref="U45">
    <cfRule type="cellIs" dxfId="11614" priority="10512" operator="greaterThan">
      <formula>1</formula>
    </cfRule>
  </conditionalFormatting>
  <conditionalFormatting sqref="V45">
    <cfRule type="cellIs" dxfId="11613" priority="10511" operator="greaterThan">
      <formula>1</formula>
    </cfRule>
  </conditionalFormatting>
  <conditionalFormatting sqref="F45">
    <cfRule type="cellIs" dxfId="11612" priority="10510" operator="greaterThan">
      <formula>1</formula>
    </cfRule>
  </conditionalFormatting>
  <conditionalFormatting sqref="F45">
    <cfRule type="cellIs" dxfId="11611" priority="10509" operator="greaterThan">
      <formula>1</formula>
    </cfRule>
  </conditionalFormatting>
  <conditionalFormatting sqref="E45:F45 V45 R45:T45">
    <cfRule type="cellIs" dxfId="11602" priority="10500" operator="greaterThan">
      <formula>1</formula>
    </cfRule>
  </conditionalFormatting>
  <conditionalFormatting sqref="E45:F45 V45 R45:T45">
    <cfRule type="cellIs" dxfId="11601" priority="10499" operator="greaterThan">
      <formula>1</formula>
    </cfRule>
  </conditionalFormatting>
  <conditionalFormatting sqref="L48:O48">
    <cfRule type="cellIs" dxfId="11599" priority="12288" operator="greaterThan">
      <formula>1</formula>
    </cfRule>
  </conditionalFormatting>
  <conditionalFormatting sqref="L48:M48">
    <cfRule type="cellIs" dxfId="11598" priority="12287" operator="greaterThan">
      <formula>1</formula>
    </cfRule>
  </conditionalFormatting>
  <conditionalFormatting sqref="L48:M48">
    <cfRule type="cellIs" dxfId="11597" priority="12286" operator="greaterThan">
      <formula>1</formula>
    </cfRule>
  </conditionalFormatting>
  <conditionalFormatting sqref="L48:M48">
    <cfRule type="cellIs" dxfId="11596" priority="12285" operator="greaterThan">
      <formula>1</formula>
    </cfRule>
  </conditionalFormatting>
  <conditionalFormatting sqref="L48:M48">
    <cfRule type="cellIs" dxfId="11595" priority="12284" operator="greaterThan">
      <formula>1</formula>
    </cfRule>
  </conditionalFormatting>
  <conditionalFormatting sqref="S45">
    <cfRule type="cellIs" dxfId="11594" priority="10492" operator="greaterThan">
      <formula>1</formula>
    </cfRule>
  </conditionalFormatting>
  <conditionalFormatting sqref="T45">
    <cfRule type="cellIs" dxfId="11593" priority="10491" operator="greaterThan">
      <formula>1</formula>
    </cfRule>
  </conditionalFormatting>
  <conditionalFormatting sqref="V45">
    <cfRule type="cellIs" dxfId="11592" priority="10490" operator="greaterThan">
      <formula>1</formula>
    </cfRule>
  </conditionalFormatting>
  <conditionalFormatting sqref="U45">
    <cfRule type="cellIs" dxfId="11591" priority="10489" operator="greaterThan">
      <formula>1</formula>
    </cfRule>
  </conditionalFormatting>
  <conditionalFormatting sqref="U45">
    <cfRule type="cellIs" dxfId="11590" priority="10488" operator="greaterThan">
      <formula>1</formula>
    </cfRule>
  </conditionalFormatting>
  <conditionalFormatting sqref="Q45">
    <cfRule type="cellIs" dxfId="11589" priority="10487" operator="greaterThan">
      <formula>1</formula>
    </cfRule>
  </conditionalFormatting>
  <conditionalFormatting sqref="Q45">
    <cfRule type="cellIs" dxfId="11588" priority="10486" operator="greaterThan">
      <formula>1</formula>
    </cfRule>
  </conditionalFormatting>
  <conditionalFormatting sqref="P45">
    <cfRule type="cellIs" dxfId="11587" priority="10485" operator="greaterThan">
      <formula>1</formula>
    </cfRule>
  </conditionalFormatting>
  <conditionalFormatting sqref="E45:F45 P45">
    <cfRule type="cellIs" dxfId="11586" priority="10482" operator="greaterThan">
      <formula>1</formula>
    </cfRule>
  </conditionalFormatting>
  <conditionalFormatting sqref="P45">
    <cfRule type="cellIs" dxfId="11582" priority="10484" operator="greaterThan">
      <formula>1</formula>
    </cfRule>
  </conditionalFormatting>
  <conditionalFormatting sqref="E45:F45 P45">
    <cfRule type="cellIs" dxfId="11581" priority="10483" operator="greaterThan">
      <formula>1</formula>
    </cfRule>
  </conditionalFormatting>
  <conditionalFormatting sqref="Q45">
    <cfRule type="cellIs" dxfId="11580" priority="10475" operator="greaterThan">
      <formula>1</formula>
    </cfRule>
  </conditionalFormatting>
  <conditionalFormatting sqref="Q45">
    <cfRule type="cellIs" dxfId="11579" priority="10474" operator="greaterThan">
      <formula>1</formula>
    </cfRule>
  </conditionalFormatting>
  <conditionalFormatting sqref="R45">
    <cfRule type="cellIs" dxfId="11578" priority="10473" operator="greaterThan">
      <formula>1</formula>
    </cfRule>
  </conditionalFormatting>
  <conditionalFormatting sqref="P45">
    <cfRule type="cellIs" dxfId="11575" priority="10476" operator="greaterThan">
      <formula>1</formula>
    </cfRule>
  </conditionalFormatting>
  <conditionalFormatting sqref="R45">
    <cfRule type="cellIs" dxfId="11574" priority="10472" operator="greaterThan">
      <formula>1</formula>
    </cfRule>
  </conditionalFormatting>
  <conditionalFormatting sqref="S45">
    <cfRule type="cellIs" dxfId="11573" priority="10471" operator="greaterThan">
      <formula>1</formula>
    </cfRule>
  </conditionalFormatting>
  <conditionalFormatting sqref="S45">
    <cfRule type="cellIs" dxfId="11572" priority="10470" operator="greaterThan">
      <formula>1</formula>
    </cfRule>
  </conditionalFormatting>
  <conditionalFormatting sqref="T45">
    <cfRule type="cellIs" dxfId="11571" priority="10469" operator="greaterThan">
      <formula>1</formula>
    </cfRule>
  </conditionalFormatting>
  <conditionalFormatting sqref="T45">
    <cfRule type="cellIs" dxfId="11570" priority="10468" operator="greaterThan">
      <formula>1</formula>
    </cfRule>
  </conditionalFormatting>
  <conditionalFormatting sqref="U45">
    <cfRule type="cellIs" dxfId="11569" priority="10467" operator="greaterThan">
      <formula>1</formula>
    </cfRule>
  </conditionalFormatting>
  <conditionalFormatting sqref="U45">
    <cfRule type="cellIs" dxfId="11566" priority="10466" operator="greaterThan">
      <formula>1</formula>
    </cfRule>
  </conditionalFormatting>
  <conditionalFormatting sqref="V45">
    <cfRule type="cellIs" dxfId="11565" priority="10465" operator="greaterThan">
      <formula>1</formula>
    </cfRule>
  </conditionalFormatting>
  <conditionalFormatting sqref="V45">
    <cfRule type="cellIs" dxfId="11564" priority="10464" operator="greaterThan">
      <formula>1</formula>
    </cfRule>
  </conditionalFormatting>
  <conditionalFormatting sqref="E45:F45">
    <cfRule type="cellIs" dxfId="11563" priority="10463" operator="greaterThan">
      <formula>1</formula>
    </cfRule>
  </conditionalFormatting>
  <conditionalFormatting sqref="E45:F45">
    <cfRule type="cellIs" dxfId="11562" priority="10462" operator="greaterThan">
      <formula>1</formula>
    </cfRule>
  </conditionalFormatting>
  <conditionalFormatting sqref="V45">
    <cfRule type="cellIs" dxfId="11558" priority="10456" operator="greaterThan">
      <formula>1</formula>
    </cfRule>
  </conditionalFormatting>
  <conditionalFormatting sqref="V45">
    <cfRule type="cellIs" dxfId="11557" priority="10455" operator="greaterThan">
      <formula>1</formula>
    </cfRule>
  </conditionalFormatting>
  <conditionalFormatting sqref="U45">
    <cfRule type="cellIs" dxfId="11556" priority="10454" operator="greaterThan">
      <formula>1</formula>
    </cfRule>
  </conditionalFormatting>
  <conditionalFormatting sqref="U45">
    <cfRule type="cellIs" dxfId="11555" priority="10453" operator="greaterThan">
      <formula>1</formula>
    </cfRule>
  </conditionalFormatting>
  <conditionalFormatting sqref="T45">
    <cfRule type="cellIs" dxfId="11554" priority="10452" operator="greaterThan">
      <formula>1</formula>
    </cfRule>
  </conditionalFormatting>
  <conditionalFormatting sqref="T45">
    <cfRule type="cellIs" dxfId="11553" priority="10451" operator="greaterThan">
      <formula>1</formula>
    </cfRule>
  </conditionalFormatting>
  <conditionalFormatting sqref="S45">
    <cfRule type="cellIs" dxfId="11552" priority="10450" operator="greaterThan">
      <formula>1</formula>
    </cfRule>
  </conditionalFormatting>
  <conditionalFormatting sqref="S45">
    <cfRule type="cellIs" dxfId="11551" priority="10449" operator="greaterThan">
      <formula>1</formula>
    </cfRule>
  </conditionalFormatting>
  <conditionalFormatting sqref="R45">
    <cfRule type="cellIs" dxfId="11550" priority="10448" operator="greaterThan">
      <formula>1</formula>
    </cfRule>
  </conditionalFormatting>
  <conditionalFormatting sqref="R45">
    <cfRule type="cellIs" dxfId="11549" priority="10447" operator="greaterThan">
      <formula>1</formula>
    </cfRule>
  </conditionalFormatting>
  <conditionalFormatting sqref="Q45">
    <cfRule type="cellIs" dxfId="11548" priority="10446" operator="greaterThan">
      <formula>1</formula>
    </cfRule>
  </conditionalFormatting>
  <conditionalFormatting sqref="Q45">
    <cfRule type="cellIs" dxfId="11547" priority="10445" operator="greaterThan">
      <formula>1</formula>
    </cfRule>
  </conditionalFormatting>
  <conditionalFormatting sqref="P45">
    <cfRule type="cellIs" dxfId="11546" priority="10444" operator="greaterThan">
      <formula>1</formula>
    </cfRule>
  </conditionalFormatting>
  <conditionalFormatting sqref="P45">
    <cfRule type="cellIs" dxfId="11545" priority="10443" operator="greaterThan">
      <formula>1</formula>
    </cfRule>
  </conditionalFormatting>
  <conditionalFormatting sqref="E45:F45 T45:V45">
    <cfRule type="cellIs" dxfId="11544" priority="10442" operator="greaterThan">
      <formula>1</formula>
    </cfRule>
  </conditionalFormatting>
  <conditionalFormatting sqref="E45:F45 T45:V45">
    <cfRule type="cellIs" dxfId="11543" priority="10441" operator="greaterThan">
      <formula>1</formula>
    </cfRule>
  </conditionalFormatting>
  <conditionalFormatting sqref="T45">
    <cfRule type="cellIs" dxfId="11539" priority="10437" operator="greaterThan">
      <formula>1</formula>
    </cfRule>
  </conditionalFormatting>
  <conditionalFormatting sqref="U45">
    <cfRule type="cellIs" dxfId="11538" priority="10436" operator="greaterThan">
      <formula>1</formula>
    </cfRule>
  </conditionalFormatting>
  <conditionalFormatting sqref="V45">
    <cfRule type="cellIs" dxfId="11537" priority="10435" operator="greaterThan">
      <formula>1</formula>
    </cfRule>
  </conditionalFormatting>
  <conditionalFormatting sqref="P45">
    <cfRule type="cellIs" dxfId="11532" priority="10430" operator="greaterThan">
      <formula>1</formula>
    </cfRule>
  </conditionalFormatting>
  <conditionalFormatting sqref="P45">
    <cfRule type="cellIs" dxfId="11531" priority="10429" operator="greaterThan">
      <formula>1</formula>
    </cfRule>
  </conditionalFormatting>
  <conditionalFormatting sqref="Q45">
    <cfRule type="cellIs" dxfId="11530" priority="10428" operator="greaterThan">
      <formula>1</formula>
    </cfRule>
  </conditionalFormatting>
  <conditionalFormatting sqref="Q45">
    <cfRule type="cellIs" dxfId="11529" priority="10427" operator="greaterThan">
      <formula>1</formula>
    </cfRule>
  </conditionalFormatting>
  <conditionalFormatting sqref="R45">
    <cfRule type="cellIs" dxfId="11528" priority="10426" operator="greaterThan">
      <formula>1</formula>
    </cfRule>
  </conditionalFormatting>
  <conditionalFormatting sqref="R45">
    <cfRule type="cellIs" dxfId="11526" priority="10425" operator="greaterThan">
      <formula>1</formula>
    </cfRule>
  </conditionalFormatting>
  <conditionalFormatting sqref="S45">
    <cfRule type="cellIs" dxfId="11525" priority="10424" operator="greaterThan">
      <formula>1</formula>
    </cfRule>
  </conditionalFormatting>
  <conditionalFormatting sqref="S45">
    <cfRule type="cellIs" dxfId="11524" priority="10423" operator="greaterThan">
      <formula>1</formula>
    </cfRule>
  </conditionalFormatting>
  <conditionalFormatting sqref="E45:F45">
    <cfRule type="cellIs" dxfId="11523" priority="10422" operator="greaterThan">
      <formula>1</formula>
    </cfRule>
  </conditionalFormatting>
  <conditionalFormatting sqref="E45:F45">
    <cfRule type="cellIs" dxfId="11522" priority="10421" operator="greaterThan">
      <formula>1</formula>
    </cfRule>
  </conditionalFormatting>
  <conditionalFormatting sqref="V45">
    <cfRule type="cellIs" dxfId="11519" priority="10417" operator="greaterThan">
      <formula>1</formula>
    </cfRule>
  </conditionalFormatting>
  <conditionalFormatting sqref="V45">
    <cfRule type="cellIs" dxfId="11518" priority="10416" operator="greaterThan">
      <formula>1</formula>
    </cfRule>
  </conditionalFormatting>
  <conditionalFormatting sqref="U45">
    <cfRule type="cellIs" dxfId="11517" priority="10415" operator="greaterThan">
      <formula>1</formula>
    </cfRule>
  </conditionalFormatting>
  <conditionalFormatting sqref="U45">
    <cfRule type="cellIs" dxfId="11516" priority="10414" operator="greaterThan">
      <formula>1</formula>
    </cfRule>
  </conditionalFormatting>
  <conditionalFormatting sqref="T45">
    <cfRule type="cellIs" dxfId="11515" priority="10413" operator="greaterThan">
      <formula>1</formula>
    </cfRule>
  </conditionalFormatting>
  <conditionalFormatting sqref="T45">
    <cfRule type="cellIs" dxfId="11514" priority="10412" operator="greaterThan">
      <formula>1</formula>
    </cfRule>
  </conditionalFormatting>
  <conditionalFormatting sqref="S45">
    <cfRule type="cellIs" dxfId="11513" priority="10411" operator="greaterThan">
      <formula>1</formula>
    </cfRule>
  </conditionalFormatting>
  <conditionalFormatting sqref="S45">
    <cfRule type="cellIs" dxfId="11512" priority="10410" operator="greaterThan">
      <formula>1</formula>
    </cfRule>
  </conditionalFormatting>
  <conditionalFormatting sqref="R45">
    <cfRule type="cellIs" dxfId="11511" priority="10409" operator="greaterThan">
      <formula>1</formula>
    </cfRule>
  </conditionalFormatting>
  <conditionalFormatting sqref="R45">
    <cfRule type="cellIs" dxfId="11510" priority="10408" operator="greaterThan">
      <formula>1</formula>
    </cfRule>
  </conditionalFormatting>
  <conditionalFormatting sqref="Q45">
    <cfRule type="cellIs" dxfId="11509" priority="10407" operator="greaterThan">
      <formula>1</formula>
    </cfRule>
  </conditionalFormatting>
  <conditionalFormatting sqref="Q45">
    <cfRule type="cellIs" dxfId="11508" priority="10406" operator="greaterThan">
      <formula>1</formula>
    </cfRule>
  </conditionalFormatting>
  <conditionalFormatting sqref="P45">
    <cfRule type="cellIs" dxfId="11507" priority="10405" operator="greaterThan">
      <formula>1</formula>
    </cfRule>
  </conditionalFormatting>
  <conditionalFormatting sqref="P45">
    <cfRule type="cellIs" dxfId="11506" priority="10404" operator="greaterThan">
      <formula>1</formula>
    </cfRule>
  </conditionalFormatting>
  <conditionalFormatting sqref="E45 T45:V45 Q45:R45">
    <cfRule type="cellIs" dxfId="11501" priority="10399" operator="greaterThan">
      <formula>1</formula>
    </cfRule>
  </conditionalFormatting>
  <conditionalFormatting sqref="E45 T45:V45 Q45:R45">
    <cfRule type="cellIs" dxfId="11500" priority="10398" operator="greaterThan">
      <formula>1</formula>
    </cfRule>
  </conditionalFormatting>
  <conditionalFormatting sqref="Q45">
    <cfRule type="cellIs" dxfId="11499" priority="10397" operator="greaterThan">
      <formula>1</formula>
    </cfRule>
  </conditionalFormatting>
  <conditionalFormatting sqref="E46:K46 P46:V46">
    <cfRule type="cellIs" dxfId="11498" priority="12187" operator="greaterThan">
      <formula>1</formula>
    </cfRule>
  </conditionalFormatting>
  <conditionalFormatting sqref="K46 P46:Q46">
    <cfRule type="cellIs" dxfId="11497" priority="12186" operator="greaterThan">
      <formula>1</formula>
    </cfRule>
  </conditionalFormatting>
  <conditionalFormatting sqref="K46 P46:Q46">
    <cfRule type="cellIs" dxfId="11496" priority="12185" operator="greaterThan">
      <formula>1</formula>
    </cfRule>
  </conditionalFormatting>
  <conditionalFormatting sqref="K46 P46:Q46">
    <cfRule type="cellIs" dxfId="11495" priority="12184" operator="greaterThan">
      <formula>1</formula>
    </cfRule>
  </conditionalFormatting>
  <conditionalFormatting sqref="K46 P46:Q46">
    <cfRule type="cellIs" dxfId="11494" priority="12183" operator="greaterThan">
      <formula>1</formula>
    </cfRule>
  </conditionalFormatting>
  <conditionalFormatting sqref="F47">
    <cfRule type="cellIs" dxfId="11493" priority="8796" operator="greaterThan">
      <formula>1</formula>
    </cfRule>
  </conditionalFormatting>
  <conditionalFormatting sqref="K47">
    <cfRule type="cellIs" dxfId="11486" priority="8787" operator="greaterThan">
      <formula>1</formula>
    </cfRule>
  </conditionalFormatting>
  <conditionalFormatting sqref="K47">
    <cfRule type="cellIs" dxfId="11485" priority="8786" operator="greaterThan">
      <formula>1</formula>
    </cfRule>
  </conditionalFormatting>
  <conditionalFormatting sqref="P47">
    <cfRule type="cellIs" dxfId="11482" priority="8785" operator="greaterThan">
      <formula>1</formula>
    </cfRule>
  </conditionalFormatting>
  <conditionalFormatting sqref="P47">
    <cfRule type="cellIs" dxfId="11481" priority="8784" operator="greaterThan">
      <formula>1</formula>
    </cfRule>
  </conditionalFormatting>
  <conditionalFormatting sqref="S47">
    <cfRule type="cellIs" dxfId="11480" priority="8783" operator="greaterThan">
      <formula>1</formula>
    </cfRule>
  </conditionalFormatting>
  <conditionalFormatting sqref="S47">
    <cfRule type="cellIs" dxfId="11479" priority="8782" operator="greaterThan">
      <formula>1</formula>
    </cfRule>
  </conditionalFormatting>
  <conditionalFormatting sqref="K47 P47:V47">
    <cfRule type="cellIs" dxfId="11478" priority="8781" operator="greaterThan">
      <formula>1</formula>
    </cfRule>
  </conditionalFormatting>
  <conditionalFormatting sqref="K47 P47:V47">
    <cfRule type="cellIs" dxfId="11477" priority="8780" operator="greaterThan">
      <formula>1</formula>
    </cfRule>
  </conditionalFormatting>
  <conditionalFormatting sqref="E46:V46">
    <cfRule type="cellIs" dxfId="11476" priority="12165" operator="equal">
      <formula>0</formula>
    </cfRule>
  </conditionalFormatting>
  <conditionalFormatting sqref="S47">
    <cfRule type="cellIs" dxfId="11475" priority="8771" operator="greaterThan">
      <formula>1</formula>
    </cfRule>
  </conditionalFormatting>
  <conditionalFormatting sqref="T47">
    <cfRule type="cellIs" dxfId="11474" priority="8770" operator="greaterThan">
      <formula>1</formula>
    </cfRule>
  </conditionalFormatting>
  <conditionalFormatting sqref="U47">
    <cfRule type="cellIs" dxfId="11473" priority="8769" operator="greaterThan">
      <formula>1</formula>
    </cfRule>
  </conditionalFormatting>
  <conditionalFormatting sqref="K47">
    <cfRule type="cellIs" dxfId="11472" priority="8775" operator="greaterThan">
      <formula>1</formula>
    </cfRule>
  </conditionalFormatting>
  <conditionalFormatting sqref="P47">
    <cfRule type="cellIs" dxfId="11471" priority="8774" operator="greaterThan">
      <formula>1</formula>
    </cfRule>
  </conditionalFormatting>
  <conditionalFormatting sqref="Q47">
    <cfRule type="cellIs" dxfId="11470" priority="8773" operator="greaterThan">
      <formula>1</formula>
    </cfRule>
  </conditionalFormatting>
  <conditionalFormatting sqref="R47">
    <cfRule type="cellIs" dxfId="11469" priority="8772" operator="greaterThan">
      <formula>1</formula>
    </cfRule>
  </conditionalFormatting>
  <conditionalFormatting sqref="E47:F47 P47:V47 K47">
    <cfRule type="cellIs" dxfId="11465" priority="8760" operator="greaterThan">
      <formula>1</formula>
    </cfRule>
  </conditionalFormatting>
  <conditionalFormatting sqref="E47:F47 P47:V47 K47">
    <cfRule type="cellIs" dxfId="11464" priority="8759" operator="greaterThan">
      <formula>1</formula>
    </cfRule>
  </conditionalFormatting>
  <conditionalFormatting sqref="V47">
    <cfRule type="cellIs" dxfId="11463" priority="8768" operator="greaterThan">
      <formula>1</formula>
    </cfRule>
  </conditionalFormatting>
  <conditionalFormatting sqref="F47">
    <cfRule type="cellIs" dxfId="11462" priority="8767" operator="greaterThan">
      <formula>1</formula>
    </cfRule>
  </conditionalFormatting>
  <conditionalFormatting sqref="F47">
    <cfRule type="cellIs" dxfId="11461" priority="8766" operator="greaterThan">
      <formula>1</formula>
    </cfRule>
  </conditionalFormatting>
  <conditionalFormatting sqref="E47">
    <cfRule type="cellIs" dxfId="11460" priority="8765" operator="greaterThan">
      <formula>1</formula>
    </cfRule>
  </conditionalFormatting>
  <conditionalFormatting sqref="E47">
    <cfRule type="cellIs" dxfId="11459" priority="8764" operator="greaterThan">
      <formula>1</formula>
    </cfRule>
  </conditionalFormatting>
  <conditionalFormatting sqref="E47:F47 P47:U47 K47">
    <cfRule type="cellIs" dxfId="11458" priority="8763" operator="greaterThan">
      <formula>1</formula>
    </cfRule>
  </conditionalFormatting>
  <conditionalFormatting sqref="V47">
    <cfRule type="cellIs" dxfId="11457" priority="8762" operator="greaterThan">
      <formula>1</formula>
    </cfRule>
  </conditionalFormatting>
  <conditionalFormatting sqref="V47">
    <cfRule type="cellIs" dxfId="11456" priority="8761" operator="greaterThan">
      <formula>1</formula>
    </cfRule>
  </conditionalFormatting>
  <conditionalFormatting sqref="S47">
    <cfRule type="cellIs" dxfId="11455" priority="8750" operator="greaterThan">
      <formula>1</formula>
    </cfRule>
  </conditionalFormatting>
  <conditionalFormatting sqref="T47">
    <cfRule type="cellIs" dxfId="11454" priority="8749" operator="greaterThan">
      <formula>1</formula>
    </cfRule>
  </conditionalFormatting>
  <conditionalFormatting sqref="U47">
    <cfRule type="cellIs" dxfId="11453" priority="8748" operator="greaterThan">
      <formula>1</formula>
    </cfRule>
  </conditionalFormatting>
  <conditionalFormatting sqref="V47">
    <cfRule type="cellIs" dxfId="11452" priority="8747" operator="greaterThan">
      <formula>1</formula>
    </cfRule>
  </conditionalFormatting>
  <conditionalFormatting sqref="E47:F47 P47:V47 K47">
    <cfRule type="cellIs" dxfId="11451" priority="8746" operator="greaterThan">
      <formula>1</formula>
    </cfRule>
  </conditionalFormatting>
  <conditionalFormatting sqref="E47:F47 P47:V47 K47">
    <cfRule type="cellIs" dxfId="11450" priority="8745" operator="greaterThan">
      <formula>1</formula>
    </cfRule>
  </conditionalFormatting>
  <conditionalFormatting sqref="K47">
    <cfRule type="cellIs" dxfId="11445" priority="8754" operator="greaterThan">
      <formula>1</formula>
    </cfRule>
  </conditionalFormatting>
  <conditionalFormatting sqref="P47">
    <cfRule type="cellIs" dxfId="11444" priority="8753" operator="greaterThan">
      <formula>1</formula>
    </cfRule>
  </conditionalFormatting>
  <conditionalFormatting sqref="Q47">
    <cfRule type="cellIs" dxfId="11443" priority="8752" operator="greaterThan">
      <formula>1</formula>
    </cfRule>
  </conditionalFormatting>
  <conditionalFormatting sqref="R47">
    <cfRule type="cellIs" dxfId="11442" priority="8751" operator="greaterThan">
      <formula>1</formula>
    </cfRule>
  </conditionalFormatting>
  <conditionalFormatting sqref="E47:F47 P47:V47 K47">
    <cfRule type="cellIs" dxfId="11441" priority="8744" operator="greaterThan">
      <formula>1</formula>
    </cfRule>
  </conditionalFormatting>
  <conditionalFormatting sqref="E47:F47 P47:V47 K47">
    <cfRule type="cellIs" dxfId="11440" priority="8743" operator="greaterThan">
      <formula>1</formula>
    </cfRule>
  </conditionalFormatting>
  <conditionalFormatting sqref="U47">
    <cfRule type="cellIs" dxfId="11439" priority="8732" operator="greaterThan">
      <formula>1</formula>
    </cfRule>
  </conditionalFormatting>
  <conditionalFormatting sqref="V47">
    <cfRule type="cellIs" dxfId="11438" priority="8731" operator="greaterThan">
      <formula>1</formula>
    </cfRule>
  </conditionalFormatting>
  <conditionalFormatting sqref="K47">
    <cfRule type="cellIs" dxfId="11433" priority="8738" operator="greaterThan">
      <formula>1</formula>
    </cfRule>
  </conditionalFormatting>
  <conditionalFormatting sqref="P47">
    <cfRule type="cellIs" dxfId="11432" priority="8737" operator="greaterThan">
      <formula>1</formula>
    </cfRule>
  </conditionalFormatting>
  <conditionalFormatting sqref="Q47">
    <cfRule type="cellIs" dxfId="11431" priority="8736" operator="greaterThan">
      <formula>1</formula>
    </cfRule>
  </conditionalFormatting>
  <conditionalFormatting sqref="R47">
    <cfRule type="cellIs" dxfId="11430" priority="8735" operator="greaterThan">
      <formula>1</formula>
    </cfRule>
  </conditionalFormatting>
  <conditionalFormatting sqref="S47">
    <cfRule type="cellIs" dxfId="11429" priority="8734" operator="greaterThan">
      <formula>1</formula>
    </cfRule>
  </conditionalFormatting>
  <conditionalFormatting sqref="T47">
    <cfRule type="cellIs" dxfId="11428" priority="8733" operator="greaterThan">
      <formula>1</formula>
    </cfRule>
  </conditionalFormatting>
  <conditionalFormatting sqref="L47:O47">
    <cfRule type="cellIs" dxfId="11427" priority="8730" operator="greaterThan">
      <formula>1</formula>
    </cfRule>
  </conditionalFormatting>
  <conditionalFormatting sqref="L47:O47">
    <cfRule type="cellIs" dxfId="11426" priority="8729" operator="greaterThan">
      <formula>1</formula>
    </cfRule>
  </conditionalFormatting>
  <conditionalFormatting sqref="L47">
    <cfRule type="cellIs" dxfId="11425" priority="8728" operator="greaterThan">
      <formula>1</formula>
    </cfRule>
  </conditionalFormatting>
  <conditionalFormatting sqref="M47">
    <cfRule type="cellIs" dxfId="11424" priority="8727" operator="greaterThan">
      <formula>1</formula>
    </cfRule>
  </conditionalFormatting>
  <conditionalFormatting sqref="N47">
    <cfRule type="cellIs" dxfId="11423" priority="8726" operator="greaterThan">
      <formula>1</formula>
    </cfRule>
  </conditionalFormatting>
  <conditionalFormatting sqref="O47">
    <cfRule type="cellIs" dxfId="11422" priority="8725" operator="greaterThan">
      <formula>1</formula>
    </cfRule>
  </conditionalFormatting>
  <conditionalFormatting sqref="L47:O47">
    <cfRule type="cellIs" dxfId="11421" priority="8724" operator="greaterThan">
      <formula>1</formula>
    </cfRule>
  </conditionalFormatting>
  <conditionalFormatting sqref="L47:O47">
    <cfRule type="cellIs" dxfId="11420" priority="8723" operator="greaterThan">
      <formula>1</formula>
    </cfRule>
  </conditionalFormatting>
  <conditionalFormatting sqref="M47">
    <cfRule type="cellIs" dxfId="11419" priority="8707" operator="greaterThan">
      <formula>1</formula>
    </cfRule>
  </conditionalFormatting>
  <conditionalFormatting sqref="L47">
    <cfRule type="cellIs" dxfId="11418" priority="8706" operator="greaterThan">
      <formula>1</formula>
    </cfRule>
  </conditionalFormatting>
  <conditionalFormatting sqref="L47">
    <cfRule type="cellIs" dxfId="11417" priority="8722" operator="greaterThan">
      <formula>1</formula>
    </cfRule>
  </conditionalFormatting>
  <conditionalFormatting sqref="M47">
    <cfRule type="cellIs" dxfId="11416" priority="8721" operator="greaterThan">
      <formula>1</formula>
    </cfRule>
  </conditionalFormatting>
  <conditionalFormatting sqref="N47">
    <cfRule type="cellIs" dxfId="11415" priority="8720" operator="greaterThan">
      <formula>1</formula>
    </cfRule>
  </conditionalFormatting>
  <conditionalFormatting sqref="O47">
    <cfRule type="cellIs" dxfId="11414" priority="8719" operator="greaterThan">
      <formula>1</formula>
    </cfRule>
  </conditionalFormatting>
  <conditionalFormatting sqref="L47:O47">
    <cfRule type="cellIs" dxfId="11413" priority="8718" operator="greaterThan">
      <formula>1</formula>
    </cfRule>
  </conditionalFormatting>
  <conditionalFormatting sqref="L47:O47">
    <cfRule type="cellIs" dxfId="11412" priority="8717" operator="greaterThan">
      <formula>1</formula>
    </cfRule>
  </conditionalFormatting>
  <conditionalFormatting sqref="L47">
    <cfRule type="cellIs" dxfId="11411" priority="8716" operator="greaterThan">
      <formula>1</formula>
    </cfRule>
  </conditionalFormatting>
  <conditionalFormatting sqref="M47">
    <cfRule type="cellIs" dxfId="11410" priority="8715" operator="greaterThan">
      <formula>1</formula>
    </cfRule>
  </conditionalFormatting>
  <conditionalFormatting sqref="N47">
    <cfRule type="cellIs" dxfId="11409" priority="8714" operator="greaterThan">
      <formula>1</formula>
    </cfRule>
  </conditionalFormatting>
  <conditionalFormatting sqref="O47">
    <cfRule type="cellIs" dxfId="11408" priority="8713" operator="greaterThan">
      <formula>1</formula>
    </cfRule>
  </conditionalFormatting>
  <conditionalFormatting sqref="N47:O47">
    <cfRule type="cellIs" dxfId="11407" priority="8712" operator="greaterThan">
      <formula>1</formula>
    </cfRule>
  </conditionalFormatting>
  <conditionalFormatting sqref="N47:O47">
    <cfRule type="cellIs" dxfId="11406" priority="8711" operator="greaterThan">
      <formula>1</formula>
    </cfRule>
  </conditionalFormatting>
  <conditionalFormatting sqref="N47">
    <cfRule type="cellIs" dxfId="11405" priority="8710" operator="greaterThan">
      <formula>1</formula>
    </cfRule>
  </conditionalFormatting>
  <conditionalFormatting sqref="O47">
    <cfRule type="cellIs" dxfId="11404" priority="8709" operator="greaterThan">
      <formula>1</formula>
    </cfRule>
  </conditionalFormatting>
  <conditionalFormatting sqref="M47">
    <cfRule type="cellIs" dxfId="11403" priority="8708" operator="greaterThan">
      <formula>1</formula>
    </cfRule>
  </conditionalFormatting>
  <conditionalFormatting sqref="L47">
    <cfRule type="cellIs" dxfId="11402" priority="8705" operator="greaterThan">
      <formula>1</formula>
    </cfRule>
  </conditionalFormatting>
  <conditionalFormatting sqref="L47">
    <cfRule type="cellIs" dxfId="11401" priority="8704" operator="greaterThan">
      <formula>1</formula>
    </cfRule>
  </conditionalFormatting>
  <conditionalFormatting sqref="L47">
    <cfRule type="cellIs" dxfId="11400" priority="8703" operator="greaterThan">
      <formula>1</formula>
    </cfRule>
  </conditionalFormatting>
  <conditionalFormatting sqref="L47">
    <cfRule type="cellIs" dxfId="11399" priority="8702" operator="greaterThan">
      <formula>1</formula>
    </cfRule>
  </conditionalFormatting>
  <conditionalFormatting sqref="M47">
    <cfRule type="cellIs" dxfId="11398" priority="8701" operator="greaterThan">
      <formula>1</formula>
    </cfRule>
  </conditionalFormatting>
  <conditionalFormatting sqref="M47">
    <cfRule type="cellIs" dxfId="11397" priority="8700" operator="greaterThan">
      <formula>1</formula>
    </cfRule>
  </conditionalFormatting>
  <conditionalFormatting sqref="N47">
    <cfRule type="cellIs" dxfId="11396" priority="8699" operator="greaterThan">
      <formula>1</formula>
    </cfRule>
  </conditionalFormatting>
  <conditionalFormatting sqref="N47">
    <cfRule type="cellIs" dxfId="11395" priority="8698" operator="greaterThan">
      <formula>1</formula>
    </cfRule>
  </conditionalFormatting>
  <conditionalFormatting sqref="O47">
    <cfRule type="cellIs" dxfId="11394" priority="8697" operator="greaterThan">
      <formula>1</formula>
    </cfRule>
  </conditionalFormatting>
  <conditionalFormatting sqref="O47">
    <cfRule type="cellIs" dxfId="11393" priority="8696" operator="greaterThan">
      <formula>1</formula>
    </cfRule>
  </conditionalFormatting>
  <conditionalFormatting sqref="O47">
    <cfRule type="cellIs" dxfId="11392" priority="8695" operator="greaterThan">
      <formula>1</formula>
    </cfRule>
  </conditionalFormatting>
  <conditionalFormatting sqref="O47">
    <cfRule type="cellIs" dxfId="11391" priority="8694" operator="greaterThan">
      <formula>1</formula>
    </cfRule>
  </conditionalFormatting>
  <conditionalFormatting sqref="N47">
    <cfRule type="cellIs" dxfId="11390" priority="8693" operator="greaterThan">
      <formula>1</formula>
    </cfRule>
  </conditionalFormatting>
  <conditionalFormatting sqref="N47">
    <cfRule type="cellIs" dxfId="11389" priority="8692" operator="greaterThan">
      <formula>1</formula>
    </cfRule>
  </conditionalFormatting>
  <conditionalFormatting sqref="M47">
    <cfRule type="cellIs" dxfId="11388" priority="8691" operator="greaterThan">
      <formula>1</formula>
    </cfRule>
  </conditionalFormatting>
  <conditionalFormatting sqref="M47">
    <cfRule type="cellIs" dxfId="11387" priority="8690" operator="greaterThan">
      <formula>1</formula>
    </cfRule>
  </conditionalFormatting>
  <conditionalFormatting sqref="L47">
    <cfRule type="cellIs" dxfId="11386" priority="8689" operator="greaterThan">
      <formula>1</formula>
    </cfRule>
  </conditionalFormatting>
  <conditionalFormatting sqref="L47">
    <cfRule type="cellIs" dxfId="11385" priority="8688" operator="greaterThan">
      <formula>1</formula>
    </cfRule>
  </conditionalFormatting>
  <conditionalFormatting sqref="L47">
    <cfRule type="cellIs" dxfId="11384" priority="8687" operator="greaterThan">
      <formula>1</formula>
    </cfRule>
  </conditionalFormatting>
  <conditionalFormatting sqref="L47">
    <cfRule type="cellIs" dxfId="11383" priority="8686" operator="greaterThan">
      <formula>1</formula>
    </cfRule>
  </conditionalFormatting>
  <conditionalFormatting sqref="L47">
    <cfRule type="cellIs" dxfId="11382" priority="8672" operator="greaterThan">
      <formula>1</formula>
    </cfRule>
  </conditionalFormatting>
  <conditionalFormatting sqref="M47:N47">
    <cfRule type="cellIs" dxfId="11381" priority="8671" operator="greaterThan">
      <formula>1</formula>
    </cfRule>
  </conditionalFormatting>
  <conditionalFormatting sqref="M47:N47">
    <cfRule type="cellIs" dxfId="11380" priority="8670" operator="greaterThan">
      <formula>1</formula>
    </cfRule>
  </conditionalFormatting>
  <conditionalFormatting sqref="M47">
    <cfRule type="cellIs" dxfId="11379" priority="8669" operator="greaterThan">
      <formula>1</formula>
    </cfRule>
  </conditionalFormatting>
  <conditionalFormatting sqref="N47">
    <cfRule type="cellIs" dxfId="11378" priority="8668" operator="greaterThan">
      <formula>1</formula>
    </cfRule>
  </conditionalFormatting>
  <conditionalFormatting sqref="M47">
    <cfRule type="cellIs" dxfId="11377" priority="8685" operator="greaterThan">
      <formula>1</formula>
    </cfRule>
  </conditionalFormatting>
  <conditionalFormatting sqref="M47">
    <cfRule type="cellIs" dxfId="11376" priority="8684" operator="greaterThan">
      <formula>1</formula>
    </cfRule>
  </conditionalFormatting>
  <conditionalFormatting sqref="N47">
    <cfRule type="cellIs" dxfId="11375" priority="8683" operator="greaterThan">
      <formula>1</formula>
    </cfRule>
  </conditionalFormatting>
  <conditionalFormatting sqref="N47">
    <cfRule type="cellIs" dxfId="11374" priority="8682" operator="greaterThan">
      <formula>1</formula>
    </cfRule>
  </conditionalFormatting>
  <conditionalFormatting sqref="O47">
    <cfRule type="cellIs" dxfId="11373" priority="8681" operator="greaterThan">
      <formula>1</formula>
    </cfRule>
  </conditionalFormatting>
  <conditionalFormatting sqref="O47">
    <cfRule type="cellIs" dxfId="11372" priority="8680" operator="greaterThan">
      <formula>1</formula>
    </cfRule>
  </conditionalFormatting>
  <conditionalFormatting sqref="O47">
    <cfRule type="cellIs" dxfId="11371" priority="8679" operator="greaterThan">
      <formula>1</formula>
    </cfRule>
  </conditionalFormatting>
  <conditionalFormatting sqref="O47">
    <cfRule type="cellIs" dxfId="11370" priority="8678" operator="greaterThan">
      <formula>1</formula>
    </cfRule>
  </conditionalFormatting>
  <conditionalFormatting sqref="N47">
    <cfRule type="cellIs" dxfId="11369" priority="8677" operator="greaterThan">
      <formula>1</formula>
    </cfRule>
  </conditionalFormatting>
  <conditionalFormatting sqref="N47">
    <cfRule type="cellIs" dxfId="11368" priority="8676" operator="greaterThan">
      <formula>1</formula>
    </cfRule>
  </conditionalFormatting>
  <conditionalFormatting sqref="M47">
    <cfRule type="cellIs" dxfId="11367" priority="8675" operator="greaterThan">
      <formula>1</formula>
    </cfRule>
  </conditionalFormatting>
  <conditionalFormatting sqref="M47">
    <cfRule type="cellIs" dxfId="11366" priority="8674" operator="greaterThan">
      <formula>1</formula>
    </cfRule>
  </conditionalFormatting>
  <conditionalFormatting sqref="L47">
    <cfRule type="cellIs" dxfId="11365" priority="8673" operator="greaterThan">
      <formula>1</formula>
    </cfRule>
  </conditionalFormatting>
  <conditionalFormatting sqref="L47">
    <cfRule type="cellIs" dxfId="11364" priority="8667" operator="greaterThan">
      <formula>1</formula>
    </cfRule>
  </conditionalFormatting>
  <conditionalFormatting sqref="L47">
    <cfRule type="cellIs" dxfId="11363" priority="8666" operator="greaterThan">
      <formula>1</formula>
    </cfRule>
  </conditionalFormatting>
  <conditionalFormatting sqref="O47">
    <cfRule type="cellIs" dxfId="11362" priority="8665" operator="greaterThan">
      <formula>1</formula>
    </cfRule>
  </conditionalFormatting>
  <conditionalFormatting sqref="O47">
    <cfRule type="cellIs" dxfId="11361" priority="8664" operator="greaterThan">
      <formula>1</formula>
    </cfRule>
  </conditionalFormatting>
  <conditionalFormatting sqref="L47:O47">
    <cfRule type="cellIs" dxfId="11360" priority="8663" operator="greaterThan">
      <formula>1</formula>
    </cfRule>
  </conditionalFormatting>
  <conditionalFormatting sqref="L47:O47">
    <cfRule type="cellIs" dxfId="11359" priority="8662" operator="greaterThan">
      <formula>1</formula>
    </cfRule>
  </conditionalFormatting>
  <conditionalFormatting sqref="L47">
    <cfRule type="cellIs" dxfId="11358" priority="8661" operator="greaterThan">
      <formula>1</formula>
    </cfRule>
  </conditionalFormatting>
  <conditionalFormatting sqref="M47">
    <cfRule type="cellIs" dxfId="11357" priority="8660" operator="greaterThan">
      <formula>1</formula>
    </cfRule>
  </conditionalFormatting>
  <conditionalFormatting sqref="N47">
    <cfRule type="cellIs" dxfId="11356" priority="8659" operator="greaterThan">
      <formula>1</formula>
    </cfRule>
  </conditionalFormatting>
  <conditionalFormatting sqref="O47">
    <cfRule type="cellIs" dxfId="11355" priority="8658" operator="greaterThan">
      <formula>1</formula>
    </cfRule>
  </conditionalFormatting>
  <conditionalFormatting sqref="L47:O47">
    <cfRule type="cellIs" dxfId="11354" priority="8657" operator="greaterThan">
      <formula>1</formula>
    </cfRule>
  </conditionalFormatting>
  <conditionalFormatting sqref="L47:O47">
    <cfRule type="cellIs" dxfId="11353" priority="8656" operator="greaterThan">
      <formula>1</formula>
    </cfRule>
  </conditionalFormatting>
  <conditionalFormatting sqref="L47:O47">
    <cfRule type="cellIs" dxfId="11352" priority="8655" operator="greaterThan">
      <formula>1</formula>
    </cfRule>
  </conditionalFormatting>
  <conditionalFormatting sqref="L47">
    <cfRule type="cellIs" dxfId="11351" priority="8654" operator="greaterThan">
      <formula>1</formula>
    </cfRule>
  </conditionalFormatting>
  <conditionalFormatting sqref="M47">
    <cfRule type="cellIs" dxfId="11350" priority="8653" operator="greaterThan">
      <formula>1</formula>
    </cfRule>
  </conditionalFormatting>
  <conditionalFormatting sqref="N47">
    <cfRule type="cellIs" dxfId="11349" priority="8652" operator="greaterThan">
      <formula>1</formula>
    </cfRule>
  </conditionalFormatting>
  <conditionalFormatting sqref="O47">
    <cfRule type="cellIs" dxfId="11348" priority="8651" operator="greaterThan">
      <formula>1</formula>
    </cfRule>
  </conditionalFormatting>
  <conditionalFormatting sqref="L47:O47">
    <cfRule type="cellIs" dxfId="11347" priority="8650" operator="greaterThan">
      <formula>1</formula>
    </cfRule>
  </conditionalFormatting>
  <conditionalFormatting sqref="L47:O47">
    <cfRule type="cellIs" dxfId="11346" priority="8649" operator="greaterThan">
      <formula>1</formula>
    </cfRule>
  </conditionalFormatting>
  <conditionalFormatting sqref="L47:O47">
    <cfRule type="cellIs" dxfId="11345" priority="8648" operator="greaterThan">
      <formula>1</formula>
    </cfRule>
  </conditionalFormatting>
  <conditionalFormatting sqref="L47:O47">
    <cfRule type="cellIs" dxfId="11344" priority="8647" operator="greaterThan">
      <formula>1</formula>
    </cfRule>
  </conditionalFormatting>
  <conditionalFormatting sqref="L47">
    <cfRule type="cellIs" dxfId="11343" priority="8646" operator="greaterThan">
      <formula>1</formula>
    </cfRule>
  </conditionalFormatting>
  <conditionalFormatting sqref="M47">
    <cfRule type="cellIs" dxfId="11342" priority="8645" operator="greaterThan">
      <formula>1</formula>
    </cfRule>
  </conditionalFormatting>
  <conditionalFormatting sqref="K47">
    <cfRule type="cellIs" dxfId="11338" priority="8636" operator="greaterThan">
      <formula>1</formula>
    </cfRule>
  </conditionalFormatting>
  <conditionalFormatting sqref="P47">
    <cfRule type="cellIs" dxfId="11337" priority="8635" operator="greaterThan">
      <formula>1</formula>
    </cfRule>
  </conditionalFormatting>
  <conditionalFormatting sqref="Q47">
    <cfRule type="cellIs" dxfId="11336" priority="8634" operator="greaterThan">
      <formula>1</formula>
    </cfRule>
  </conditionalFormatting>
  <conditionalFormatting sqref="R47">
    <cfRule type="cellIs" dxfId="11335" priority="8633" operator="greaterThan">
      <formula>1</formula>
    </cfRule>
  </conditionalFormatting>
  <conditionalFormatting sqref="N47">
    <cfRule type="cellIs" dxfId="11334" priority="8644" operator="greaterThan">
      <formula>1</formula>
    </cfRule>
  </conditionalFormatting>
  <conditionalFormatting sqref="O47">
    <cfRule type="cellIs" dxfId="11333" priority="8643" operator="greaterThan">
      <formula>1</formula>
    </cfRule>
  </conditionalFormatting>
  <conditionalFormatting sqref="E47 K47 P47:V47">
    <cfRule type="cellIs" dxfId="11332" priority="8642" operator="greaterThan">
      <formula>1</formula>
    </cfRule>
  </conditionalFormatting>
  <conditionalFormatting sqref="E47 K47 P47:V47">
    <cfRule type="cellIs" dxfId="11331" priority="8641" operator="greaterThan">
      <formula>1</formula>
    </cfRule>
  </conditionalFormatting>
  <conditionalFormatting sqref="S47">
    <cfRule type="cellIs" dxfId="11329" priority="8632" operator="greaterThan">
      <formula>1</formula>
    </cfRule>
  </conditionalFormatting>
  <conditionalFormatting sqref="T47">
    <cfRule type="cellIs" dxfId="11328" priority="8631" operator="greaterThan">
      <formula>1</formula>
    </cfRule>
  </conditionalFormatting>
  <conditionalFormatting sqref="U47">
    <cfRule type="cellIs" dxfId="11327" priority="8630" operator="greaterThan">
      <formula>1</formula>
    </cfRule>
  </conditionalFormatting>
  <conditionalFormatting sqref="V47">
    <cfRule type="cellIs" dxfId="11326" priority="8629" operator="greaterThan">
      <formula>1</formula>
    </cfRule>
  </conditionalFormatting>
  <conditionalFormatting sqref="F47">
    <cfRule type="cellIs" dxfId="11325" priority="8628" operator="greaterThan">
      <formula>1</formula>
    </cfRule>
  </conditionalFormatting>
  <conditionalFormatting sqref="F47">
    <cfRule type="cellIs" dxfId="11324" priority="8627" operator="greaterThan">
      <formula>1</formula>
    </cfRule>
  </conditionalFormatting>
  <conditionalFormatting sqref="E47 K47 P47:V47">
    <cfRule type="cellIs" dxfId="11323" priority="8626" operator="greaterThan">
      <formula>1</formula>
    </cfRule>
  </conditionalFormatting>
  <conditionalFormatting sqref="E47 K47 P47:V47">
    <cfRule type="cellIs" dxfId="11322" priority="8625" operator="greaterThan">
      <formula>1</formula>
    </cfRule>
  </conditionalFormatting>
  <conditionalFormatting sqref="K47">
    <cfRule type="cellIs" dxfId="11321" priority="8624" operator="greaterThan">
      <formula>1</formula>
    </cfRule>
  </conditionalFormatting>
  <conditionalFormatting sqref="P47">
    <cfRule type="cellIs" dxfId="11320" priority="8623" operator="greaterThan">
      <formula>1</formula>
    </cfRule>
  </conditionalFormatting>
  <conditionalFormatting sqref="Q47">
    <cfRule type="cellIs" dxfId="11319" priority="8622" operator="greaterThan">
      <formula>1</formula>
    </cfRule>
  </conditionalFormatting>
  <conditionalFormatting sqref="R47">
    <cfRule type="cellIs" dxfId="11318" priority="8599" operator="greaterThan">
      <formula>1</formula>
    </cfRule>
  </conditionalFormatting>
  <conditionalFormatting sqref="R47">
    <cfRule type="cellIs" dxfId="11317" priority="8621" operator="greaterThan">
      <formula>1</formula>
    </cfRule>
  </conditionalFormatting>
  <conditionalFormatting sqref="S47">
    <cfRule type="cellIs" dxfId="11316" priority="8620" operator="greaterThan">
      <formula>1</formula>
    </cfRule>
  </conditionalFormatting>
  <conditionalFormatting sqref="T47">
    <cfRule type="cellIs" dxfId="11315" priority="8619" operator="greaterThan">
      <formula>1</formula>
    </cfRule>
  </conditionalFormatting>
  <conditionalFormatting sqref="U47">
    <cfRule type="cellIs" dxfId="11314" priority="8618" operator="greaterThan">
      <formula>1</formula>
    </cfRule>
  </conditionalFormatting>
  <conditionalFormatting sqref="V47">
    <cfRule type="cellIs" dxfId="11313" priority="8617" operator="greaterThan">
      <formula>1</formula>
    </cfRule>
  </conditionalFormatting>
  <conditionalFormatting sqref="F47">
    <cfRule type="cellIs" dxfId="11312" priority="8616" operator="greaterThan">
      <formula>1</formula>
    </cfRule>
  </conditionalFormatting>
  <conditionalFormatting sqref="F47">
    <cfRule type="cellIs" dxfId="11311" priority="8615" operator="greaterThan">
      <formula>1</formula>
    </cfRule>
  </conditionalFormatting>
  <conditionalFormatting sqref="E47:F47 V47 R47:T47 K47">
    <cfRule type="cellIs" dxfId="11302" priority="8606" operator="greaterThan">
      <formula>1</formula>
    </cfRule>
  </conditionalFormatting>
  <conditionalFormatting sqref="E47:F47 V47 R47:T47 K47">
    <cfRule type="cellIs" dxfId="11301" priority="8605" operator="greaterThan">
      <formula>1</formula>
    </cfRule>
  </conditionalFormatting>
  <conditionalFormatting sqref="K47">
    <cfRule type="cellIs" dxfId="11296" priority="8600" operator="greaterThan">
      <formula>1</formula>
    </cfRule>
  </conditionalFormatting>
  <conditionalFormatting sqref="S47">
    <cfRule type="cellIs" dxfId="11295" priority="8598" operator="greaterThan">
      <formula>1</formula>
    </cfRule>
  </conditionalFormatting>
  <conditionalFormatting sqref="T47">
    <cfRule type="cellIs" dxfId="11294" priority="8597" operator="greaterThan">
      <formula>1</formula>
    </cfRule>
  </conditionalFormatting>
  <conditionalFormatting sqref="V47">
    <cfRule type="cellIs" dxfId="11293" priority="8596" operator="greaterThan">
      <formula>1</formula>
    </cfRule>
  </conditionalFormatting>
  <conditionalFormatting sqref="U47">
    <cfRule type="cellIs" dxfId="11292" priority="8595" operator="greaterThan">
      <formula>1</formula>
    </cfRule>
  </conditionalFormatting>
  <conditionalFormatting sqref="U47">
    <cfRule type="cellIs" dxfId="11291" priority="8594" operator="greaterThan">
      <formula>1</formula>
    </cfRule>
  </conditionalFormatting>
  <conditionalFormatting sqref="Q47">
    <cfRule type="cellIs" dxfId="11290" priority="8593" operator="greaterThan">
      <formula>1</formula>
    </cfRule>
  </conditionalFormatting>
  <conditionalFormatting sqref="Q47">
    <cfRule type="cellIs" dxfId="11289" priority="8592" operator="greaterThan">
      <formula>1</formula>
    </cfRule>
  </conditionalFormatting>
  <conditionalFormatting sqref="P47">
    <cfRule type="cellIs" dxfId="11288" priority="8591" operator="greaterThan">
      <formula>1</formula>
    </cfRule>
  </conditionalFormatting>
  <conditionalFormatting sqref="P47">
    <cfRule type="cellIs" dxfId="11287" priority="8590" operator="greaterThan">
      <formula>1</formula>
    </cfRule>
  </conditionalFormatting>
  <conditionalFormatting sqref="E47:F47 P47 K47">
    <cfRule type="cellIs" dxfId="11286" priority="8589" operator="greaterThan">
      <formula>1</formula>
    </cfRule>
  </conditionalFormatting>
  <conditionalFormatting sqref="E47:F47 P47 K47">
    <cfRule type="cellIs" dxfId="11285" priority="8588" operator="greaterThan">
      <formula>1</formula>
    </cfRule>
  </conditionalFormatting>
  <conditionalFormatting sqref="K47">
    <cfRule type="cellIs" dxfId="11280" priority="8583" operator="greaterThan">
      <formula>1</formula>
    </cfRule>
  </conditionalFormatting>
  <conditionalFormatting sqref="P47">
    <cfRule type="cellIs" dxfId="11279" priority="8582" operator="greaterThan">
      <formula>1</formula>
    </cfRule>
  </conditionalFormatting>
  <conditionalFormatting sqref="Q47">
    <cfRule type="cellIs" dxfId="11278" priority="8581" operator="greaterThan">
      <formula>1</formula>
    </cfRule>
  </conditionalFormatting>
  <conditionalFormatting sqref="Q47">
    <cfRule type="cellIs" dxfId="11277" priority="8580" operator="greaterThan">
      <formula>1</formula>
    </cfRule>
  </conditionalFormatting>
  <conditionalFormatting sqref="R47">
    <cfRule type="cellIs" dxfId="11276" priority="8579" operator="greaterThan">
      <formula>1</formula>
    </cfRule>
  </conditionalFormatting>
  <conditionalFormatting sqref="R47">
    <cfRule type="cellIs" dxfId="11275" priority="8578" operator="greaterThan">
      <formula>1</formula>
    </cfRule>
  </conditionalFormatting>
  <conditionalFormatting sqref="S47">
    <cfRule type="cellIs" dxfId="11274" priority="8577" operator="greaterThan">
      <formula>1</formula>
    </cfRule>
  </conditionalFormatting>
  <conditionalFormatting sqref="S47">
    <cfRule type="cellIs" dxfId="11273" priority="8576" operator="greaterThan">
      <formula>1</formula>
    </cfRule>
  </conditionalFormatting>
  <conditionalFormatting sqref="T47">
    <cfRule type="cellIs" dxfId="11272" priority="8575" operator="greaterThan">
      <formula>1</formula>
    </cfRule>
  </conditionalFormatting>
  <conditionalFormatting sqref="T47">
    <cfRule type="cellIs" dxfId="11271" priority="8574" operator="greaterThan">
      <formula>1</formula>
    </cfRule>
  </conditionalFormatting>
  <conditionalFormatting sqref="U47">
    <cfRule type="cellIs" dxfId="11270" priority="8573" operator="greaterThan">
      <formula>1</formula>
    </cfRule>
  </conditionalFormatting>
  <conditionalFormatting sqref="U47">
    <cfRule type="cellIs" dxfId="11269" priority="8572" operator="greaterThan">
      <formula>1</formula>
    </cfRule>
  </conditionalFormatting>
  <conditionalFormatting sqref="V47">
    <cfRule type="cellIs" dxfId="11268" priority="8571" operator="greaterThan">
      <formula>1</formula>
    </cfRule>
  </conditionalFormatting>
  <conditionalFormatting sqref="V47">
    <cfRule type="cellIs" dxfId="11267" priority="8570" operator="greaterThan">
      <formula>1</formula>
    </cfRule>
  </conditionalFormatting>
  <conditionalFormatting sqref="E47:F47 K47">
    <cfRule type="cellIs" dxfId="11266" priority="8569" operator="greaterThan">
      <formula>1</formula>
    </cfRule>
  </conditionalFormatting>
  <conditionalFormatting sqref="E47:F47 K47">
    <cfRule type="cellIs" dxfId="11265" priority="8568" operator="greaterThan">
      <formula>1</formula>
    </cfRule>
  </conditionalFormatting>
  <conditionalFormatting sqref="K47">
    <cfRule type="cellIs" dxfId="11260" priority="8563" operator="greaterThan">
      <formula>1</formula>
    </cfRule>
  </conditionalFormatting>
  <conditionalFormatting sqref="V47">
    <cfRule type="cellIs" dxfId="11259" priority="8562" operator="greaterThan">
      <formula>1</formula>
    </cfRule>
  </conditionalFormatting>
  <conditionalFormatting sqref="V47">
    <cfRule type="cellIs" dxfId="11258" priority="8561" operator="greaterThan">
      <formula>1</formula>
    </cfRule>
  </conditionalFormatting>
  <conditionalFormatting sqref="U47">
    <cfRule type="cellIs" dxfId="11257" priority="8560" operator="greaterThan">
      <formula>1</formula>
    </cfRule>
  </conditionalFormatting>
  <conditionalFormatting sqref="U47">
    <cfRule type="cellIs" dxfId="11256" priority="8559" operator="greaterThan">
      <formula>1</formula>
    </cfRule>
  </conditionalFormatting>
  <conditionalFormatting sqref="T47">
    <cfRule type="cellIs" dxfId="11255" priority="8558" operator="greaterThan">
      <formula>1</formula>
    </cfRule>
  </conditionalFormatting>
  <conditionalFormatting sqref="T47">
    <cfRule type="cellIs" dxfId="11254" priority="8557" operator="greaterThan">
      <formula>1</formula>
    </cfRule>
  </conditionalFormatting>
  <conditionalFormatting sqref="S47">
    <cfRule type="cellIs" dxfId="11253" priority="8556" operator="greaterThan">
      <formula>1</formula>
    </cfRule>
  </conditionalFormatting>
  <conditionalFormatting sqref="S47">
    <cfRule type="cellIs" dxfId="11252" priority="8555" operator="greaterThan">
      <formula>1</formula>
    </cfRule>
  </conditionalFormatting>
  <conditionalFormatting sqref="R47">
    <cfRule type="cellIs" dxfId="11251" priority="8554" operator="greaterThan">
      <formula>1</formula>
    </cfRule>
  </conditionalFormatting>
  <conditionalFormatting sqref="R47">
    <cfRule type="cellIs" dxfId="11250" priority="8553" operator="greaterThan">
      <formula>1</formula>
    </cfRule>
  </conditionalFormatting>
  <conditionalFormatting sqref="Q47">
    <cfRule type="cellIs" dxfId="11249" priority="8552" operator="greaterThan">
      <formula>1</formula>
    </cfRule>
  </conditionalFormatting>
  <conditionalFormatting sqref="Q47">
    <cfRule type="cellIs" dxfId="11248" priority="8551" operator="greaterThan">
      <formula>1</formula>
    </cfRule>
  </conditionalFormatting>
  <conditionalFormatting sqref="P47">
    <cfRule type="cellIs" dxfId="11247" priority="8550" operator="greaterThan">
      <formula>1</formula>
    </cfRule>
  </conditionalFormatting>
  <conditionalFormatting sqref="P47">
    <cfRule type="cellIs" dxfId="11246" priority="8549" operator="greaterThan">
      <formula>1</formula>
    </cfRule>
  </conditionalFormatting>
  <conditionalFormatting sqref="E47:F47 T47:V47">
    <cfRule type="cellIs" dxfId="11245" priority="8548" operator="greaterThan">
      <formula>1</formula>
    </cfRule>
  </conditionalFormatting>
  <conditionalFormatting sqref="L46:O46">
    <cfRule type="cellIs" dxfId="11244" priority="11933" operator="greaterThan">
      <formula>1</formula>
    </cfRule>
  </conditionalFormatting>
  <conditionalFormatting sqref="L46:M46">
    <cfRule type="cellIs" dxfId="11243" priority="11932" operator="greaterThan">
      <formula>1</formula>
    </cfRule>
  </conditionalFormatting>
  <conditionalFormatting sqref="L46:M46">
    <cfRule type="cellIs" dxfId="11242" priority="11931" operator="greaterThan">
      <formula>1</formula>
    </cfRule>
  </conditionalFormatting>
  <conditionalFormatting sqref="L46:M46">
    <cfRule type="cellIs" dxfId="11241" priority="11930" operator="greaterThan">
      <formula>1</formula>
    </cfRule>
  </conditionalFormatting>
  <conditionalFormatting sqref="L46:M46">
    <cfRule type="cellIs" dxfId="11240" priority="11929" operator="greaterThan">
      <formula>1</formula>
    </cfRule>
  </conditionalFormatting>
  <conditionalFormatting sqref="U47">
    <cfRule type="cellIs" dxfId="11239" priority="8542" operator="greaterThan">
      <formula>1</formula>
    </cfRule>
  </conditionalFormatting>
  <conditionalFormatting sqref="V47">
    <cfRule type="cellIs" dxfId="11238" priority="8541" operator="greaterThan">
      <formula>1</formula>
    </cfRule>
  </conditionalFormatting>
  <conditionalFormatting sqref="K47">
    <cfRule type="cellIs" dxfId="11235" priority="8538" operator="greaterThan">
      <formula>1</formula>
    </cfRule>
  </conditionalFormatting>
  <conditionalFormatting sqref="K47">
    <cfRule type="cellIs" dxfId="11234" priority="8537" operator="greaterThan">
      <formula>1</formula>
    </cfRule>
  </conditionalFormatting>
  <conditionalFormatting sqref="P47">
    <cfRule type="cellIs" dxfId="11233" priority="8536" operator="greaterThan">
      <formula>1</formula>
    </cfRule>
  </conditionalFormatting>
  <conditionalFormatting sqref="P47">
    <cfRule type="cellIs" dxfId="11232" priority="8535" operator="greaterThan">
      <formula>1</formula>
    </cfRule>
  </conditionalFormatting>
  <conditionalFormatting sqref="R47">
    <cfRule type="cellIs" dxfId="11231" priority="8532" operator="greaterThan">
      <formula>1</formula>
    </cfRule>
  </conditionalFormatting>
  <conditionalFormatting sqref="R47">
    <cfRule type="cellIs" dxfId="11230" priority="8531" operator="greaterThan">
      <formula>1</formula>
    </cfRule>
  </conditionalFormatting>
  <conditionalFormatting sqref="S47">
    <cfRule type="cellIs" dxfId="11229" priority="8530" operator="greaterThan">
      <formula>1</formula>
    </cfRule>
  </conditionalFormatting>
  <conditionalFormatting sqref="S47">
    <cfRule type="cellIs" dxfId="11228" priority="8529" operator="greaterThan">
      <formula>1</formula>
    </cfRule>
  </conditionalFormatting>
  <conditionalFormatting sqref="Q47">
    <cfRule type="cellIs" dxfId="11227" priority="8534" operator="greaterThan">
      <formula>1</formula>
    </cfRule>
  </conditionalFormatting>
  <conditionalFormatting sqref="Q47">
    <cfRule type="cellIs" dxfId="11226" priority="8533" operator="greaterThan">
      <formula>1</formula>
    </cfRule>
  </conditionalFormatting>
  <conditionalFormatting sqref="V47">
    <cfRule type="cellIs" dxfId="11223" priority="8523" operator="greaterThan">
      <formula>1</formula>
    </cfRule>
  </conditionalFormatting>
  <conditionalFormatting sqref="E47:F47">
    <cfRule type="cellIs" dxfId="11222" priority="8528" operator="greaterThan">
      <formula>1</formula>
    </cfRule>
  </conditionalFormatting>
  <conditionalFormatting sqref="E47:F47">
    <cfRule type="cellIs" dxfId="11221" priority="8527" operator="greaterThan">
      <formula>1</formula>
    </cfRule>
  </conditionalFormatting>
  <conditionalFormatting sqref="V47">
    <cfRule type="cellIs" dxfId="11219" priority="8522" operator="greaterThan">
      <formula>1</formula>
    </cfRule>
  </conditionalFormatting>
  <conditionalFormatting sqref="U47">
    <cfRule type="cellIs" dxfId="11218" priority="8521" operator="greaterThan">
      <formula>1</formula>
    </cfRule>
  </conditionalFormatting>
  <conditionalFormatting sqref="U47">
    <cfRule type="cellIs" dxfId="11217" priority="8520" operator="greaterThan">
      <formula>1</formula>
    </cfRule>
  </conditionalFormatting>
  <conditionalFormatting sqref="T47">
    <cfRule type="cellIs" dxfId="11216" priority="8519" operator="greaterThan">
      <formula>1</formula>
    </cfRule>
  </conditionalFormatting>
  <conditionalFormatting sqref="T47">
    <cfRule type="cellIs" dxfId="11215" priority="8518" operator="greaterThan">
      <formula>1</formula>
    </cfRule>
  </conditionalFormatting>
  <conditionalFormatting sqref="S47">
    <cfRule type="cellIs" dxfId="11214" priority="8517" operator="greaterThan">
      <formula>1</formula>
    </cfRule>
  </conditionalFormatting>
  <conditionalFormatting sqref="P47">
    <cfRule type="cellIs" dxfId="11213" priority="8510" operator="greaterThan">
      <formula>1</formula>
    </cfRule>
  </conditionalFormatting>
  <conditionalFormatting sqref="K47">
    <cfRule type="cellIs" dxfId="11212" priority="8509" operator="greaterThan">
      <formula>1</formula>
    </cfRule>
  </conditionalFormatting>
  <conditionalFormatting sqref="S47">
    <cfRule type="cellIs" dxfId="11211" priority="8516" operator="greaterThan">
      <formula>1</formula>
    </cfRule>
  </conditionalFormatting>
  <conditionalFormatting sqref="R47">
    <cfRule type="cellIs" dxfId="11210" priority="8515" operator="greaterThan">
      <formula>1</formula>
    </cfRule>
  </conditionalFormatting>
  <conditionalFormatting sqref="R47">
    <cfRule type="cellIs" dxfId="11209" priority="8514" operator="greaterThan">
      <formula>1</formula>
    </cfRule>
  </conditionalFormatting>
  <conditionalFormatting sqref="Q47">
    <cfRule type="cellIs" dxfId="11208" priority="8513" operator="greaterThan">
      <formula>1</formula>
    </cfRule>
  </conditionalFormatting>
  <conditionalFormatting sqref="Q47">
    <cfRule type="cellIs" dxfId="11207" priority="8512" operator="greaterThan">
      <formula>1</formula>
    </cfRule>
  </conditionalFormatting>
  <conditionalFormatting sqref="P47">
    <cfRule type="cellIs" dxfId="11206" priority="8511" operator="greaterThan">
      <formula>1</formula>
    </cfRule>
  </conditionalFormatting>
  <conditionalFormatting sqref="K47">
    <cfRule type="cellIs" dxfId="11205" priority="8508" operator="greaterThan">
      <formula>1</formula>
    </cfRule>
  </conditionalFormatting>
  <conditionalFormatting sqref="E47 T47:V47 Q47:R47">
    <cfRule type="cellIs" dxfId="11202" priority="8505" operator="greaterThan">
      <formula>1</formula>
    </cfRule>
  </conditionalFormatting>
  <conditionalFormatting sqref="E47 T47:V47 Q47:R47">
    <cfRule type="cellIs" dxfId="11201" priority="8504" operator="greaterThan">
      <formula>1</formula>
    </cfRule>
  </conditionalFormatting>
  <conditionalFormatting sqref="Q47">
    <cfRule type="cellIs" dxfId="11200" priority="8503" operator="greaterThan">
      <formula>1</formula>
    </cfRule>
  </conditionalFormatting>
  <conditionalFormatting sqref="R47">
    <cfRule type="cellIs" dxfId="11199" priority="8502" operator="greaterThan">
      <formula>1</formula>
    </cfRule>
  </conditionalFormatting>
  <conditionalFormatting sqref="T47">
    <cfRule type="cellIs" dxfId="11198" priority="8501" operator="greaterThan">
      <formula>1</formula>
    </cfRule>
  </conditionalFormatting>
  <conditionalFormatting sqref="U47">
    <cfRule type="cellIs" dxfId="11197" priority="8500" operator="greaterThan">
      <formula>1</formula>
    </cfRule>
  </conditionalFormatting>
  <conditionalFormatting sqref="V47">
    <cfRule type="cellIs" dxfId="11196" priority="8499" operator="greaterThan">
      <formula>1</formula>
    </cfRule>
  </conditionalFormatting>
  <conditionalFormatting sqref="F47">
    <cfRule type="cellIs" dxfId="11195" priority="8498" operator="greaterThan">
      <formula>1</formula>
    </cfRule>
  </conditionalFormatting>
  <conditionalFormatting sqref="F47">
    <cfRule type="cellIs" dxfId="11194" priority="8497" operator="greaterThan">
      <formula>1</formula>
    </cfRule>
  </conditionalFormatting>
  <conditionalFormatting sqref="K47">
    <cfRule type="cellIs" dxfId="11185" priority="8488" operator="greaterThan">
      <formula>1</formula>
    </cfRule>
  </conditionalFormatting>
  <conditionalFormatting sqref="K47">
    <cfRule type="cellIs" dxfId="11184" priority="8487" operator="greaterThan">
      <formula>1</formula>
    </cfRule>
  </conditionalFormatting>
  <conditionalFormatting sqref="P47">
    <cfRule type="cellIs" dxfId="11183" priority="8486" operator="greaterThan">
      <formula>1</formula>
    </cfRule>
  </conditionalFormatting>
  <conditionalFormatting sqref="P47">
    <cfRule type="cellIs" dxfId="11182" priority="8485" operator="greaterThan">
      <formula>1</formula>
    </cfRule>
  </conditionalFormatting>
  <conditionalFormatting sqref="S47">
    <cfRule type="cellIs" dxfId="11181" priority="8484" operator="greaterThan">
      <formula>1</formula>
    </cfRule>
  </conditionalFormatting>
  <conditionalFormatting sqref="S47">
    <cfRule type="cellIs" dxfId="11180" priority="8483" operator="greaterThan">
      <formula>1</formula>
    </cfRule>
  </conditionalFormatting>
  <conditionalFormatting sqref="K47 P47:V47">
    <cfRule type="cellIs" dxfId="11179" priority="8482" operator="greaterThan">
      <formula>1</formula>
    </cfRule>
  </conditionalFormatting>
  <conditionalFormatting sqref="K47 P47:V47">
    <cfRule type="cellIs" dxfId="11178" priority="8481" operator="greaterThan">
      <formula>1</formula>
    </cfRule>
  </conditionalFormatting>
  <conditionalFormatting sqref="K47">
    <cfRule type="cellIs" dxfId="11173" priority="8476" operator="greaterThan">
      <formula>1</formula>
    </cfRule>
  </conditionalFormatting>
  <conditionalFormatting sqref="F47">
    <cfRule type="cellIs" dxfId="11172" priority="8468" operator="greaterThan">
      <formula>1</formula>
    </cfRule>
  </conditionalFormatting>
  <conditionalFormatting sqref="P47">
    <cfRule type="cellIs" dxfId="11171" priority="8475" operator="greaterThan">
      <formula>1</formula>
    </cfRule>
  </conditionalFormatting>
  <conditionalFormatting sqref="Q47">
    <cfRule type="cellIs" dxfId="11170" priority="8474" operator="greaterThan">
      <formula>1</formula>
    </cfRule>
  </conditionalFormatting>
  <conditionalFormatting sqref="R47">
    <cfRule type="cellIs" dxfId="11169" priority="8473" operator="greaterThan">
      <formula>1</formula>
    </cfRule>
  </conditionalFormatting>
  <conditionalFormatting sqref="S47">
    <cfRule type="cellIs" dxfId="11168" priority="8472" operator="greaterThan">
      <formula>1</formula>
    </cfRule>
  </conditionalFormatting>
  <conditionalFormatting sqref="T47">
    <cfRule type="cellIs" dxfId="11167" priority="8471" operator="greaterThan">
      <formula>1</formula>
    </cfRule>
  </conditionalFormatting>
  <conditionalFormatting sqref="U47">
    <cfRule type="cellIs" dxfId="11166" priority="8470" operator="greaterThan">
      <formula>1</formula>
    </cfRule>
  </conditionalFormatting>
  <conditionalFormatting sqref="V47">
    <cfRule type="cellIs" dxfId="11165" priority="8469" operator="greaterThan">
      <formula>1</formula>
    </cfRule>
  </conditionalFormatting>
  <conditionalFormatting sqref="F47">
    <cfRule type="cellIs" dxfId="11164" priority="8467" operator="greaterThan">
      <formula>1</formula>
    </cfRule>
  </conditionalFormatting>
  <conditionalFormatting sqref="E47">
    <cfRule type="cellIs" dxfId="11163" priority="8466" operator="greaterThan">
      <formula>1</formula>
    </cfRule>
  </conditionalFormatting>
  <conditionalFormatting sqref="E47">
    <cfRule type="cellIs" dxfId="11162" priority="8465" operator="greaterThan">
      <formula>1</formula>
    </cfRule>
  </conditionalFormatting>
  <conditionalFormatting sqref="E47:F47 P47:U47 K47">
    <cfRule type="cellIs" dxfId="11161" priority="8464" operator="greaterThan">
      <formula>1</formula>
    </cfRule>
  </conditionalFormatting>
  <conditionalFormatting sqref="V47">
    <cfRule type="cellIs" dxfId="11160" priority="8463" operator="greaterThan">
      <formula>1</formula>
    </cfRule>
  </conditionalFormatting>
  <conditionalFormatting sqref="V47">
    <cfRule type="cellIs" dxfId="11159" priority="8462" operator="greaterThan">
      <formula>1</formula>
    </cfRule>
  </conditionalFormatting>
  <conditionalFormatting sqref="E47:F47 P47:V47 K47">
    <cfRule type="cellIs" dxfId="11158" priority="8461" operator="greaterThan">
      <formula>1</formula>
    </cfRule>
  </conditionalFormatting>
  <conditionalFormatting sqref="E47:F47 P47:V47 K47">
    <cfRule type="cellIs" dxfId="11157" priority="8460" operator="greaterThan">
      <formula>1</formula>
    </cfRule>
  </conditionalFormatting>
  <conditionalFormatting sqref="K47">
    <cfRule type="cellIs" dxfId="11152" priority="8455" operator="greaterThan">
      <formula>1</formula>
    </cfRule>
  </conditionalFormatting>
  <conditionalFormatting sqref="P47">
    <cfRule type="cellIs" dxfId="11151" priority="8454" operator="greaterThan">
      <formula>1</formula>
    </cfRule>
  </conditionalFormatting>
  <conditionalFormatting sqref="Q47">
    <cfRule type="cellIs" dxfId="11150" priority="8453" operator="greaterThan">
      <formula>1</formula>
    </cfRule>
  </conditionalFormatting>
  <conditionalFormatting sqref="R47">
    <cfRule type="cellIs" dxfId="11149" priority="8452" operator="greaterThan">
      <formula>1</formula>
    </cfRule>
  </conditionalFormatting>
  <conditionalFormatting sqref="S47">
    <cfRule type="cellIs" dxfId="11148" priority="8451" operator="greaterThan">
      <formula>1</formula>
    </cfRule>
  </conditionalFormatting>
  <conditionalFormatting sqref="T47">
    <cfRule type="cellIs" dxfId="11147" priority="8450" operator="greaterThan">
      <formula>1</formula>
    </cfRule>
  </conditionalFormatting>
  <conditionalFormatting sqref="U47">
    <cfRule type="cellIs" dxfId="11146" priority="8449" operator="greaterThan">
      <formula>1</formula>
    </cfRule>
  </conditionalFormatting>
  <conditionalFormatting sqref="V47">
    <cfRule type="cellIs" dxfId="11145" priority="8448" operator="greaterThan">
      <formula>1</formula>
    </cfRule>
  </conditionalFormatting>
  <conditionalFormatting sqref="E47:F47 P47:V47 K47">
    <cfRule type="cellIs" dxfId="11144" priority="8447" operator="greaterThan">
      <formula>1</formula>
    </cfRule>
  </conditionalFormatting>
  <conditionalFormatting sqref="Q43">
    <cfRule type="cellIs" dxfId="11143" priority="11824" operator="greaterThan">
      <formula>1</formula>
    </cfRule>
  </conditionalFormatting>
  <conditionalFormatting sqref="R43">
    <cfRule type="cellIs" dxfId="11142" priority="11823" operator="greaterThan">
      <formula>1</formula>
    </cfRule>
  </conditionalFormatting>
  <conditionalFormatting sqref="S43">
    <cfRule type="cellIs" dxfId="11141" priority="11822" operator="greaterThan">
      <formula>1</formula>
    </cfRule>
  </conditionalFormatting>
  <conditionalFormatting sqref="T43">
    <cfRule type="cellIs" dxfId="11140" priority="11821" operator="greaterThan">
      <formula>1</formula>
    </cfRule>
  </conditionalFormatting>
  <conditionalFormatting sqref="U43">
    <cfRule type="cellIs" dxfId="11139" priority="11820" operator="greaterThan">
      <formula>1</formula>
    </cfRule>
  </conditionalFormatting>
  <conditionalFormatting sqref="V43">
    <cfRule type="cellIs" dxfId="11138" priority="11819" operator="greaterThan">
      <formula>1</formula>
    </cfRule>
  </conditionalFormatting>
  <conditionalFormatting sqref="E43 G43:K43 P43:V43">
    <cfRule type="cellIs" dxfId="11137" priority="11832" operator="greaterThan">
      <formula>1</formula>
    </cfRule>
  </conditionalFormatting>
  <conditionalFormatting sqref="E43 G43:K43 P43:V43">
    <cfRule type="cellIs" dxfId="11136" priority="11831" operator="greaterThan">
      <formula>1</formula>
    </cfRule>
  </conditionalFormatting>
  <conditionalFormatting sqref="G43">
    <cfRule type="cellIs" dxfId="11135" priority="11830" operator="greaterThan">
      <formula>1</formula>
    </cfRule>
  </conditionalFormatting>
  <conditionalFormatting sqref="H43">
    <cfRule type="cellIs" dxfId="11134" priority="11829" operator="greaterThan">
      <formula>1</formula>
    </cfRule>
  </conditionalFormatting>
  <conditionalFormatting sqref="I43">
    <cfRule type="cellIs" dxfId="11133" priority="11828" operator="greaterThan">
      <formula>1</formula>
    </cfRule>
  </conditionalFormatting>
  <conditionalFormatting sqref="J43">
    <cfRule type="cellIs" dxfId="11132" priority="11827" operator="greaterThan">
      <formula>1</formula>
    </cfRule>
  </conditionalFormatting>
  <conditionalFormatting sqref="K43">
    <cfRule type="cellIs" dxfId="11131" priority="11826" operator="greaterThan">
      <formula>1</formula>
    </cfRule>
  </conditionalFormatting>
  <conditionalFormatting sqref="P43">
    <cfRule type="cellIs" dxfId="11130" priority="11825" operator="greaterThan">
      <formula>1</formula>
    </cfRule>
  </conditionalFormatting>
  <conditionalFormatting sqref="F43">
    <cfRule type="cellIs" dxfId="11129" priority="11818" operator="greaterThan">
      <formula>1</formula>
    </cfRule>
  </conditionalFormatting>
  <conditionalFormatting sqref="F43">
    <cfRule type="cellIs" dxfId="11128" priority="11817" operator="greaterThan">
      <formula>1</formula>
    </cfRule>
  </conditionalFormatting>
  <conditionalFormatting sqref="F43">
    <cfRule type="cellIs" dxfId="11127" priority="11806" operator="greaterThan">
      <formula>1</formula>
    </cfRule>
  </conditionalFormatting>
  <conditionalFormatting sqref="F43">
    <cfRule type="cellIs" dxfId="11126" priority="11805" operator="greaterThan">
      <formula>1</formula>
    </cfRule>
  </conditionalFormatting>
  <conditionalFormatting sqref="E43 K43 P43:V43">
    <cfRule type="cellIs" dxfId="11125" priority="11816" operator="greaterThan">
      <formula>1</formula>
    </cfRule>
  </conditionalFormatting>
  <conditionalFormatting sqref="E43 K43 P43:V43">
    <cfRule type="cellIs" dxfId="11124" priority="11815" operator="greaterThan">
      <formula>1</formula>
    </cfRule>
  </conditionalFormatting>
  <conditionalFormatting sqref="K43">
    <cfRule type="cellIs" dxfId="11123" priority="11814" operator="greaterThan">
      <formula>1</formula>
    </cfRule>
  </conditionalFormatting>
  <conditionalFormatting sqref="P43">
    <cfRule type="cellIs" dxfId="11122" priority="11813" operator="greaterThan">
      <formula>1</formula>
    </cfRule>
  </conditionalFormatting>
  <conditionalFormatting sqref="Q43">
    <cfRule type="cellIs" dxfId="11121" priority="11812" operator="greaterThan">
      <formula>1</formula>
    </cfRule>
  </conditionalFormatting>
  <conditionalFormatting sqref="R43">
    <cfRule type="cellIs" dxfId="11120" priority="11811" operator="greaterThan">
      <formula>1</formula>
    </cfRule>
  </conditionalFormatting>
  <conditionalFormatting sqref="S43">
    <cfRule type="cellIs" dxfId="11119" priority="11810" operator="greaterThan">
      <formula>1</formula>
    </cfRule>
  </conditionalFormatting>
  <conditionalFormatting sqref="T43">
    <cfRule type="cellIs" dxfId="11118" priority="11809" operator="greaterThan">
      <formula>1</formula>
    </cfRule>
  </conditionalFormatting>
  <conditionalFormatting sqref="U43">
    <cfRule type="cellIs" dxfId="11117" priority="11808" operator="greaterThan">
      <formula>1</formula>
    </cfRule>
  </conditionalFormatting>
  <conditionalFormatting sqref="V43">
    <cfRule type="cellIs" dxfId="11116" priority="11807" operator="greaterThan">
      <formula>1</formula>
    </cfRule>
  </conditionalFormatting>
  <conditionalFormatting sqref="G43">
    <cfRule type="cellIs" dxfId="11115" priority="11804" operator="greaterThan">
      <formula>1</formula>
    </cfRule>
  </conditionalFormatting>
  <conditionalFormatting sqref="G43">
    <cfRule type="cellIs" dxfId="11114" priority="11803" operator="greaterThan">
      <formula>1</formula>
    </cfRule>
  </conditionalFormatting>
  <conditionalFormatting sqref="H43">
    <cfRule type="cellIs" dxfId="11113" priority="11802" operator="greaterThan">
      <formula>1</formula>
    </cfRule>
  </conditionalFormatting>
  <conditionalFormatting sqref="H43">
    <cfRule type="cellIs" dxfId="11112" priority="11801" operator="greaterThan">
      <formula>1</formula>
    </cfRule>
  </conditionalFormatting>
  <conditionalFormatting sqref="I43">
    <cfRule type="cellIs" dxfId="11111" priority="11800" operator="greaterThan">
      <formula>1</formula>
    </cfRule>
  </conditionalFormatting>
  <conditionalFormatting sqref="I43">
    <cfRule type="cellIs" dxfId="11110" priority="11799" operator="greaterThan">
      <formula>1</formula>
    </cfRule>
  </conditionalFormatting>
  <conditionalFormatting sqref="J43">
    <cfRule type="cellIs" dxfId="11109" priority="11798" operator="greaterThan">
      <formula>1</formula>
    </cfRule>
  </conditionalFormatting>
  <conditionalFormatting sqref="J43">
    <cfRule type="cellIs" dxfId="11108" priority="11797" operator="greaterThan">
      <formula>1</formula>
    </cfRule>
  </conditionalFormatting>
  <conditionalFormatting sqref="P43">
    <cfRule type="cellIs" dxfId="11107" priority="11781" operator="greaterThan">
      <formula>1</formula>
    </cfRule>
  </conditionalFormatting>
  <conditionalFormatting sqref="P43">
    <cfRule type="cellIs" dxfId="11106" priority="11780" operator="greaterThan">
      <formula>1</formula>
    </cfRule>
  </conditionalFormatting>
  <conditionalFormatting sqref="E43:K43 V43 R43:T43">
    <cfRule type="cellIs" dxfId="11105" priority="11796" operator="greaterThan">
      <formula>1</formula>
    </cfRule>
  </conditionalFormatting>
  <conditionalFormatting sqref="E43:K43 V43 R43:T43">
    <cfRule type="cellIs" dxfId="11104" priority="11795" operator="greaterThan">
      <formula>1</formula>
    </cfRule>
  </conditionalFormatting>
  <conditionalFormatting sqref="G43">
    <cfRule type="cellIs" dxfId="11103" priority="11794" operator="greaterThan">
      <formula>1</formula>
    </cfRule>
  </conditionalFormatting>
  <conditionalFormatting sqref="H43">
    <cfRule type="cellIs" dxfId="11102" priority="11793" operator="greaterThan">
      <formula>1</formula>
    </cfRule>
  </conditionalFormatting>
  <conditionalFormatting sqref="I43">
    <cfRule type="cellIs" dxfId="11101" priority="11792" operator="greaterThan">
      <formula>1</formula>
    </cfRule>
  </conditionalFormatting>
  <conditionalFormatting sqref="J43">
    <cfRule type="cellIs" dxfId="11100" priority="11791" operator="greaterThan">
      <formula>1</formula>
    </cfRule>
  </conditionalFormatting>
  <conditionalFormatting sqref="K43">
    <cfRule type="cellIs" dxfId="11099" priority="11790" operator="greaterThan">
      <formula>1</formula>
    </cfRule>
  </conditionalFormatting>
  <conditionalFormatting sqref="R43">
    <cfRule type="cellIs" dxfId="11098" priority="11789" operator="greaterThan">
      <formula>1</formula>
    </cfRule>
  </conditionalFormatting>
  <conditionalFormatting sqref="S43">
    <cfRule type="cellIs" dxfId="11097" priority="11788" operator="greaterThan">
      <formula>1</formula>
    </cfRule>
  </conditionalFormatting>
  <conditionalFormatting sqref="T43">
    <cfRule type="cellIs" dxfId="11096" priority="11787" operator="greaterThan">
      <formula>1</formula>
    </cfRule>
  </conditionalFormatting>
  <conditionalFormatting sqref="V43">
    <cfRule type="cellIs" dxfId="11095" priority="11786" operator="greaterThan">
      <formula>1</formula>
    </cfRule>
  </conditionalFormatting>
  <conditionalFormatting sqref="U43">
    <cfRule type="cellIs" dxfId="11094" priority="11785" operator="greaterThan">
      <formula>1</formula>
    </cfRule>
  </conditionalFormatting>
  <conditionalFormatting sqref="U43">
    <cfRule type="cellIs" dxfId="11093" priority="11784" operator="greaterThan">
      <formula>1</formula>
    </cfRule>
  </conditionalFormatting>
  <conditionalFormatting sqref="Q43">
    <cfRule type="cellIs" dxfId="11092" priority="11783" operator="greaterThan">
      <formula>1</formula>
    </cfRule>
  </conditionalFormatting>
  <conditionalFormatting sqref="Q43">
    <cfRule type="cellIs" dxfId="11091" priority="11782" operator="greaterThan">
      <formula>1</formula>
    </cfRule>
  </conditionalFormatting>
  <conditionalFormatting sqref="E43:K43 P43">
    <cfRule type="cellIs" dxfId="11090" priority="11779" operator="greaterThan">
      <formula>1</formula>
    </cfRule>
  </conditionalFormatting>
  <conditionalFormatting sqref="E43:K43 P43">
    <cfRule type="cellIs" dxfId="11089" priority="11778" operator="greaterThan">
      <formula>1</formula>
    </cfRule>
  </conditionalFormatting>
  <conditionalFormatting sqref="G43">
    <cfRule type="cellIs" dxfId="11088" priority="11777" operator="greaterThan">
      <formula>1</formula>
    </cfRule>
  </conditionalFormatting>
  <conditionalFormatting sqref="H43">
    <cfRule type="cellIs" dxfId="11087" priority="11776" operator="greaterThan">
      <formula>1</formula>
    </cfRule>
  </conditionalFormatting>
  <conditionalFormatting sqref="I43">
    <cfRule type="cellIs" dxfId="11086" priority="11775" operator="greaterThan">
      <formula>1</formula>
    </cfRule>
  </conditionalFormatting>
  <conditionalFormatting sqref="J43">
    <cfRule type="cellIs" dxfId="11085" priority="11774" operator="greaterThan">
      <formula>1</formula>
    </cfRule>
  </conditionalFormatting>
  <conditionalFormatting sqref="K43">
    <cfRule type="cellIs" dxfId="11084" priority="11773" operator="greaterThan">
      <formula>1</formula>
    </cfRule>
  </conditionalFormatting>
  <conditionalFormatting sqref="P43">
    <cfRule type="cellIs" dxfId="11083" priority="11772" operator="greaterThan">
      <formula>1</formula>
    </cfRule>
  </conditionalFormatting>
  <conditionalFormatting sqref="Q43">
    <cfRule type="cellIs" dxfId="11082" priority="11771" operator="greaterThan">
      <formula>1</formula>
    </cfRule>
  </conditionalFormatting>
  <conditionalFormatting sqref="Q43">
    <cfRule type="cellIs" dxfId="11081" priority="11770" operator="greaterThan">
      <formula>1</formula>
    </cfRule>
  </conditionalFormatting>
  <conditionalFormatting sqref="R43">
    <cfRule type="cellIs" dxfId="11080" priority="11769" operator="greaterThan">
      <formula>1</formula>
    </cfRule>
  </conditionalFormatting>
  <conditionalFormatting sqref="R43">
    <cfRule type="cellIs" dxfId="11079" priority="11768" operator="greaterThan">
      <formula>1</formula>
    </cfRule>
  </conditionalFormatting>
  <conditionalFormatting sqref="S43">
    <cfRule type="cellIs" dxfId="11078" priority="11767" operator="greaterThan">
      <formula>1</formula>
    </cfRule>
  </conditionalFormatting>
  <conditionalFormatting sqref="S43">
    <cfRule type="cellIs" dxfId="11077" priority="11766" operator="greaterThan">
      <formula>1</formula>
    </cfRule>
  </conditionalFormatting>
  <conditionalFormatting sqref="T43">
    <cfRule type="cellIs" dxfId="11076" priority="11765" operator="greaterThan">
      <formula>1</formula>
    </cfRule>
  </conditionalFormatting>
  <conditionalFormatting sqref="T43">
    <cfRule type="cellIs" dxfId="11075" priority="11764" operator="greaterThan">
      <formula>1</formula>
    </cfRule>
  </conditionalFormatting>
  <conditionalFormatting sqref="U43">
    <cfRule type="cellIs" dxfId="11074" priority="11763" operator="greaterThan">
      <formula>1</formula>
    </cfRule>
  </conditionalFormatting>
  <conditionalFormatting sqref="U43">
    <cfRule type="cellIs" dxfId="11073" priority="11762" operator="greaterThan">
      <formula>1</formula>
    </cfRule>
  </conditionalFormatting>
  <conditionalFormatting sqref="V43">
    <cfRule type="cellIs" dxfId="11072" priority="11761" operator="greaterThan">
      <formula>1</formula>
    </cfRule>
  </conditionalFormatting>
  <conditionalFormatting sqref="V43">
    <cfRule type="cellIs" dxfId="11071" priority="11760" operator="greaterThan">
      <formula>1</formula>
    </cfRule>
  </conditionalFormatting>
  <conditionalFormatting sqref="S43">
    <cfRule type="cellIs" dxfId="11070" priority="11746" operator="greaterThan">
      <formula>1</formula>
    </cfRule>
  </conditionalFormatting>
  <conditionalFormatting sqref="S43">
    <cfRule type="cellIs" dxfId="11069" priority="11745" operator="greaterThan">
      <formula>1</formula>
    </cfRule>
  </conditionalFormatting>
  <conditionalFormatting sqref="R43">
    <cfRule type="cellIs" dxfId="11068" priority="11744" operator="greaterThan">
      <formula>1</formula>
    </cfRule>
  </conditionalFormatting>
  <conditionalFormatting sqref="R43">
    <cfRule type="cellIs" dxfId="11067" priority="11743" operator="greaterThan">
      <formula>1</formula>
    </cfRule>
  </conditionalFormatting>
  <conditionalFormatting sqref="Q43">
    <cfRule type="cellIs" dxfId="11066" priority="11742" operator="greaterThan">
      <formula>1</formula>
    </cfRule>
  </conditionalFormatting>
  <conditionalFormatting sqref="E43:K43">
    <cfRule type="cellIs" dxfId="11065" priority="11759" operator="greaterThan">
      <formula>1</formula>
    </cfRule>
  </conditionalFormatting>
  <conditionalFormatting sqref="E43:K43">
    <cfRule type="cellIs" dxfId="11064" priority="11758" operator="greaterThan">
      <formula>1</formula>
    </cfRule>
  </conditionalFormatting>
  <conditionalFormatting sqref="G43">
    <cfRule type="cellIs" dxfId="11063" priority="11757" operator="greaterThan">
      <formula>1</formula>
    </cfRule>
  </conditionalFormatting>
  <conditionalFormatting sqref="H43">
    <cfRule type="cellIs" dxfId="11062" priority="11756" operator="greaterThan">
      <formula>1</formula>
    </cfRule>
  </conditionalFormatting>
  <conditionalFormatting sqref="I43">
    <cfRule type="cellIs" dxfId="11061" priority="11755" operator="greaterThan">
      <formula>1</formula>
    </cfRule>
  </conditionalFormatting>
  <conditionalFormatting sqref="J43">
    <cfRule type="cellIs" dxfId="11060" priority="11754" operator="greaterThan">
      <formula>1</formula>
    </cfRule>
  </conditionalFormatting>
  <conditionalFormatting sqref="K43">
    <cfRule type="cellIs" dxfId="11059" priority="11753" operator="greaterThan">
      <formula>1</formula>
    </cfRule>
  </conditionalFormatting>
  <conditionalFormatting sqref="V43">
    <cfRule type="cellIs" dxfId="11058" priority="11752" operator="greaterThan">
      <formula>1</formula>
    </cfRule>
  </conditionalFormatting>
  <conditionalFormatting sqref="V43">
    <cfRule type="cellIs" dxfId="11057" priority="11751" operator="greaterThan">
      <formula>1</formula>
    </cfRule>
  </conditionalFormatting>
  <conditionalFormatting sqref="U43">
    <cfRule type="cellIs" dxfId="11056" priority="11750" operator="greaterThan">
      <formula>1</formula>
    </cfRule>
  </conditionalFormatting>
  <conditionalFormatting sqref="U43">
    <cfRule type="cellIs" dxfId="11055" priority="11749" operator="greaterThan">
      <formula>1</formula>
    </cfRule>
  </conditionalFormatting>
  <conditionalFormatting sqref="T43">
    <cfRule type="cellIs" dxfId="11054" priority="11748" operator="greaterThan">
      <formula>1</formula>
    </cfRule>
  </conditionalFormatting>
  <conditionalFormatting sqref="T43">
    <cfRule type="cellIs" dxfId="11053" priority="11747" operator="greaterThan">
      <formula>1</formula>
    </cfRule>
  </conditionalFormatting>
  <conditionalFormatting sqref="Q43">
    <cfRule type="cellIs" dxfId="11052" priority="11741" operator="greaterThan">
      <formula>1</formula>
    </cfRule>
  </conditionalFormatting>
  <conditionalFormatting sqref="P43">
    <cfRule type="cellIs" dxfId="11051" priority="11740" operator="greaterThan">
      <formula>1</formula>
    </cfRule>
  </conditionalFormatting>
  <conditionalFormatting sqref="P43">
    <cfRule type="cellIs" dxfId="11050" priority="11739" operator="greaterThan">
      <formula>1</formula>
    </cfRule>
  </conditionalFormatting>
  <conditionalFormatting sqref="E43:G43 I43:J43 T43:V43">
    <cfRule type="cellIs" dxfId="11049" priority="11738" operator="greaterThan">
      <formula>1</formula>
    </cfRule>
  </conditionalFormatting>
  <conditionalFormatting sqref="E43:G43 I43:J43 T43:V43">
    <cfRule type="cellIs" dxfId="11048" priority="11737" operator="greaterThan">
      <formula>1</formula>
    </cfRule>
  </conditionalFormatting>
  <conditionalFormatting sqref="G43">
    <cfRule type="cellIs" dxfId="11047" priority="11736" operator="greaterThan">
      <formula>1</formula>
    </cfRule>
  </conditionalFormatting>
  <conditionalFormatting sqref="I43">
    <cfRule type="cellIs" dxfId="11046" priority="11735" operator="greaterThan">
      <formula>1</formula>
    </cfRule>
  </conditionalFormatting>
  <conditionalFormatting sqref="J43">
    <cfRule type="cellIs" dxfId="11045" priority="11734" operator="greaterThan">
      <formula>1</formula>
    </cfRule>
  </conditionalFormatting>
  <conditionalFormatting sqref="T43">
    <cfRule type="cellIs" dxfId="11044" priority="11733" operator="greaterThan">
      <formula>1</formula>
    </cfRule>
  </conditionalFormatting>
  <conditionalFormatting sqref="U43">
    <cfRule type="cellIs" dxfId="11043" priority="11732" operator="greaterThan">
      <formula>1</formula>
    </cfRule>
  </conditionalFormatting>
  <conditionalFormatting sqref="V43">
    <cfRule type="cellIs" dxfId="11042" priority="11731" operator="greaterThan">
      <formula>1</formula>
    </cfRule>
  </conditionalFormatting>
  <conditionalFormatting sqref="H43">
    <cfRule type="cellIs" dxfId="11041" priority="11730" operator="greaterThan">
      <formula>1</formula>
    </cfRule>
  </conditionalFormatting>
  <conditionalFormatting sqref="H43">
    <cfRule type="cellIs" dxfId="11040" priority="11729" operator="greaterThan">
      <formula>1</formula>
    </cfRule>
  </conditionalFormatting>
  <conditionalFormatting sqref="K43">
    <cfRule type="cellIs" dxfId="11039" priority="11728" operator="greaterThan">
      <formula>1</formula>
    </cfRule>
  </conditionalFormatting>
  <conditionalFormatting sqref="K43">
    <cfRule type="cellIs" dxfId="11038" priority="11727" operator="greaterThan">
      <formula>1</formula>
    </cfRule>
  </conditionalFormatting>
  <conditionalFormatting sqref="P43">
    <cfRule type="cellIs" dxfId="11037" priority="11726" operator="greaterThan">
      <formula>1</formula>
    </cfRule>
  </conditionalFormatting>
  <conditionalFormatting sqref="P43">
    <cfRule type="cellIs" dxfId="11036" priority="11725" operator="greaterThan">
      <formula>1</formula>
    </cfRule>
  </conditionalFormatting>
  <conditionalFormatting sqref="Q43">
    <cfRule type="cellIs" dxfId="11035" priority="11724" operator="greaterThan">
      <formula>1</formula>
    </cfRule>
  </conditionalFormatting>
  <conditionalFormatting sqref="Q43">
    <cfRule type="cellIs" dxfId="11034" priority="11723" operator="greaterThan">
      <formula>1</formula>
    </cfRule>
  </conditionalFormatting>
  <conditionalFormatting sqref="R43">
    <cfRule type="cellIs" dxfId="11033" priority="11722" operator="greaterThan">
      <formula>1</formula>
    </cfRule>
  </conditionalFormatting>
  <conditionalFormatting sqref="R43">
    <cfRule type="cellIs" dxfId="11032" priority="11721" operator="greaterThan">
      <formula>1</formula>
    </cfRule>
  </conditionalFormatting>
  <conditionalFormatting sqref="S43">
    <cfRule type="cellIs" dxfId="11031" priority="11720" operator="greaterThan">
      <formula>1</formula>
    </cfRule>
  </conditionalFormatting>
  <conditionalFormatting sqref="S43">
    <cfRule type="cellIs" dxfId="11030" priority="11719" operator="greaterThan">
      <formula>1</formula>
    </cfRule>
  </conditionalFormatting>
  <conditionalFormatting sqref="V43">
    <cfRule type="cellIs" dxfId="11029" priority="11713" operator="greaterThan">
      <formula>1</formula>
    </cfRule>
  </conditionalFormatting>
  <conditionalFormatting sqref="V43">
    <cfRule type="cellIs" dxfId="11028" priority="11712" operator="greaterThan">
      <formula>1</formula>
    </cfRule>
  </conditionalFormatting>
  <conditionalFormatting sqref="U43">
    <cfRule type="cellIs" dxfId="11027" priority="11711" operator="greaterThan">
      <formula>1</formula>
    </cfRule>
  </conditionalFormatting>
  <conditionalFormatting sqref="U43">
    <cfRule type="cellIs" dxfId="11026" priority="11710" operator="greaterThan">
      <formula>1</formula>
    </cfRule>
  </conditionalFormatting>
  <conditionalFormatting sqref="T43">
    <cfRule type="cellIs" dxfId="11025" priority="11709" operator="greaterThan">
      <formula>1</formula>
    </cfRule>
  </conditionalFormatting>
  <conditionalFormatting sqref="T43">
    <cfRule type="cellIs" dxfId="11024" priority="11708" operator="greaterThan">
      <formula>1</formula>
    </cfRule>
  </conditionalFormatting>
  <conditionalFormatting sqref="S43">
    <cfRule type="cellIs" dxfId="11023" priority="11707" operator="greaterThan">
      <formula>1</formula>
    </cfRule>
  </conditionalFormatting>
  <conditionalFormatting sqref="E43:I43">
    <cfRule type="cellIs" dxfId="11022" priority="11718" operator="greaterThan">
      <formula>1</formula>
    </cfRule>
  </conditionalFormatting>
  <conditionalFormatting sqref="E43:I43">
    <cfRule type="cellIs" dxfId="11021" priority="11717" operator="greaterThan">
      <formula>1</formula>
    </cfRule>
  </conditionalFormatting>
  <conditionalFormatting sqref="G43">
    <cfRule type="cellIs" dxfId="11020" priority="11716" operator="greaterThan">
      <formula>1</formula>
    </cfRule>
  </conditionalFormatting>
  <conditionalFormatting sqref="H43">
    <cfRule type="cellIs" dxfId="11019" priority="11715" operator="greaterThan">
      <formula>1</formula>
    </cfRule>
  </conditionalFormatting>
  <conditionalFormatting sqref="I43">
    <cfRule type="cellIs" dxfId="11018" priority="11714" operator="greaterThan">
      <formula>1</formula>
    </cfRule>
  </conditionalFormatting>
  <conditionalFormatting sqref="S43">
    <cfRule type="cellIs" dxfId="11017" priority="11706" operator="greaterThan">
      <formula>1</formula>
    </cfRule>
  </conditionalFormatting>
  <conditionalFormatting sqref="R43">
    <cfRule type="cellIs" dxfId="11016" priority="11705" operator="greaterThan">
      <formula>1</formula>
    </cfRule>
  </conditionalFormatting>
  <conditionalFormatting sqref="R43">
    <cfRule type="cellIs" dxfId="11015" priority="11704" operator="greaterThan">
      <formula>1</formula>
    </cfRule>
  </conditionalFormatting>
  <conditionalFormatting sqref="Q43">
    <cfRule type="cellIs" dxfId="11014" priority="11703" operator="greaterThan">
      <formula>1</formula>
    </cfRule>
  </conditionalFormatting>
  <conditionalFormatting sqref="Q43">
    <cfRule type="cellIs" dxfId="11013" priority="11702" operator="greaterThan">
      <formula>1</formula>
    </cfRule>
  </conditionalFormatting>
  <conditionalFormatting sqref="P43">
    <cfRule type="cellIs" dxfId="11012" priority="11701" operator="greaterThan">
      <formula>1</formula>
    </cfRule>
  </conditionalFormatting>
  <conditionalFormatting sqref="P43">
    <cfRule type="cellIs" dxfId="11011" priority="11700" operator="greaterThan">
      <formula>1</formula>
    </cfRule>
  </conditionalFormatting>
  <conditionalFormatting sqref="K43">
    <cfRule type="cellIs" dxfId="11010" priority="11699" operator="greaterThan">
      <formula>1</formula>
    </cfRule>
  </conditionalFormatting>
  <conditionalFormatting sqref="K43">
    <cfRule type="cellIs" dxfId="11009" priority="11698" operator="greaterThan">
      <formula>1</formula>
    </cfRule>
  </conditionalFormatting>
  <conditionalFormatting sqref="J43">
    <cfRule type="cellIs" dxfId="11008" priority="11697" operator="greaterThan">
      <formula>1</formula>
    </cfRule>
  </conditionalFormatting>
  <conditionalFormatting sqref="J43">
    <cfRule type="cellIs" dxfId="11007" priority="11696" operator="greaterThan">
      <formula>1</formula>
    </cfRule>
  </conditionalFormatting>
  <conditionalFormatting sqref="S43">
    <cfRule type="cellIs" dxfId="11006" priority="11673" operator="greaterThan">
      <formula>1</formula>
    </cfRule>
  </conditionalFormatting>
  <conditionalFormatting sqref="E43 T43:V43 Q43:R43">
    <cfRule type="cellIs" dxfId="11005" priority="11695" operator="greaterThan">
      <formula>1</formula>
    </cfRule>
  </conditionalFormatting>
  <conditionalFormatting sqref="E43 T43:V43 Q43:R43">
    <cfRule type="cellIs" dxfId="11004" priority="11694" operator="greaterThan">
      <formula>1</formula>
    </cfRule>
  </conditionalFormatting>
  <conditionalFormatting sqref="Q43">
    <cfRule type="cellIs" dxfId="11003" priority="11693" operator="greaterThan">
      <formula>1</formula>
    </cfRule>
  </conditionalFormatting>
  <conditionalFormatting sqref="R43">
    <cfRule type="cellIs" dxfId="11002" priority="11692" operator="greaterThan">
      <formula>1</formula>
    </cfRule>
  </conditionalFormatting>
  <conditionalFormatting sqref="T43">
    <cfRule type="cellIs" dxfId="11001" priority="11691" operator="greaterThan">
      <formula>1</formula>
    </cfRule>
  </conditionalFormatting>
  <conditionalFormatting sqref="U43">
    <cfRule type="cellIs" dxfId="11000" priority="11690" operator="greaterThan">
      <formula>1</formula>
    </cfRule>
  </conditionalFormatting>
  <conditionalFormatting sqref="V43">
    <cfRule type="cellIs" dxfId="10999" priority="11689" operator="greaterThan">
      <formula>1</formula>
    </cfRule>
  </conditionalFormatting>
  <conditionalFormatting sqref="F43">
    <cfRule type="cellIs" dxfId="10998" priority="11688" operator="greaterThan">
      <formula>1</formula>
    </cfRule>
  </conditionalFormatting>
  <conditionalFormatting sqref="F43">
    <cfRule type="cellIs" dxfId="10997" priority="11687" operator="greaterThan">
      <formula>1</formula>
    </cfRule>
  </conditionalFormatting>
  <conditionalFormatting sqref="G43">
    <cfRule type="cellIs" dxfId="10996" priority="11686" operator="greaterThan">
      <formula>1</formula>
    </cfRule>
  </conditionalFormatting>
  <conditionalFormatting sqref="G43">
    <cfRule type="cellIs" dxfId="10995" priority="11685" operator="greaterThan">
      <formula>1</formula>
    </cfRule>
  </conditionalFormatting>
  <conditionalFormatting sqref="H43">
    <cfRule type="cellIs" dxfId="10994" priority="11684" operator="greaterThan">
      <formula>1</formula>
    </cfRule>
  </conditionalFormatting>
  <conditionalFormatting sqref="H43">
    <cfRule type="cellIs" dxfId="10993" priority="11683" operator="greaterThan">
      <formula>1</formula>
    </cfRule>
  </conditionalFormatting>
  <conditionalFormatting sqref="I43">
    <cfRule type="cellIs" dxfId="10992" priority="11682" operator="greaterThan">
      <formula>1</formula>
    </cfRule>
  </conditionalFormatting>
  <conditionalFormatting sqref="I43">
    <cfRule type="cellIs" dxfId="10991" priority="11681" operator="greaterThan">
      <formula>1</formula>
    </cfRule>
  </conditionalFormatting>
  <conditionalFormatting sqref="J43">
    <cfRule type="cellIs" dxfId="10990" priority="11680" operator="greaterThan">
      <formula>1</formula>
    </cfRule>
  </conditionalFormatting>
  <conditionalFormatting sqref="J43">
    <cfRule type="cellIs" dxfId="10989" priority="11679" operator="greaterThan">
      <formula>1</formula>
    </cfRule>
  </conditionalFormatting>
  <conditionalFormatting sqref="K43">
    <cfRule type="cellIs" dxfId="10988" priority="11678" operator="greaterThan">
      <formula>1</formula>
    </cfRule>
  </conditionalFormatting>
  <conditionalFormatting sqref="K43">
    <cfRule type="cellIs" dxfId="10987" priority="11677" operator="greaterThan">
      <formula>1</formula>
    </cfRule>
  </conditionalFormatting>
  <conditionalFormatting sqref="P43">
    <cfRule type="cellIs" dxfId="10986" priority="11676" operator="greaterThan">
      <formula>1</formula>
    </cfRule>
  </conditionalFormatting>
  <conditionalFormatting sqref="P43">
    <cfRule type="cellIs" dxfId="10985" priority="11675" operator="greaterThan">
      <formula>1</formula>
    </cfRule>
  </conditionalFormatting>
  <conditionalFormatting sqref="S43">
    <cfRule type="cellIs" dxfId="10984" priority="11674" operator="greaterThan">
      <formula>1</formula>
    </cfRule>
  </conditionalFormatting>
  <conditionalFormatting sqref="G43:K43 P43:V43">
    <cfRule type="cellIs" dxfId="10983" priority="11672" operator="greaterThan">
      <formula>1</formula>
    </cfRule>
  </conditionalFormatting>
  <conditionalFormatting sqref="G43:K43 P43:V43">
    <cfRule type="cellIs" dxfId="10982" priority="11671" operator="greaterThan">
      <formula>1</formula>
    </cfRule>
  </conditionalFormatting>
  <conditionalFormatting sqref="G43">
    <cfRule type="cellIs" dxfId="10981" priority="11670" operator="greaterThan">
      <formula>1</formula>
    </cfRule>
  </conditionalFormatting>
  <conditionalFormatting sqref="H43">
    <cfRule type="cellIs" dxfId="10980" priority="11669" operator="greaterThan">
      <formula>1</formula>
    </cfRule>
  </conditionalFormatting>
  <conditionalFormatting sqref="I43">
    <cfRule type="cellIs" dxfId="10979" priority="11668" operator="greaterThan">
      <formula>1</formula>
    </cfRule>
  </conditionalFormatting>
  <conditionalFormatting sqref="J43">
    <cfRule type="cellIs" dxfId="10978" priority="11667" operator="greaterThan">
      <formula>1</formula>
    </cfRule>
  </conditionalFormatting>
  <conditionalFormatting sqref="K43">
    <cfRule type="cellIs" dxfId="10977" priority="11666" operator="greaterThan">
      <formula>1</formula>
    </cfRule>
  </conditionalFormatting>
  <conditionalFormatting sqref="P43">
    <cfRule type="cellIs" dxfId="10976" priority="11665" operator="greaterThan">
      <formula>1</formula>
    </cfRule>
  </conditionalFormatting>
  <conditionalFormatting sqref="Q43">
    <cfRule type="cellIs" dxfId="10975" priority="11664" operator="greaterThan">
      <formula>1</formula>
    </cfRule>
  </conditionalFormatting>
  <conditionalFormatting sqref="R43">
    <cfRule type="cellIs" dxfId="10974" priority="11663" operator="greaterThan">
      <formula>1</formula>
    </cfRule>
  </conditionalFormatting>
  <conditionalFormatting sqref="S43">
    <cfRule type="cellIs" dxfId="10973" priority="11662" operator="greaterThan">
      <formula>1</formula>
    </cfRule>
  </conditionalFormatting>
  <conditionalFormatting sqref="T43">
    <cfRule type="cellIs" dxfId="10972" priority="11661" operator="greaterThan">
      <formula>1</formula>
    </cfRule>
  </conditionalFormatting>
  <conditionalFormatting sqref="U43">
    <cfRule type="cellIs" dxfId="10971" priority="11660" operator="greaterThan">
      <formula>1</formula>
    </cfRule>
  </conditionalFormatting>
  <conditionalFormatting sqref="V43">
    <cfRule type="cellIs" dxfId="10970" priority="11659" operator="greaterThan">
      <formula>1</formula>
    </cfRule>
  </conditionalFormatting>
  <conditionalFormatting sqref="F43">
    <cfRule type="cellIs" dxfId="10969" priority="11658" operator="greaterThan">
      <formula>1</formula>
    </cfRule>
  </conditionalFormatting>
  <conditionalFormatting sqref="F43">
    <cfRule type="cellIs" dxfId="10968" priority="11657" operator="greaterThan">
      <formula>1</formula>
    </cfRule>
  </conditionalFormatting>
  <conditionalFormatting sqref="E43">
    <cfRule type="cellIs" dxfId="10967" priority="11656" operator="greaterThan">
      <formula>1</formula>
    </cfRule>
  </conditionalFormatting>
  <conditionalFormatting sqref="E43">
    <cfRule type="cellIs" dxfId="10966" priority="11655" operator="greaterThan">
      <formula>1</formula>
    </cfRule>
  </conditionalFormatting>
  <conditionalFormatting sqref="E43:K43 P43:U43">
    <cfRule type="cellIs" dxfId="10965" priority="11654" operator="greaterThan">
      <formula>1</formula>
    </cfRule>
  </conditionalFormatting>
  <conditionalFormatting sqref="V43">
    <cfRule type="cellIs" dxfId="10964" priority="11653" operator="greaterThan">
      <formula>1</formula>
    </cfRule>
  </conditionalFormatting>
  <conditionalFormatting sqref="V43">
    <cfRule type="cellIs" dxfId="10963" priority="11652" operator="greaterThan">
      <formula>1</formula>
    </cfRule>
  </conditionalFormatting>
  <conditionalFormatting sqref="E43:K43 P43:V43">
    <cfRule type="cellIs" dxfId="10962" priority="11651" operator="greaterThan">
      <formula>1</formula>
    </cfRule>
  </conditionalFormatting>
  <conditionalFormatting sqref="E43:K43 P43:V43">
    <cfRule type="cellIs" dxfId="10961" priority="11650" operator="greaterThan">
      <formula>1</formula>
    </cfRule>
  </conditionalFormatting>
  <conditionalFormatting sqref="G43">
    <cfRule type="cellIs" dxfId="10960" priority="11649" operator="greaterThan">
      <formula>1</formula>
    </cfRule>
  </conditionalFormatting>
  <conditionalFormatting sqref="H43">
    <cfRule type="cellIs" dxfId="10959" priority="11648" operator="greaterThan">
      <formula>1</formula>
    </cfRule>
  </conditionalFormatting>
  <conditionalFormatting sqref="I43">
    <cfRule type="cellIs" dxfId="10958" priority="11647" operator="greaterThan">
      <formula>1</formula>
    </cfRule>
  </conditionalFormatting>
  <conditionalFormatting sqref="J43">
    <cfRule type="cellIs" dxfId="10957" priority="11646" operator="greaterThan">
      <formula>1</formula>
    </cfRule>
  </conditionalFormatting>
  <conditionalFormatting sqref="K43">
    <cfRule type="cellIs" dxfId="10956" priority="11645" operator="greaterThan">
      <formula>1</formula>
    </cfRule>
  </conditionalFormatting>
  <conditionalFormatting sqref="P43">
    <cfRule type="cellIs" dxfId="10955" priority="11644" operator="greaterThan">
      <formula>1</formula>
    </cfRule>
  </conditionalFormatting>
  <conditionalFormatting sqref="Q43">
    <cfRule type="cellIs" dxfId="10954" priority="11643" operator="greaterThan">
      <formula>1</formula>
    </cfRule>
  </conditionalFormatting>
  <conditionalFormatting sqref="R43">
    <cfRule type="cellIs" dxfId="10953" priority="11642" operator="greaterThan">
      <formula>1</formula>
    </cfRule>
  </conditionalFormatting>
  <conditionalFormatting sqref="S43">
    <cfRule type="cellIs" dxfId="10952" priority="11641" operator="greaterThan">
      <formula>1</formula>
    </cfRule>
  </conditionalFormatting>
  <conditionalFormatting sqref="T43">
    <cfRule type="cellIs" dxfId="10951" priority="11640" operator="greaterThan">
      <formula>1</formula>
    </cfRule>
  </conditionalFormatting>
  <conditionalFormatting sqref="U43">
    <cfRule type="cellIs" dxfId="10950" priority="11639" operator="greaterThan">
      <formula>1</formula>
    </cfRule>
  </conditionalFormatting>
  <conditionalFormatting sqref="V43">
    <cfRule type="cellIs" dxfId="10949" priority="11638" operator="greaterThan">
      <formula>1</formula>
    </cfRule>
  </conditionalFormatting>
  <conditionalFormatting sqref="T43">
    <cfRule type="cellIs" dxfId="10948" priority="11624" operator="greaterThan">
      <formula>1</formula>
    </cfRule>
  </conditionalFormatting>
  <conditionalFormatting sqref="S43">
    <cfRule type="cellIs" dxfId="10947" priority="11625" operator="greaterThan">
      <formula>1</formula>
    </cfRule>
  </conditionalFormatting>
  <conditionalFormatting sqref="V43">
    <cfRule type="cellIs" dxfId="10946" priority="11622" operator="greaterThan">
      <formula>1</formula>
    </cfRule>
  </conditionalFormatting>
  <conditionalFormatting sqref="E43:K43 P43:V43">
    <cfRule type="cellIs" dxfId="10945" priority="11637" operator="greaterThan">
      <formula>1</formula>
    </cfRule>
  </conditionalFormatting>
  <conditionalFormatting sqref="E43:K43 P43:V43">
    <cfRule type="cellIs" dxfId="10944" priority="11636" operator="greaterThan">
      <formula>1</formula>
    </cfRule>
  </conditionalFormatting>
  <conditionalFormatting sqref="E43:K43 P43:V43">
    <cfRule type="cellIs" dxfId="10943" priority="11635" operator="greaterThan">
      <formula>1</formula>
    </cfRule>
  </conditionalFormatting>
  <conditionalFormatting sqref="E43:K43 P43:V43">
    <cfRule type="cellIs" dxfId="10942" priority="11634" operator="greaterThan">
      <formula>1</formula>
    </cfRule>
  </conditionalFormatting>
  <conditionalFormatting sqref="G43">
    <cfRule type="cellIs" dxfId="10941" priority="11633" operator="greaterThan">
      <formula>1</formula>
    </cfRule>
  </conditionalFormatting>
  <conditionalFormatting sqref="H43">
    <cfRule type="cellIs" dxfId="10940" priority="11632" operator="greaterThan">
      <formula>1</formula>
    </cfRule>
  </conditionalFormatting>
  <conditionalFormatting sqref="I43">
    <cfRule type="cellIs" dxfId="10939" priority="11631" operator="greaterThan">
      <formula>1</formula>
    </cfRule>
  </conditionalFormatting>
  <conditionalFormatting sqref="J43">
    <cfRule type="cellIs" dxfId="10938" priority="11630" operator="greaterThan">
      <formula>1</formula>
    </cfRule>
  </conditionalFormatting>
  <conditionalFormatting sqref="K43">
    <cfRule type="cellIs" dxfId="10937" priority="11629" operator="greaterThan">
      <formula>1</formula>
    </cfRule>
  </conditionalFormatting>
  <conditionalFormatting sqref="P43">
    <cfRule type="cellIs" dxfId="10936" priority="11628" operator="greaterThan">
      <formula>1</formula>
    </cfRule>
  </conditionalFormatting>
  <conditionalFormatting sqref="Q43">
    <cfRule type="cellIs" dxfId="10935" priority="11627" operator="greaterThan">
      <formula>1</formula>
    </cfRule>
  </conditionalFormatting>
  <conditionalFormatting sqref="R43">
    <cfRule type="cellIs" dxfId="10934" priority="11626" operator="greaterThan">
      <formula>1</formula>
    </cfRule>
  </conditionalFormatting>
  <conditionalFormatting sqref="U43">
    <cfRule type="cellIs" dxfId="10933" priority="11623" operator="greaterThan">
      <formula>1</formula>
    </cfRule>
  </conditionalFormatting>
  <conditionalFormatting sqref="M43">
    <cfRule type="cellIs" dxfId="10932" priority="11618" operator="greaterThan">
      <formula>1</formula>
    </cfRule>
  </conditionalFormatting>
  <conditionalFormatting sqref="N43">
    <cfRule type="cellIs" dxfId="10931" priority="11617" operator="greaterThan">
      <formula>1</formula>
    </cfRule>
  </conditionalFormatting>
  <conditionalFormatting sqref="O43">
    <cfRule type="cellIs" dxfId="10930" priority="11616" operator="greaterThan">
      <formula>1</formula>
    </cfRule>
  </conditionalFormatting>
  <conditionalFormatting sqref="L43:O43">
    <cfRule type="cellIs" dxfId="10929" priority="11621" operator="greaterThan">
      <formula>1</formula>
    </cfRule>
  </conditionalFormatting>
  <conditionalFormatting sqref="L43:O43">
    <cfRule type="cellIs" dxfId="10928" priority="11620" operator="greaterThan">
      <formula>1</formula>
    </cfRule>
  </conditionalFormatting>
  <conditionalFormatting sqref="L43">
    <cfRule type="cellIs" dxfId="10927" priority="11619" operator="greaterThan">
      <formula>1</formula>
    </cfRule>
  </conditionalFormatting>
  <conditionalFormatting sqref="L43:O43">
    <cfRule type="cellIs" dxfId="10926" priority="11615" operator="greaterThan">
      <formula>1</formula>
    </cfRule>
  </conditionalFormatting>
  <conditionalFormatting sqref="L43:O43">
    <cfRule type="cellIs" dxfId="10925" priority="11614" operator="greaterThan">
      <formula>1</formula>
    </cfRule>
  </conditionalFormatting>
  <conditionalFormatting sqref="L43">
    <cfRule type="cellIs" dxfId="10924" priority="11613" operator="greaterThan">
      <formula>1</formula>
    </cfRule>
  </conditionalFormatting>
  <conditionalFormatting sqref="M43">
    <cfRule type="cellIs" dxfId="10923" priority="11612" operator="greaterThan">
      <formula>1</formula>
    </cfRule>
  </conditionalFormatting>
  <conditionalFormatting sqref="N43">
    <cfRule type="cellIs" dxfId="10922" priority="11611" operator="greaterThan">
      <formula>1</formula>
    </cfRule>
  </conditionalFormatting>
  <conditionalFormatting sqref="O43">
    <cfRule type="cellIs" dxfId="10921" priority="11610" operator="greaterThan">
      <formula>1</formula>
    </cfRule>
  </conditionalFormatting>
  <conditionalFormatting sqref="L43">
    <cfRule type="cellIs" dxfId="10920" priority="11603" operator="greaterThan">
      <formula>1</formula>
    </cfRule>
  </conditionalFormatting>
  <conditionalFormatting sqref="L43">
    <cfRule type="cellIs" dxfId="10919" priority="11602" operator="greaterThan">
      <formula>1</formula>
    </cfRule>
  </conditionalFormatting>
  <conditionalFormatting sqref="N43:O43">
    <cfRule type="cellIs" dxfId="10918" priority="11609" operator="greaterThan">
      <formula>1</formula>
    </cfRule>
  </conditionalFormatting>
  <conditionalFormatting sqref="N43:O43">
    <cfRule type="cellIs" dxfId="10917" priority="11608" operator="greaterThan">
      <formula>1</formula>
    </cfRule>
  </conditionalFormatting>
  <conditionalFormatting sqref="N43">
    <cfRule type="cellIs" dxfId="10916" priority="11607" operator="greaterThan">
      <formula>1</formula>
    </cfRule>
  </conditionalFormatting>
  <conditionalFormatting sqref="O43">
    <cfRule type="cellIs" dxfId="10915" priority="11606" operator="greaterThan">
      <formula>1</formula>
    </cfRule>
  </conditionalFormatting>
  <conditionalFormatting sqref="M43">
    <cfRule type="cellIs" dxfId="10914" priority="11605" operator="greaterThan">
      <formula>1</formula>
    </cfRule>
  </conditionalFormatting>
  <conditionalFormatting sqref="M43">
    <cfRule type="cellIs" dxfId="10913" priority="11604" operator="greaterThan">
      <formula>1</formula>
    </cfRule>
  </conditionalFormatting>
  <conditionalFormatting sqref="L43">
    <cfRule type="cellIs" dxfId="10912" priority="11601" operator="greaterThan">
      <formula>1</formula>
    </cfRule>
  </conditionalFormatting>
  <conditionalFormatting sqref="L43">
    <cfRule type="cellIs" dxfId="10911" priority="11600" operator="greaterThan">
      <formula>1</formula>
    </cfRule>
  </conditionalFormatting>
  <conditionalFormatting sqref="L43">
    <cfRule type="cellIs" dxfId="10910" priority="11599" operator="greaterThan">
      <formula>1</formula>
    </cfRule>
  </conditionalFormatting>
  <conditionalFormatting sqref="M43">
    <cfRule type="cellIs" dxfId="10909" priority="11598" operator="greaterThan">
      <formula>1</formula>
    </cfRule>
  </conditionalFormatting>
  <conditionalFormatting sqref="M43">
    <cfRule type="cellIs" dxfId="10908" priority="11597" operator="greaterThan">
      <formula>1</formula>
    </cfRule>
  </conditionalFormatting>
  <conditionalFormatting sqref="N43">
    <cfRule type="cellIs" dxfId="10907" priority="11596" operator="greaterThan">
      <formula>1</formula>
    </cfRule>
  </conditionalFormatting>
  <conditionalFormatting sqref="N43">
    <cfRule type="cellIs" dxfId="10906" priority="11595" operator="greaterThan">
      <formula>1</formula>
    </cfRule>
  </conditionalFormatting>
  <conditionalFormatting sqref="O43">
    <cfRule type="cellIs" dxfId="10905" priority="11594" operator="greaterThan">
      <formula>1</formula>
    </cfRule>
  </conditionalFormatting>
  <conditionalFormatting sqref="O43">
    <cfRule type="cellIs" dxfId="10904" priority="11593" operator="greaterThan">
      <formula>1</formula>
    </cfRule>
  </conditionalFormatting>
  <conditionalFormatting sqref="O43">
    <cfRule type="cellIs" dxfId="10903" priority="11592" operator="greaterThan">
      <formula>1</formula>
    </cfRule>
  </conditionalFormatting>
  <conditionalFormatting sqref="O43">
    <cfRule type="cellIs" dxfId="10902" priority="11591" operator="greaterThan">
      <formula>1</formula>
    </cfRule>
  </conditionalFormatting>
  <conditionalFormatting sqref="N43">
    <cfRule type="cellIs" dxfId="10901" priority="11590" operator="greaterThan">
      <formula>1</formula>
    </cfRule>
  </conditionalFormatting>
  <conditionalFormatting sqref="N43">
    <cfRule type="cellIs" dxfId="10900" priority="11589" operator="greaterThan">
      <formula>1</formula>
    </cfRule>
  </conditionalFormatting>
  <conditionalFormatting sqref="M43">
    <cfRule type="cellIs" dxfId="10899" priority="11588" operator="greaterThan">
      <formula>1</formula>
    </cfRule>
  </conditionalFormatting>
  <conditionalFormatting sqref="M43">
    <cfRule type="cellIs" dxfId="10898" priority="11587" operator="greaterThan">
      <formula>1</formula>
    </cfRule>
  </conditionalFormatting>
  <conditionalFormatting sqref="L43">
    <cfRule type="cellIs" dxfId="10897" priority="11586" operator="greaterThan">
      <formula>1</formula>
    </cfRule>
  </conditionalFormatting>
  <conditionalFormatting sqref="L43">
    <cfRule type="cellIs" dxfId="10896" priority="11585" operator="greaterThan">
      <formula>1</formula>
    </cfRule>
  </conditionalFormatting>
  <conditionalFormatting sqref="L43">
    <cfRule type="cellIs" dxfId="10895" priority="11584" operator="greaterThan">
      <formula>1</formula>
    </cfRule>
  </conditionalFormatting>
  <conditionalFormatting sqref="L43">
    <cfRule type="cellIs" dxfId="10894" priority="11583" operator="greaterThan">
      <formula>1</formula>
    </cfRule>
  </conditionalFormatting>
  <conditionalFormatting sqref="M43">
    <cfRule type="cellIs" dxfId="10893" priority="11582" operator="greaterThan">
      <formula>1</formula>
    </cfRule>
  </conditionalFormatting>
  <conditionalFormatting sqref="M43">
    <cfRule type="cellIs" dxfId="10892" priority="11581" operator="greaterThan">
      <formula>1</formula>
    </cfRule>
  </conditionalFormatting>
  <conditionalFormatting sqref="N43">
    <cfRule type="cellIs" dxfId="10891" priority="11580" operator="greaterThan">
      <formula>1</formula>
    </cfRule>
  </conditionalFormatting>
  <conditionalFormatting sqref="N43">
    <cfRule type="cellIs" dxfId="10890" priority="11579" operator="greaterThan">
      <formula>1</formula>
    </cfRule>
  </conditionalFormatting>
  <conditionalFormatting sqref="O43">
    <cfRule type="cellIs" dxfId="10889" priority="11578" operator="greaterThan">
      <formula>1</formula>
    </cfRule>
  </conditionalFormatting>
  <conditionalFormatting sqref="O43">
    <cfRule type="cellIs" dxfId="10888" priority="11577" operator="greaterThan">
      <formula>1</formula>
    </cfRule>
  </conditionalFormatting>
  <conditionalFormatting sqref="O43">
    <cfRule type="cellIs" dxfId="10887" priority="11576" operator="greaterThan">
      <formula>1</formula>
    </cfRule>
  </conditionalFormatting>
  <conditionalFormatting sqref="O43">
    <cfRule type="cellIs" dxfId="10886" priority="11575" operator="greaterThan">
      <formula>1</formula>
    </cfRule>
  </conditionalFormatting>
  <conditionalFormatting sqref="N43">
    <cfRule type="cellIs" dxfId="10885" priority="11574" operator="greaterThan">
      <formula>1</formula>
    </cfRule>
  </conditionalFormatting>
  <conditionalFormatting sqref="N43">
    <cfRule type="cellIs" dxfId="10884" priority="11573" operator="greaterThan">
      <formula>1</formula>
    </cfRule>
  </conditionalFormatting>
  <conditionalFormatting sqref="M43">
    <cfRule type="cellIs" dxfId="10883" priority="11572" operator="greaterThan">
      <formula>1</formula>
    </cfRule>
  </conditionalFormatting>
  <conditionalFormatting sqref="M43">
    <cfRule type="cellIs" dxfId="10882" priority="11571" operator="greaterThan">
      <formula>1</formula>
    </cfRule>
  </conditionalFormatting>
  <conditionalFormatting sqref="L43">
    <cfRule type="cellIs" dxfId="10881" priority="11570" operator="greaterThan">
      <formula>1</formula>
    </cfRule>
  </conditionalFormatting>
  <conditionalFormatting sqref="L43">
    <cfRule type="cellIs" dxfId="10880" priority="11569" operator="greaterThan">
      <formula>1</formula>
    </cfRule>
  </conditionalFormatting>
  <conditionalFormatting sqref="O43">
    <cfRule type="cellIs" dxfId="10879" priority="11561" operator="greaterThan">
      <formula>1</formula>
    </cfRule>
  </conditionalFormatting>
  <conditionalFormatting sqref="M43:N43">
    <cfRule type="cellIs" dxfId="10878" priority="11568" operator="greaterThan">
      <formula>1</formula>
    </cfRule>
  </conditionalFormatting>
  <conditionalFormatting sqref="M43:N43">
    <cfRule type="cellIs" dxfId="10877" priority="11567" operator="greaterThan">
      <formula>1</formula>
    </cfRule>
  </conditionalFormatting>
  <conditionalFormatting sqref="M43">
    <cfRule type="cellIs" dxfId="10876" priority="11566" operator="greaterThan">
      <formula>1</formula>
    </cfRule>
  </conditionalFormatting>
  <conditionalFormatting sqref="N43">
    <cfRule type="cellIs" dxfId="10875" priority="11565" operator="greaterThan">
      <formula>1</formula>
    </cfRule>
  </conditionalFormatting>
  <conditionalFormatting sqref="L43">
    <cfRule type="cellIs" dxfId="10874" priority="11564" operator="greaterThan">
      <formula>1</formula>
    </cfRule>
  </conditionalFormatting>
  <conditionalFormatting sqref="L43">
    <cfRule type="cellIs" dxfId="10873" priority="11563" operator="greaterThan">
      <formula>1</formula>
    </cfRule>
  </conditionalFormatting>
  <conditionalFormatting sqref="O43">
    <cfRule type="cellIs" dxfId="10872" priority="11562" operator="greaterThan">
      <formula>1</formula>
    </cfRule>
  </conditionalFormatting>
  <conditionalFormatting sqref="L43:O43">
    <cfRule type="cellIs" dxfId="10871" priority="11560" operator="greaterThan">
      <formula>1</formula>
    </cfRule>
  </conditionalFormatting>
  <conditionalFormatting sqref="L43:O43">
    <cfRule type="cellIs" dxfId="10870" priority="11559" operator="greaterThan">
      <formula>1</formula>
    </cfRule>
  </conditionalFormatting>
  <conditionalFormatting sqref="L43">
    <cfRule type="cellIs" dxfId="10869" priority="11558" operator="greaterThan">
      <formula>1</formula>
    </cfRule>
  </conditionalFormatting>
  <conditionalFormatting sqref="M43">
    <cfRule type="cellIs" dxfId="10868" priority="11557" operator="greaterThan">
      <formula>1</formula>
    </cfRule>
  </conditionalFormatting>
  <conditionalFormatting sqref="N43">
    <cfRule type="cellIs" dxfId="10867" priority="11556" operator="greaterThan">
      <formula>1</formula>
    </cfRule>
  </conditionalFormatting>
  <conditionalFormatting sqref="O43">
    <cfRule type="cellIs" dxfId="10866" priority="11555" operator="greaterThan">
      <formula>1</formula>
    </cfRule>
  </conditionalFormatting>
  <conditionalFormatting sqref="L43:O43">
    <cfRule type="cellIs" dxfId="10865" priority="11554" operator="greaterThan">
      <formula>1</formula>
    </cfRule>
  </conditionalFormatting>
  <conditionalFormatting sqref="L43:O43">
    <cfRule type="cellIs" dxfId="10864" priority="11553" operator="greaterThan">
      <formula>1</formula>
    </cfRule>
  </conditionalFormatting>
  <conditionalFormatting sqref="L43:O43">
    <cfRule type="cellIs" dxfId="10863" priority="11552" operator="greaterThan">
      <formula>1</formula>
    </cfRule>
  </conditionalFormatting>
  <conditionalFormatting sqref="L43">
    <cfRule type="cellIs" dxfId="10862" priority="11551" operator="greaterThan">
      <formula>1</formula>
    </cfRule>
  </conditionalFormatting>
  <conditionalFormatting sqref="M43">
    <cfRule type="cellIs" dxfId="10861" priority="11550" operator="greaterThan">
      <formula>1</formula>
    </cfRule>
  </conditionalFormatting>
  <conditionalFormatting sqref="N43">
    <cfRule type="cellIs" dxfId="10860" priority="11549" operator="greaterThan">
      <formula>1</formula>
    </cfRule>
  </conditionalFormatting>
  <conditionalFormatting sqref="O43">
    <cfRule type="cellIs" dxfId="10859" priority="11548" operator="greaterThan">
      <formula>1</formula>
    </cfRule>
  </conditionalFormatting>
  <conditionalFormatting sqref="O43">
    <cfRule type="cellIs" dxfId="10858" priority="11540" operator="greaterThan">
      <formula>1</formula>
    </cfRule>
  </conditionalFormatting>
  <conditionalFormatting sqref="L43:O43">
    <cfRule type="cellIs" dxfId="10857" priority="11547" operator="greaterThan">
      <formula>1</formula>
    </cfRule>
  </conditionalFormatting>
  <conditionalFormatting sqref="L43:O43">
    <cfRule type="cellIs" dxfId="10856" priority="11546" operator="greaterThan">
      <formula>1</formula>
    </cfRule>
  </conditionalFormatting>
  <conditionalFormatting sqref="L43:O43">
    <cfRule type="cellIs" dxfId="10855" priority="11545" operator="greaterThan">
      <formula>1</formula>
    </cfRule>
  </conditionalFormatting>
  <conditionalFormatting sqref="L43:O43">
    <cfRule type="cellIs" dxfId="10854" priority="11544" operator="greaterThan">
      <formula>1</formula>
    </cfRule>
  </conditionalFormatting>
  <conditionalFormatting sqref="L43">
    <cfRule type="cellIs" dxfId="10853" priority="11543" operator="greaterThan">
      <formula>1</formula>
    </cfRule>
  </conditionalFormatting>
  <conditionalFormatting sqref="M43">
    <cfRule type="cellIs" dxfId="10852" priority="11542" operator="greaterThan">
      <formula>1</formula>
    </cfRule>
  </conditionalFormatting>
  <conditionalFormatting sqref="N43">
    <cfRule type="cellIs" dxfId="10851" priority="11541" operator="greaterThan">
      <formula>1</formula>
    </cfRule>
  </conditionalFormatting>
  <conditionalFormatting sqref="F43">
    <cfRule type="cellIs" dxfId="10850" priority="11529" operator="greaterThan">
      <formula>1</formula>
    </cfRule>
  </conditionalFormatting>
  <conditionalFormatting sqref="F43">
    <cfRule type="cellIs" dxfId="10849" priority="11528" operator="greaterThan">
      <formula>1</formula>
    </cfRule>
  </conditionalFormatting>
  <conditionalFormatting sqref="E43 K43 P43:V43">
    <cfRule type="cellIs" dxfId="10848" priority="11539" operator="greaterThan">
      <formula>1</formula>
    </cfRule>
  </conditionalFormatting>
  <conditionalFormatting sqref="E43 K43 P43:V43">
    <cfRule type="cellIs" dxfId="10847" priority="11538" operator="greaterThan">
      <formula>1</formula>
    </cfRule>
  </conditionalFormatting>
  <conditionalFormatting sqref="K43">
    <cfRule type="cellIs" dxfId="10846" priority="11537" operator="greaterThan">
      <formula>1</formula>
    </cfRule>
  </conditionalFormatting>
  <conditionalFormatting sqref="P43">
    <cfRule type="cellIs" dxfId="10845" priority="11536" operator="greaterThan">
      <formula>1</formula>
    </cfRule>
  </conditionalFormatting>
  <conditionalFormatting sqref="Q43">
    <cfRule type="cellIs" dxfId="10844" priority="11535" operator="greaterThan">
      <formula>1</formula>
    </cfRule>
  </conditionalFormatting>
  <conditionalFormatting sqref="R43">
    <cfRule type="cellIs" dxfId="10843" priority="11534" operator="greaterThan">
      <formula>1</formula>
    </cfRule>
  </conditionalFormatting>
  <conditionalFormatting sqref="S43">
    <cfRule type="cellIs" dxfId="10842" priority="11533" operator="greaterThan">
      <formula>1</formula>
    </cfRule>
  </conditionalFormatting>
  <conditionalFormatting sqref="T43">
    <cfRule type="cellIs" dxfId="10841" priority="11532" operator="greaterThan">
      <formula>1</formula>
    </cfRule>
  </conditionalFormatting>
  <conditionalFormatting sqref="U43">
    <cfRule type="cellIs" dxfId="10840" priority="11531" operator="greaterThan">
      <formula>1</formula>
    </cfRule>
  </conditionalFormatting>
  <conditionalFormatting sqref="V43">
    <cfRule type="cellIs" dxfId="10839" priority="11530" operator="greaterThan">
      <formula>1</formula>
    </cfRule>
  </conditionalFormatting>
  <conditionalFormatting sqref="G43">
    <cfRule type="cellIs" dxfId="10838" priority="11527" operator="greaterThan">
      <formula>1</formula>
    </cfRule>
  </conditionalFormatting>
  <conditionalFormatting sqref="G43">
    <cfRule type="cellIs" dxfId="10837" priority="11526" operator="greaterThan">
      <formula>1</formula>
    </cfRule>
  </conditionalFormatting>
  <conditionalFormatting sqref="H43">
    <cfRule type="cellIs" dxfId="10836" priority="11525" operator="greaterThan">
      <formula>1</formula>
    </cfRule>
  </conditionalFormatting>
  <conditionalFormatting sqref="H43">
    <cfRule type="cellIs" dxfId="10835" priority="11524" operator="greaterThan">
      <formula>1</formula>
    </cfRule>
  </conditionalFormatting>
  <conditionalFormatting sqref="I43">
    <cfRule type="cellIs" dxfId="10834" priority="11523" operator="greaterThan">
      <formula>1</formula>
    </cfRule>
  </conditionalFormatting>
  <conditionalFormatting sqref="I43">
    <cfRule type="cellIs" dxfId="10833" priority="11522" operator="greaterThan">
      <formula>1</formula>
    </cfRule>
  </conditionalFormatting>
  <conditionalFormatting sqref="J43">
    <cfRule type="cellIs" dxfId="10832" priority="11521" operator="greaterThan">
      <formula>1</formula>
    </cfRule>
  </conditionalFormatting>
  <conditionalFormatting sqref="J43">
    <cfRule type="cellIs" dxfId="10831" priority="11520" operator="greaterThan">
      <formula>1</formula>
    </cfRule>
  </conditionalFormatting>
  <conditionalFormatting sqref="P43">
    <cfRule type="cellIs" dxfId="10830" priority="11504" operator="greaterThan">
      <formula>1</formula>
    </cfRule>
  </conditionalFormatting>
  <conditionalFormatting sqref="P43">
    <cfRule type="cellIs" dxfId="10829" priority="11503" operator="greaterThan">
      <formula>1</formula>
    </cfRule>
  </conditionalFormatting>
  <conditionalFormatting sqref="E43:K43 V43 R43:T43">
    <cfRule type="cellIs" dxfId="10828" priority="11519" operator="greaterThan">
      <formula>1</formula>
    </cfRule>
  </conditionalFormatting>
  <conditionalFormatting sqref="E43:K43 V43 R43:T43">
    <cfRule type="cellIs" dxfId="10827" priority="11518" operator="greaterThan">
      <formula>1</formula>
    </cfRule>
  </conditionalFormatting>
  <conditionalFormatting sqref="G43">
    <cfRule type="cellIs" dxfId="10826" priority="11517" operator="greaterThan">
      <formula>1</formula>
    </cfRule>
  </conditionalFormatting>
  <conditionalFormatting sqref="H43">
    <cfRule type="cellIs" dxfId="10825" priority="11516" operator="greaterThan">
      <formula>1</formula>
    </cfRule>
  </conditionalFormatting>
  <conditionalFormatting sqref="I43">
    <cfRule type="cellIs" dxfId="10824" priority="11515" operator="greaterThan">
      <formula>1</formula>
    </cfRule>
  </conditionalFormatting>
  <conditionalFormatting sqref="J43">
    <cfRule type="cellIs" dxfId="10823" priority="11514" operator="greaterThan">
      <formula>1</formula>
    </cfRule>
  </conditionalFormatting>
  <conditionalFormatting sqref="K43">
    <cfRule type="cellIs" dxfId="10822" priority="11513" operator="greaterThan">
      <formula>1</formula>
    </cfRule>
  </conditionalFormatting>
  <conditionalFormatting sqref="R43">
    <cfRule type="cellIs" dxfId="10821" priority="11512" operator="greaterThan">
      <formula>1</formula>
    </cfRule>
  </conditionalFormatting>
  <conditionalFormatting sqref="S43">
    <cfRule type="cellIs" dxfId="10820" priority="11511" operator="greaterThan">
      <formula>1</formula>
    </cfRule>
  </conditionalFormatting>
  <conditionalFormatting sqref="T43">
    <cfRule type="cellIs" dxfId="10819" priority="11510" operator="greaterThan">
      <formula>1</formula>
    </cfRule>
  </conditionalFormatting>
  <conditionalFormatting sqref="V43">
    <cfRule type="cellIs" dxfId="10818" priority="11509" operator="greaterThan">
      <formula>1</formula>
    </cfRule>
  </conditionalFormatting>
  <conditionalFormatting sqref="U43">
    <cfRule type="cellIs" dxfId="10817" priority="11508" operator="greaterThan">
      <formula>1</formula>
    </cfRule>
  </conditionalFormatting>
  <conditionalFormatting sqref="U43">
    <cfRule type="cellIs" dxfId="10816" priority="11507" operator="greaterThan">
      <formula>1</formula>
    </cfRule>
  </conditionalFormatting>
  <conditionalFormatting sqref="Q43">
    <cfRule type="cellIs" dxfId="10815" priority="11506" operator="greaterThan">
      <formula>1</formula>
    </cfRule>
  </conditionalFormatting>
  <conditionalFormatting sqref="Q43">
    <cfRule type="cellIs" dxfId="10814" priority="11505" operator="greaterThan">
      <formula>1</formula>
    </cfRule>
  </conditionalFormatting>
  <conditionalFormatting sqref="E43:K43 P43">
    <cfRule type="cellIs" dxfId="10813" priority="11502" operator="greaterThan">
      <formula>1</formula>
    </cfRule>
  </conditionalFormatting>
  <conditionalFormatting sqref="E43:K43 P43">
    <cfRule type="cellIs" dxfId="10812" priority="11501" operator="greaterThan">
      <formula>1</formula>
    </cfRule>
  </conditionalFormatting>
  <conditionalFormatting sqref="G43">
    <cfRule type="cellIs" dxfId="10811" priority="11500" operator="greaterThan">
      <formula>1</formula>
    </cfRule>
  </conditionalFormatting>
  <conditionalFormatting sqref="H43">
    <cfRule type="cellIs" dxfId="10810" priority="11499" operator="greaterThan">
      <formula>1</formula>
    </cfRule>
  </conditionalFormatting>
  <conditionalFormatting sqref="I43">
    <cfRule type="cellIs" dxfId="10809" priority="11498" operator="greaterThan">
      <formula>1</formula>
    </cfRule>
  </conditionalFormatting>
  <conditionalFormatting sqref="J43">
    <cfRule type="cellIs" dxfId="10808" priority="11497" operator="greaterThan">
      <formula>1</formula>
    </cfRule>
  </conditionalFormatting>
  <conditionalFormatting sqref="K43">
    <cfRule type="cellIs" dxfId="10807" priority="11496" operator="greaterThan">
      <formula>1</formula>
    </cfRule>
  </conditionalFormatting>
  <conditionalFormatting sqref="P43">
    <cfRule type="cellIs" dxfId="10806" priority="11495" operator="greaterThan">
      <formula>1</formula>
    </cfRule>
  </conditionalFormatting>
  <conditionalFormatting sqref="Q43">
    <cfRule type="cellIs" dxfId="10805" priority="11494" operator="greaterThan">
      <formula>1</formula>
    </cfRule>
  </conditionalFormatting>
  <conditionalFormatting sqref="Q43">
    <cfRule type="cellIs" dxfId="10804" priority="11493" operator="greaterThan">
      <formula>1</formula>
    </cfRule>
  </conditionalFormatting>
  <conditionalFormatting sqref="R43">
    <cfRule type="cellIs" dxfId="10803" priority="11492" operator="greaterThan">
      <formula>1</formula>
    </cfRule>
  </conditionalFormatting>
  <conditionalFormatting sqref="R43">
    <cfRule type="cellIs" dxfId="10802" priority="11491" operator="greaterThan">
      <formula>1</formula>
    </cfRule>
  </conditionalFormatting>
  <conditionalFormatting sqref="S43">
    <cfRule type="cellIs" dxfId="10801" priority="11490" operator="greaterThan">
      <formula>1</formula>
    </cfRule>
  </conditionalFormatting>
  <conditionalFormatting sqref="S43">
    <cfRule type="cellIs" dxfId="10800" priority="11489" operator="greaterThan">
      <formula>1</formula>
    </cfRule>
  </conditionalFormatting>
  <conditionalFormatting sqref="T43">
    <cfRule type="cellIs" dxfId="10799" priority="11488" operator="greaterThan">
      <formula>1</formula>
    </cfRule>
  </conditionalFormatting>
  <conditionalFormatting sqref="T43">
    <cfRule type="cellIs" dxfId="10798" priority="11487" operator="greaterThan">
      <formula>1</formula>
    </cfRule>
  </conditionalFormatting>
  <conditionalFormatting sqref="U43">
    <cfRule type="cellIs" dxfId="10797" priority="11486" operator="greaterThan">
      <formula>1</formula>
    </cfRule>
  </conditionalFormatting>
  <conditionalFormatting sqref="U43">
    <cfRule type="cellIs" dxfId="10796" priority="11485" operator="greaterThan">
      <formula>1</formula>
    </cfRule>
  </conditionalFormatting>
  <conditionalFormatting sqref="V43">
    <cfRule type="cellIs" dxfId="10795" priority="11484" operator="greaterThan">
      <formula>1</formula>
    </cfRule>
  </conditionalFormatting>
  <conditionalFormatting sqref="V43">
    <cfRule type="cellIs" dxfId="10794" priority="11483" operator="greaterThan">
      <formula>1</formula>
    </cfRule>
  </conditionalFormatting>
  <conditionalFormatting sqref="S43">
    <cfRule type="cellIs" dxfId="10793" priority="11469" operator="greaterThan">
      <formula>1</formula>
    </cfRule>
  </conditionalFormatting>
  <conditionalFormatting sqref="S43">
    <cfRule type="cellIs" dxfId="10792" priority="11468" operator="greaterThan">
      <formula>1</formula>
    </cfRule>
  </conditionalFormatting>
  <conditionalFormatting sqref="R43">
    <cfRule type="cellIs" dxfId="10791" priority="11467" operator="greaterThan">
      <formula>1</formula>
    </cfRule>
  </conditionalFormatting>
  <conditionalFormatting sqref="R43">
    <cfRule type="cellIs" dxfId="10790" priority="11466" operator="greaterThan">
      <formula>1</formula>
    </cfRule>
  </conditionalFormatting>
  <conditionalFormatting sqref="Q43">
    <cfRule type="cellIs" dxfId="10789" priority="11465" operator="greaterThan">
      <formula>1</formula>
    </cfRule>
  </conditionalFormatting>
  <conditionalFormatting sqref="E43:K43">
    <cfRule type="cellIs" dxfId="10788" priority="11482" operator="greaterThan">
      <formula>1</formula>
    </cfRule>
  </conditionalFormatting>
  <conditionalFormatting sqref="E43:K43">
    <cfRule type="cellIs" dxfId="10787" priority="11481" operator="greaterThan">
      <formula>1</formula>
    </cfRule>
  </conditionalFormatting>
  <conditionalFormatting sqref="G43">
    <cfRule type="cellIs" dxfId="10786" priority="11480" operator="greaterThan">
      <formula>1</formula>
    </cfRule>
  </conditionalFormatting>
  <conditionalFormatting sqref="H43">
    <cfRule type="cellIs" dxfId="10785" priority="11479" operator="greaterThan">
      <formula>1</formula>
    </cfRule>
  </conditionalFormatting>
  <conditionalFormatting sqref="I43">
    <cfRule type="cellIs" dxfId="10784" priority="11478" operator="greaterThan">
      <formula>1</formula>
    </cfRule>
  </conditionalFormatting>
  <conditionalFormatting sqref="J43">
    <cfRule type="cellIs" dxfId="10783" priority="11477" operator="greaterThan">
      <formula>1</formula>
    </cfRule>
  </conditionalFormatting>
  <conditionalFormatting sqref="K43">
    <cfRule type="cellIs" dxfId="10782" priority="11476" operator="greaterThan">
      <formula>1</formula>
    </cfRule>
  </conditionalFormatting>
  <conditionalFormatting sqref="V43">
    <cfRule type="cellIs" dxfId="10781" priority="11475" operator="greaterThan">
      <formula>1</formula>
    </cfRule>
  </conditionalFormatting>
  <conditionalFormatting sqref="V43">
    <cfRule type="cellIs" dxfId="10780" priority="11474" operator="greaterThan">
      <formula>1</formula>
    </cfRule>
  </conditionalFormatting>
  <conditionalFormatting sqref="U43">
    <cfRule type="cellIs" dxfId="10779" priority="11473" operator="greaterThan">
      <formula>1</formula>
    </cfRule>
  </conditionalFormatting>
  <conditionalFormatting sqref="U43">
    <cfRule type="cellIs" dxfId="10778" priority="11472" operator="greaterThan">
      <formula>1</formula>
    </cfRule>
  </conditionalFormatting>
  <conditionalFormatting sqref="T43">
    <cfRule type="cellIs" dxfId="10777" priority="11471" operator="greaterThan">
      <formula>1</formula>
    </cfRule>
  </conditionalFormatting>
  <conditionalFormatting sqref="T43">
    <cfRule type="cellIs" dxfId="10776" priority="11470" operator="greaterThan">
      <formula>1</formula>
    </cfRule>
  </conditionalFormatting>
  <conditionalFormatting sqref="Q43">
    <cfRule type="cellIs" dxfId="10775" priority="11464" operator="greaterThan">
      <formula>1</formula>
    </cfRule>
  </conditionalFormatting>
  <conditionalFormatting sqref="P43">
    <cfRule type="cellIs" dxfId="10774" priority="11463" operator="greaterThan">
      <formula>1</formula>
    </cfRule>
  </conditionalFormatting>
  <conditionalFormatting sqref="P43">
    <cfRule type="cellIs" dxfId="10773" priority="11462" operator="greaterThan">
      <formula>1</formula>
    </cfRule>
  </conditionalFormatting>
  <conditionalFormatting sqref="E43:G43 I43:J43 T43:V43">
    <cfRule type="cellIs" dxfId="10772" priority="11461" operator="greaterThan">
      <formula>1</formula>
    </cfRule>
  </conditionalFormatting>
  <conditionalFormatting sqref="E43:G43 I43:J43 T43:V43">
    <cfRule type="cellIs" dxfId="10771" priority="11460" operator="greaterThan">
      <formula>1</formula>
    </cfRule>
  </conditionalFormatting>
  <conditionalFormatting sqref="G43">
    <cfRule type="cellIs" dxfId="10770" priority="11459" operator="greaterThan">
      <formula>1</formula>
    </cfRule>
  </conditionalFormatting>
  <conditionalFormatting sqref="I43">
    <cfRule type="cellIs" dxfId="10769" priority="11458" operator="greaterThan">
      <formula>1</formula>
    </cfRule>
  </conditionalFormatting>
  <conditionalFormatting sqref="J43">
    <cfRule type="cellIs" dxfId="10768" priority="11457" operator="greaterThan">
      <formula>1</formula>
    </cfRule>
  </conditionalFormatting>
  <conditionalFormatting sqref="T43">
    <cfRule type="cellIs" dxfId="10767" priority="11456" operator="greaterThan">
      <formula>1</formula>
    </cfRule>
  </conditionalFormatting>
  <conditionalFormatting sqref="U43">
    <cfRule type="cellIs" dxfId="10766" priority="11455" operator="greaterThan">
      <formula>1</formula>
    </cfRule>
  </conditionalFormatting>
  <conditionalFormatting sqref="V43">
    <cfRule type="cellIs" dxfId="10765" priority="11454" operator="greaterThan">
      <formula>1</formula>
    </cfRule>
  </conditionalFormatting>
  <conditionalFormatting sqref="H43">
    <cfRule type="cellIs" dxfId="10764" priority="11453" operator="greaterThan">
      <formula>1</formula>
    </cfRule>
  </conditionalFormatting>
  <conditionalFormatting sqref="H43">
    <cfRule type="cellIs" dxfId="10763" priority="11452" operator="greaterThan">
      <formula>1</formula>
    </cfRule>
  </conditionalFormatting>
  <conditionalFormatting sqref="K43">
    <cfRule type="cellIs" dxfId="10762" priority="11451" operator="greaterThan">
      <formula>1</formula>
    </cfRule>
  </conditionalFormatting>
  <conditionalFormatting sqref="K43">
    <cfRule type="cellIs" dxfId="10761" priority="11450" operator="greaterThan">
      <formula>1</formula>
    </cfRule>
  </conditionalFormatting>
  <conditionalFormatting sqref="P43">
    <cfRule type="cellIs" dxfId="10760" priority="11449" operator="greaterThan">
      <formula>1</formula>
    </cfRule>
  </conditionalFormatting>
  <conditionalFormatting sqref="P43">
    <cfRule type="cellIs" dxfId="10759" priority="11448" operator="greaterThan">
      <formula>1</formula>
    </cfRule>
  </conditionalFormatting>
  <conditionalFormatting sqref="Q43">
    <cfRule type="cellIs" dxfId="10758" priority="11447" operator="greaterThan">
      <formula>1</formula>
    </cfRule>
  </conditionalFormatting>
  <conditionalFormatting sqref="Q43">
    <cfRule type="cellIs" dxfId="10757" priority="11446" operator="greaterThan">
      <formula>1</formula>
    </cfRule>
  </conditionalFormatting>
  <conditionalFormatting sqref="R43">
    <cfRule type="cellIs" dxfId="10756" priority="11445" operator="greaterThan">
      <formula>1</formula>
    </cfRule>
  </conditionalFormatting>
  <conditionalFormatting sqref="R43">
    <cfRule type="cellIs" dxfId="10755" priority="11444" operator="greaterThan">
      <formula>1</formula>
    </cfRule>
  </conditionalFormatting>
  <conditionalFormatting sqref="S43">
    <cfRule type="cellIs" dxfId="10754" priority="11443" operator="greaterThan">
      <formula>1</formula>
    </cfRule>
  </conditionalFormatting>
  <conditionalFormatting sqref="S43">
    <cfRule type="cellIs" dxfId="10753" priority="11442" operator="greaterThan">
      <formula>1</formula>
    </cfRule>
  </conditionalFormatting>
  <conditionalFormatting sqref="V43">
    <cfRule type="cellIs" dxfId="10752" priority="11436" operator="greaterThan">
      <formula>1</formula>
    </cfRule>
  </conditionalFormatting>
  <conditionalFormatting sqref="V43">
    <cfRule type="cellIs" dxfId="10751" priority="11435" operator="greaterThan">
      <formula>1</formula>
    </cfRule>
  </conditionalFormatting>
  <conditionalFormatting sqref="U43">
    <cfRule type="cellIs" dxfId="10750" priority="11434" operator="greaterThan">
      <formula>1</formula>
    </cfRule>
  </conditionalFormatting>
  <conditionalFormatting sqref="U43">
    <cfRule type="cellIs" dxfId="10749" priority="11433" operator="greaterThan">
      <formula>1</formula>
    </cfRule>
  </conditionalFormatting>
  <conditionalFormatting sqref="T43">
    <cfRule type="cellIs" dxfId="10748" priority="11432" operator="greaterThan">
      <formula>1</formula>
    </cfRule>
  </conditionalFormatting>
  <conditionalFormatting sqref="T43">
    <cfRule type="cellIs" dxfId="10747" priority="11431" operator="greaterThan">
      <formula>1</formula>
    </cfRule>
  </conditionalFormatting>
  <conditionalFormatting sqref="S43">
    <cfRule type="cellIs" dxfId="10746" priority="11430" operator="greaterThan">
      <formula>1</formula>
    </cfRule>
  </conditionalFormatting>
  <conditionalFormatting sqref="E43:I43">
    <cfRule type="cellIs" dxfId="10745" priority="11441" operator="greaterThan">
      <formula>1</formula>
    </cfRule>
  </conditionalFormatting>
  <conditionalFormatting sqref="E43:I43">
    <cfRule type="cellIs" dxfId="10744" priority="11440" operator="greaterThan">
      <formula>1</formula>
    </cfRule>
  </conditionalFormatting>
  <conditionalFormatting sqref="G43">
    <cfRule type="cellIs" dxfId="10743" priority="11439" operator="greaterThan">
      <formula>1</formula>
    </cfRule>
  </conditionalFormatting>
  <conditionalFormatting sqref="H43">
    <cfRule type="cellIs" dxfId="10742" priority="11438" operator="greaterThan">
      <formula>1</formula>
    </cfRule>
  </conditionalFormatting>
  <conditionalFormatting sqref="I43">
    <cfRule type="cellIs" dxfId="10741" priority="11437" operator="greaterThan">
      <formula>1</formula>
    </cfRule>
  </conditionalFormatting>
  <conditionalFormatting sqref="S43">
    <cfRule type="cellIs" dxfId="10740" priority="11429" operator="greaterThan">
      <formula>1</formula>
    </cfRule>
  </conditionalFormatting>
  <conditionalFormatting sqref="R43">
    <cfRule type="cellIs" dxfId="10739" priority="11428" operator="greaterThan">
      <formula>1</formula>
    </cfRule>
  </conditionalFormatting>
  <conditionalFormatting sqref="R43">
    <cfRule type="cellIs" dxfId="10738" priority="11427" operator="greaterThan">
      <formula>1</formula>
    </cfRule>
  </conditionalFormatting>
  <conditionalFormatting sqref="Q43">
    <cfRule type="cellIs" dxfId="10737" priority="11426" operator="greaterThan">
      <formula>1</formula>
    </cfRule>
  </conditionalFormatting>
  <conditionalFormatting sqref="Q43">
    <cfRule type="cellIs" dxfId="10736" priority="11425" operator="greaterThan">
      <formula>1</formula>
    </cfRule>
  </conditionalFormatting>
  <conditionalFormatting sqref="P43">
    <cfRule type="cellIs" dxfId="10735" priority="11424" operator="greaterThan">
      <formula>1</formula>
    </cfRule>
  </conditionalFormatting>
  <conditionalFormatting sqref="P43">
    <cfRule type="cellIs" dxfId="10734" priority="11423" operator="greaterThan">
      <formula>1</formula>
    </cfRule>
  </conditionalFormatting>
  <conditionalFormatting sqref="K43">
    <cfRule type="cellIs" dxfId="10733" priority="11422" operator="greaterThan">
      <formula>1</formula>
    </cfRule>
  </conditionalFormatting>
  <conditionalFormatting sqref="K43">
    <cfRule type="cellIs" dxfId="10732" priority="11421" operator="greaterThan">
      <formula>1</formula>
    </cfRule>
  </conditionalFormatting>
  <conditionalFormatting sqref="J43">
    <cfRule type="cellIs" dxfId="10731" priority="11420" operator="greaterThan">
      <formula>1</formula>
    </cfRule>
  </conditionalFormatting>
  <conditionalFormatting sqref="J43">
    <cfRule type="cellIs" dxfId="10730" priority="11419" operator="greaterThan">
      <formula>1</formula>
    </cfRule>
  </conditionalFormatting>
  <conditionalFormatting sqref="S43">
    <cfRule type="cellIs" dxfId="10729" priority="11396" operator="greaterThan">
      <formula>1</formula>
    </cfRule>
  </conditionalFormatting>
  <conditionalFormatting sqref="E43 T43:V43 Q43:R43">
    <cfRule type="cellIs" dxfId="10728" priority="11418" operator="greaterThan">
      <formula>1</formula>
    </cfRule>
  </conditionalFormatting>
  <conditionalFormatting sqref="E43 T43:V43 Q43:R43">
    <cfRule type="cellIs" dxfId="10727" priority="11417" operator="greaterThan">
      <formula>1</formula>
    </cfRule>
  </conditionalFormatting>
  <conditionalFormatting sqref="Q43">
    <cfRule type="cellIs" dxfId="10726" priority="11416" operator="greaterThan">
      <formula>1</formula>
    </cfRule>
  </conditionalFormatting>
  <conditionalFormatting sqref="R43">
    <cfRule type="cellIs" dxfId="10725" priority="11415" operator="greaterThan">
      <formula>1</formula>
    </cfRule>
  </conditionalFormatting>
  <conditionalFormatting sqref="T43">
    <cfRule type="cellIs" dxfId="10724" priority="11414" operator="greaterThan">
      <formula>1</formula>
    </cfRule>
  </conditionalFormatting>
  <conditionalFormatting sqref="U43">
    <cfRule type="cellIs" dxfId="10723" priority="11413" operator="greaterThan">
      <formula>1</formula>
    </cfRule>
  </conditionalFormatting>
  <conditionalFormatting sqref="V43">
    <cfRule type="cellIs" dxfId="10722" priority="11412" operator="greaterThan">
      <formula>1</formula>
    </cfRule>
  </conditionalFormatting>
  <conditionalFormatting sqref="F43">
    <cfRule type="cellIs" dxfId="10721" priority="11411" operator="greaterThan">
      <formula>1</formula>
    </cfRule>
  </conditionalFormatting>
  <conditionalFormatting sqref="F43">
    <cfRule type="cellIs" dxfId="10720" priority="11410" operator="greaterThan">
      <formula>1</formula>
    </cfRule>
  </conditionalFormatting>
  <conditionalFormatting sqref="G43">
    <cfRule type="cellIs" dxfId="10719" priority="11409" operator="greaterThan">
      <formula>1</formula>
    </cfRule>
  </conditionalFormatting>
  <conditionalFormatting sqref="G43">
    <cfRule type="cellIs" dxfId="10718" priority="11408" operator="greaterThan">
      <formula>1</formula>
    </cfRule>
  </conditionalFormatting>
  <conditionalFormatting sqref="H43">
    <cfRule type="cellIs" dxfId="10717" priority="11407" operator="greaterThan">
      <formula>1</formula>
    </cfRule>
  </conditionalFormatting>
  <conditionalFormatting sqref="H43">
    <cfRule type="cellIs" dxfId="10716" priority="11406" operator="greaterThan">
      <formula>1</formula>
    </cfRule>
  </conditionalFormatting>
  <conditionalFormatting sqref="I43">
    <cfRule type="cellIs" dxfId="10715" priority="11405" operator="greaterThan">
      <formula>1</formula>
    </cfRule>
  </conditionalFormatting>
  <conditionalFormatting sqref="I43">
    <cfRule type="cellIs" dxfId="10714" priority="11404" operator="greaterThan">
      <formula>1</formula>
    </cfRule>
  </conditionalFormatting>
  <conditionalFormatting sqref="J43">
    <cfRule type="cellIs" dxfId="10713" priority="11403" operator="greaterThan">
      <formula>1</formula>
    </cfRule>
  </conditionalFormatting>
  <conditionalFormatting sqref="J43">
    <cfRule type="cellIs" dxfId="10712" priority="11402" operator="greaterThan">
      <formula>1</formula>
    </cfRule>
  </conditionalFormatting>
  <conditionalFormatting sqref="K43">
    <cfRule type="cellIs" dxfId="10711" priority="11401" operator="greaterThan">
      <formula>1</formula>
    </cfRule>
  </conditionalFormatting>
  <conditionalFormatting sqref="K43">
    <cfRule type="cellIs" dxfId="10710" priority="11400" operator="greaterThan">
      <formula>1</formula>
    </cfRule>
  </conditionalFormatting>
  <conditionalFormatting sqref="P43">
    <cfRule type="cellIs" dxfId="10709" priority="11399" operator="greaterThan">
      <formula>1</formula>
    </cfRule>
  </conditionalFormatting>
  <conditionalFormatting sqref="P43">
    <cfRule type="cellIs" dxfId="10708" priority="11398" operator="greaterThan">
      <formula>1</formula>
    </cfRule>
  </conditionalFormatting>
  <conditionalFormatting sqref="S43">
    <cfRule type="cellIs" dxfId="10707" priority="11397" operator="greaterThan">
      <formula>1</formula>
    </cfRule>
  </conditionalFormatting>
  <conditionalFormatting sqref="G43:K43 P43:V43">
    <cfRule type="cellIs" dxfId="10706" priority="11395" operator="greaterThan">
      <formula>1</formula>
    </cfRule>
  </conditionalFormatting>
  <conditionalFormatting sqref="G43:K43 P43:V43">
    <cfRule type="cellIs" dxfId="10705" priority="11394" operator="greaterThan">
      <formula>1</formula>
    </cfRule>
  </conditionalFormatting>
  <conditionalFormatting sqref="G43">
    <cfRule type="cellIs" dxfId="10704" priority="11393" operator="greaterThan">
      <formula>1</formula>
    </cfRule>
  </conditionalFormatting>
  <conditionalFormatting sqref="H43">
    <cfRule type="cellIs" dxfId="10703" priority="11392" operator="greaterThan">
      <formula>1</formula>
    </cfRule>
  </conditionalFormatting>
  <conditionalFormatting sqref="I43">
    <cfRule type="cellIs" dxfId="10702" priority="11391" operator="greaterThan">
      <formula>1</formula>
    </cfRule>
  </conditionalFormatting>
  <conditionalFormatting sqref="J43">
    <cfRule type="cellIs" dxfId="10701" priority="11390" operator="greaterThan">
      <formula>1</formula>
    </cfRule>
  </conditionalFormatting>
  <conditionalFormatting sqref="K43">
    <cfRule type="cellIs" dxfId="10700" priority="11389" operator="greaterThan">
      <formula>1</formula>
    </cfRule>
  </conditionalFormatting>
  <conditionalFormatting sqref="P43">
    <cfRule type="cellIs" dxfId="10699" priority="11388" operator="greaterThan">
      <formula>1</formula>
    </cfRule>
  </conditionalFormatting>
  <conditionalFormatting sqref="Q43">
    <cfRule type="cellIs" dxfId="10698" priority="11387" operator="greaterThan">
      <formula>1</formula>
    </cfRule>
  </conditionalFormatting>
  <conditionalFormatting sqref="R43">
    <cfRule type="cellIs" dxfId="10697" priority="11386" operator="greaterThan">
      <formula>1</formula>
    </cfRule>
  </conditionalFormatting>
  <conditionalFormatting sqref="S43">
    <cfRule type="cellIs" dxfId="10696" priority="11385" operator="greaterThan">
      <formula>1</formula>
    </cfRule>
  </conditionalFormatting>
  <conditionalFormatting sqref="T43">
    <cfRule type="cellIs" dxfId="10695" priority="11384" operator="greaterThan">
      <formula>1</formula>
    </cfRule>
  </conditionalFormatting>
  <conditionalFormatting sqref="U43">
    <cfRule type="cellIs" dxfId="10694" priority="11383" operator="greaterThan">
      <formula>1</formula>
    </cfRule>
  </conditionalFormatting>
  <conditionalFormatting sqref="V43">
    <cfRule type="cellIs" dxfId="10693" priority="11382" operator="greaterThan">
      <formula>1</formula>
    </cfRule>
  </conditionalFormatting>
  <conditionalFormatting sqref="F43">
    <cfRule type="cellIs" dxfId="10692" priority="11381" operator="greaterThan">
      <formula>1</formula>
    </cfRule>
  </conditionalFormatting>
  <conditionalFormatting sqref="F43">
    <cfRule type="cellIs" dxfId="10691" priority="11380" operator="greaterThan">
      <formula>1</formula>
    </cfRule>
  </conditionalFormatting>
  <conditionalFormatting sqref="E43">
    <cfRule type="cellIs" dxfId="10690" priority="11379" operator="greaterThan">
      <formula>1</formula>
    </cfRule>
  </conditionalFormatting>
  <conditionalFormatting sqref="E43">
    <cfRule type="cellIs" dxfId="10689" priority="11378" operator="greaterThan">
      <formula>1</formula>
    </cfRule>
  </conditionalFormatting>
  <conditionalFormatting sqref="E43:K43 P43:U43">
    <cfRule type="cellIs" dxfId="10688" priority="11377" operator="greaterThan">
      <formula>1</formula>
    </cfRule>
  </conditionalFormatting>
  <conditionalFormatting sqref="V43">
    <cfRule type="cellIs" dxfId="10687" priority="11376" operator="greaterThan">
      <formula>1</formula>
    </cfRule>
  </conditionalFormatting>
  <conditionalFormatting sqref="V43">
    <cfRule type="cellIs" dxfId="10686" priority="11375" operator="greaterThan">
      <formula>1</formula>
    </cfRule>
  </conditionalFormatting>
  <conditionalFormatting sqref="E43:K43 P43:V43">
    <cfRule type="cellIs" dxfId="10685" priority="11374" operator="greaterThan">
      <formula>1</formula>
    </cfRule>
  </conditionalFormatting>
  <conditionalFormatting sqref="E43:K43 P43:V43">
    <cfRule type="cellIs" dxfId="10684" priority="11373" operator="greaterThan">
      <formula>1</formula>
    </cfRule>
  </conditionalFormatting>
  <conditionalFormatting sqref="G43">
    <cfRule type="cellIs" dxfId="10683" priority="11372" operator="greaterThan">
      <formula>1</formula>
    </cfRule>
  </conditionalFormatting>
  <conditionalFormatting sqref="H43">
    <cfRule type="cellIs" dxfId="10682" priority="11371" operator="greaterThan">
      <formula>1</formula>
    </cfRule>
  </conditionalFormatting>
  <conditionalFormatting sqref="I43">
    <cfRule type="cellIs" dxfId="10681" priority="11370" operator="greaterThan">
      <formula>1</formula>
    </cfRule>
  </conditionalFormatting>
  <conditionalFormatting sqref="J43">
    <cfRule type="cellIs" dxfId="10680" priority="11369" operator="greaterThan">
      <formula>1</formula>
    </cfRule>
  </conditionalFormatting>
  <conditionalFormatting sqref="K43">
    <cfRule type="cellIs" dxfId="10679" priority="11368" operator="greaterThan">
      <formula>1</formula>
    </cfRule>
  </conditionalFormatting>
  <conditionalFormatting sqref="P43">
    <cfRule type="cellIs" dxfId="10678" priority="11367" operator="greaterThan">
      <formula>1</formula>
    </cfRule>
  </conditionalFormatting>
  <conditionalFormatting sqref="Q43">
    <cfRule type="cellIs" dxfId="10677" priority="11366" operator="greaterThan">
      <formula>1</formula>
    </cfRule>
  </conditionalFormatting>
  <conditionalFormatting sqref="R43">
    <cfRule type="cellIs" dxfId="10676" priority="11365" operator="greaterThan">
      <formula>1</formula>
    </cfRule>
  </conditionalFormatting>
  <conditionalFormatting sqref="S43">
    <cfRule type="cellIs" dxfId="10675" priority="11364" operator="greaterThan">
      <formula>1</formula>
    </cfRule>
  </conditionalFormatting>
  <conditionalFormatting sqref="T43">
    <cfRule type="cellIs" dxfId="10674" priority="11363" operator="greaterThan">
      <formula>1</formula>
    </cfRule>
  </conditionalFormatting>
  <conditionalFormatting sqref="U43">
    <cfRule type="cellIs" dxfId="10673" priority="11362" operator="greaterThan">
      <formula>1</formula>
    </cfRule>
  </conditionalFormatting>
  <conditionalFormatting sqref="V43">
    <cfRule type="cellIs" dxfId="10672" priority="11361" operator="greaterThan">
      <formula>1</formula>
    </cfRule>
  </conditionalFormatting>
  <conditionalFormatting sqref="E43:K43 P43:V43">
    <cfRule type="cellIs" dxfId="10671" priority="11360" operator="greaterThan">
      <formula>1</formula>
    </cfRule>
  </conditionalFormatting>
  <conditionalFormatting sqref="E43:K43 P43:V43">
    <cfRule type="cellIs" dxfId="10670" priority="11359" operator="greaterThan">
      <formula>1</formula>
    </cfRule>
  </conditionalFormatting>
  <conditionalFormatting sqref="E43:K43 P43:V43">
    <cfRule type="cellIs" dxfId="10669" priority="11358" operator="greaterThan">
      <formula>1</formula>
    </cfRule>
  </conditionalFormatting>
  <conditionalFormatting sqref="E43:K43 P43:V43">
    <cfRule type="cellIs" dxfId="10668" priority="11357" operator="greaterThan">
      <formula>1</formula>
    </cfRule>
  </conditionalFormatting>
  <conditionalFormatting sqref="G43">
    <cfRule type="cellIs" dxfId="10667" priority="11356" operator="greaterThan">
      <formula>1</formula>
    </cfRule>
  </conditionalFormatting>
  <conditionalFormatting sqref="H43">
    <cfRule type="cellIs" dxfId="10666" priority="11355" operator="greaterThan">
      <formula>1</formula>
    </cfRule>
  </conditionalFormatting>
  <conditionalFormatting sqref="I43">
    <cfRule type="cellIs" dxfId="10665" priority="11354" operator="greaterThan">
      <formula>1</formula>
    </cfRule>
  </conditionalFormatting>
  <conditionalFormatting sqref="J43">
    <cfRule type="cellIs" dxfId="10664" priority="11353" operator="greaterThan">
      <formula>1</formula>
    </cfRule>
  </conditionalFormatting>
  <conditionalFormatting sqref="K43">
    <cfRule type="cellIs" dxfId="10663" priority="11352" operator="greaterThan">
      <formula>1</formula>
    </cfRule>
  </conditionalFormatting>
  <conditionalFormatting sqref="P43">
    <cfRule type="cellIs" dxfId="10662" priority="11351" operator="greaterThan">
      <formula>1</formula>
    </cfRule>
  </conditionalFormatting>
  <conditionalFormatting sqref="Q43">
    <cfRule type="cellIs" dxfId="10661" priority="11350" operator="greaterThan">
      <formula>1</formula>
    </cfRule>
  </conditionalFormatting>
  <conditionalFormatting sqref="R43">
    <cfRule type="cellIs" dxfId="10660" priority="11349" operator="greaterThan">
      <formula>1</formula>
    </cfRule>
  </conditionalFormatting>
  <conditionalFormatting sqref="S43">
    <cfRule type="cellIs" dxfId="10659" priority="11348" operator="greaterThan">
      <formula>1</formula>
    </cfRule>
  </conditionalFormatting>
  <conditionalFormatting sqref="T43">
    <cfRule type="cellIs" dxfId="10658" priority="11347" operator="greaterThan">
      <formula>1</formula>
    </cfRule>
  </conditionalFormatting>
  <conditionalFormatting sqref="U43">
    <cfRule type="cellIs" dxfId="10657" priority="11346" operator="greaterThan">
      <formula>1</formula>
    </cfRule>
  </conditionalFormatting>
  <conditionalFormatting sqref="V43">
    <cfRule type="cellIs" dxfId="10656" priority="11345" operator="greaterThan">
      <formula>1</formula>
    </cfRule>
  </conditionalFormatting>
  <conditionalFormatting sqref="L43:O43">
    <cfRule type="cellIs" dxfId="10655" priority="11344" operator="greaterThan">
      <formula>1</formula>
    </cfRule>
  </conditionalFormatting>
  <conditionalFormatting sqref="L43:O43">
    <cfRule type="cellIs" dxfId="10654" priority="11343" operator="greaterThan">
      <formula>1</formula>
    </cfRule>
  </conditionalFormatting>
  <conditionalFormatting sqref="L43">
    <cfRule type="cellIs" dxfId="10653" priority="11342" operator="greaterThan">
      <formula>1</formula>
    </cfRule>
  </conditionalFormatting>
  <conditionalFormatting sqref="M43">
    <cfRule type="cellIs" dxfId="10652" priority="11341" operator="greaterThan">
      <formula>1</formula>
    </cfRule>
  </conditionalFormatting>
  <conditionalFormatting sqref="N43">
    <cfRule type="cellIs" dxfId="10651" priority="11340" operator="greaterThan">
      <formula>1</formula>
    </cfRule>
  </conditionalFormatting>
  <conditionalFormatting sqref="O43">
    <cfRule type="cellIs" dxfId="10650" priority="11339" operator="greaterThan">
      <formula>1</formula>
    </cfRule>
  </conditionalFormatting>
  <conditionalFormatting sqref="L43">
    <cfRule type="cellIs" dxfId="10649" priority="11332" operator="greaterThan">
      <formula>1</formula>
    </cfRule>
  </conditionalFormatting>
  <conditionalFormatting sqref="L43">
    <cfRule type="cellIs" dxfId="10648" priority="11331" operator="greaterThan">
      <formula>1</formula>
    </cfRule>
  </conditionalFormatting>
  <conditionalFormatting sqref="N43:O43">
    <cfRule type="cellIs" dxfId="10647" priority="11338" operator="greaterThan">
      <formula>1</formula>
    </cfRule>
  </conditionalFormatting>
  <conditionalFormatting sqref="N43:O43">
    <cfRule type="cellIs" dxfId="10646" priority="11337" operator="greaterThan">
      <formula>1</formula>
    </cfRule>
  </conditionalFormatting>
  <conditionalFormatting sqref="N43">
    <cfRule type="cellIs" dxfId="10645" priority="11336" operator="greaterThan">
      <formula>1</formula>
    </cfRule>
  </conditionalFormatting>
  <conditionalFormatting sqref="O43">
    <cfRule type="cellIs" dxfId="10644" priority="11335" operator="greaterThan">
      <formula>1</formula>
    </cfRule>
  </conditionalFormatting>
  <conditionalFormatting sqref="M43">
    <cfRule type="cellIs" dxfId="10643" priority="11334" operator="greaterThan">
      <formula>1</formula>
    </cfRule>
  </conditionalFormatting>
  <conditionalFormatting sqref="M43">
    <cfRule type="cellIs" dxfId="10642" priority="11333" operator="greaterThan">
      <formula>1</formula>
    </cfRule>
  </conditionalFormatting>
  <conditionalFormatting sqref="L43">
    <cfRule type="cellIs" dxfId="10641" priority="11330" operator="greaterThan">
      <formula>1</formula>
    </cfRule>
  </conditionalFormatting>
  <conditionalFormatting sqref="L43">
    <cfRule type="cellIs" dxfId="10640" priority="11329" operator="greaterThan">
      <formula>1</formula>
    </cfRule>
  </conditionalFormatting>
  <conditionalFormatting sqref="L43">
    <cfRule type="cellIs" dxfId="10639" priority="11328" operator="greaterThan">
      <formula>1</formula>
    </cfRule>
  </conditionalFormatting>
  <conditionalFormatting sqref="M43">
    <cfRule type="cellIs" dxfId="10638" priority="11327" operator="greaterThan">
      <formula>1</formula>
    </cfRule>
  </conditionalFormatting>
  <conditionalFormatting sqref="M43">
    <cfRule type="cellIs" dxfId="10637" priority="11326" operator="greaterThan">
      <formula>1</formula>
    </cfRule>
  </conditionalFormatting>
  <conditionalFormatting sqref="N43">
    <cfRule type="cellIs" dxfId="10636" priority="11325" operator="greaterThan">
      <formula>1</formula>
    </cfRule>
  </conditionalFormatting>
  <conditionalFormatting sqref="N43">
    <cfRule type="cellIs" dxfId="10635" priority="11324" operator="greaterThan">
      <formula>1</formula>
    </cfRule>
  </conditionalFormatting>
  <conditionalFormatting sqref="O43">
    <cfRule type="cellIs" dxfId="10634" priority="11323" operator="greaterThan">
      <formula>1</formula>
    </cfRule>
  </conditionalFormatting>
  <conditionalFormatting sqref="O43">
    <cfRule type="cellIs" dxfId="10633" priority="11322" operator="greaterThan">
      <formula>1</formula>
    </cfRule>
  </conditionalFormatting>
  <conditionalFormatting sqref="O43">
    <cfRule type="cellIs" dxfId="10632" priority="11321" operator="greaterThan">
      <formula>1</formula>
    </cfRule>
  </conditionalFormatting>
  <conditionalFormatting sqref="O43">
    <cfRule type="cellIs" dxfId="10631" priority="11320" operator="greaterThan">
      <formula>1</formula>
    </cfRule>
  </conditionalFormatting>
  <conditionalFormatting sqref="N43">
    <cfRule type="cellIs" dxfId="10630" priority="11319" operator="greaterThan">
      <formula>1</formula>
    </cfRule>
  </conditionalFormatting>
  <conditionalFormatting sqref="N43">
    <cfRule type="cellIs" dxfId="10629" priority="11318" operator="greaterThan">
      <formula>1</formula>
    </cfRule>
  </conditionalFormatting>
  <conditionalFormatting sqref="M43">
    <cfRule type="cellIs" dxfId="10628" priority="11317" operator="greaterThan">
      <formula>1</formula>
    </cfRule>
  </conditionalFormatting>
  <conditionalFormatting sqref="M43">
    <cfRule type="cellIs" dxfId="10627" priority="11316" operator="greaterThan">
      <formula>1</formula>
    </cfRule>
  </conditionalFormatting>
  <conditionalFormatting sqref="L43">
    <cfRule type="cellIs" dxfId="10626" priority="11315" operator="greaterThan">
      <formula>1</formula>
    </cfRule>
  </conditionalFormatting>
  <conditionalFormatting sqref="L43">
    <cfRule type="cellIs" dxfId="10625" priority="11314" operator="greaterThan">
      <formula>1</formula>
    </cfRule>
  </conditionalFormatting>
  <conditionalFormatting sqref="L43">
    <cfRule type="cellIs" dxfId="10624" priority="11313" operator="greaterThan">
      <formula>1</formula>
    </cfRule>
  </conditionalFormatting>
  <conditionalFormatting sqref="L43">
    <cfRule type="cellIs" dxfId="10623" priority="11312" operator="greaterThan">
      <formula>1</formula>
    </cfRule>
  </conditionalFormatting>
  <conditionalFormatting sqref="M43">
    <cfRule type="cellIs" dxfId="10622" priority="11311" operator="greaterThan">
      <formula>1</formula>
    </cfRule>
  </conditionalFormatting>
  <conditionalFormatting sqref="M43">
    <cfRule type="cellIs" dxfId="10621" priority="11310" operator="greaterThan">
      <formula>1</formula>
    </cfRule>
  </conditionalFormatting>
  <conditionalFormatting sqref="N43">
    <cfRule type="cellIs" dxfId="10620" priority="11309" operator="greaterThan">
      <formula>1</formula>
    </cfRule>
  </conditionalFormatting>
  <conditionalFormatting sqref="N43">
    <cfRule type="cellIs" dxfId="10619" priority="11308" operator="greaterThan">
      <formula>1</formula>
    </cfRule>
  </conditionalFormatting>
  <conditionalFormatting sqref="O43">
    <cfRule type="cellIs" dxfId="10618" priority="11307" operator="greaterThan">
      <formula>1</formula>
    </cfRule>
  </conditionalFormatting>
  <conditionalFormatting sqref="O43">
    <cfRule type="cellIs" dxfId="10617" priority="11306" operator="greaterThan">
      <formula>1</formula>
    </cfRule>
  </conditionalFormatting>
  <conditionalFormatting sqref="O43">
    <cfRule type="cellIs" dxfId="10616" priority="11305" operator="greaterThan">
      <formula>1</formula>
    </cfRule>
  </conditionalFormatting>
  <conditionalFormatting sqref="O43">
    <cfRule type="cellIs" dxfId="10615" priority="11304" operator="greaterThan">
      <formula>1</formula>
    </cfRule>
  </conditionalFormatting>
  <conditionalFormatting sqref="N43">
    <cfRule type="cellIs" dxfId="10614" priority="11303" operator="greaterThan">
      <formula>1</formula>
    </cfRule>
  </conditionalFormatting>
  <conditionalFormatting sqref="N43">
    <cfRule type="cellIs" dxfId="10613" priority="11302" operator="greaterThan">
      <formula>1</formula>
    </cfRule>
  </conditionalFormatting>
  <conditionalFormatting sqref="M43">
    <cfRule type="cellIs" dxfId="10612" priority="11301" operator="greaterThan">
      <formula>1</formula>
    </cfRule>
  </conditionalFormatting>
  <conditionalFormatting sqref="M43">
    <cfRule type="cellIs" dxfId="10611" priority="11300" operator="greaterThan">
      <formula>1</formula>
    </cfRule>
  </conditionalFormatting>
  <conditionalFormatting sqref="L43">
    <cfRule type="cellIs" dxfId="10610" priority="11299" operator="greaterThan">
      <formula>1</formula>
    </cfRule>
  </conditionalFormatting>
  <conditionalFormatting sqref="L43">
    <cfRule type="cellIs" dxfId="10609" priority="11298" operator="greaterThan">
      <formula>1</formula>
    </cfRule>
  </conditionalFormatting>
  <conditionalFormatting sqref="O43">
    <cfRule type="cellIs" dxfId="10608" priority="11290" operator="greaterThan">
      <formula>1</formula>
    </cfRule>
  </conditionalFormatting>
  <conditionalFormatting sqref="M43:N43">
    <cfRule type="cellIs" dxfId="10607" priority="11297" operator="greaterThan">
      <formula>1</formula>
    </cfRule>
  </conditionalFormatting>
  <conditionalFormatting sqref="M43:N43">
    <cfRule type="cellIs" dxfId="10606" priority="11296" operator="greaterThan">
      <formula>1</formula>
    </cfRule>
  </conditionalFormatting>
  <conditionalFormatting sqref="M43">
    <cfRule type="cellIs" dxfId="10605" priority="11295" operator="greaterThan">
      <formula>1</formula>
    </cfRule>
  </conditionalFormatting>
  <conditionalFormatting sqref="N43">
    <cfRule type="cellIs" dxfId="10604" priority="11294" operator="greaterThan">
      <formula>1</formula>
    </cfRule>
  </conditionalFormatting>
  <conditionalFormatting sqref="L43">
    <cfRule type="cellIs" dxfId="10603" priority="11293" operator="greaterThan">
      <formula>1</formula>
    </cfRule>
  </conditionalFormatting>
  <conditionalFormatting sqref="L43">
    <cfRule type="cellIs" dxfId="10602" priority="11292" operator="greaterThan">
      <formula>1</formula>
    </cfRule>
  </conditionalFormatting>
  <conditionalFormatting sqref="O43">
    <cfRule type="cellIs" dxfId="10601" priority="11291" operator="greaterThan">
      <formula>1</formula>
    </cfRule>
  </conditionalFormatting>
  <conditionalFormatting sqref="L43:O43">
    <cfRule type="cellIs" dxfId="10600" priority="11289" operator="greaterThan">
      <formula>1</formula>
    </cfRule>
  </conditionalFormatting>
  <conditionalFormatting sqref="L43:O43">
    <cfRule type="cellIs" dxfId="10599" priority="11288" operator="greaterThan">
      <formula>1</formula>
    </cfRule>
  </conditionalFormatting>
  <conditionalFormatting sqref="L43">
    <cfRule type="cellIs" dxfId="10598" priority="11287" operator="greaterThan">
      <formula>1</formula>
    </cfRule>
  </conditionalFormatting>
  <conditionalFormatting sqref="M43">
    <cfRule type="cellIs" dxfId="10597" priority="11286" operator="greaterThan">
      <formula>1</formula>
    </cfRule>
  </conditionalFormatting>
  <conditionalFormatting sqref="N43">
    <cfRule type="cellIs" dxfId="10596" priority="11285" operator="greaterThan">
      <formula>1</formula>
    </cfRule>
  </conditionalFormatting>
  <conditionalFormatting sqref="O43">
    <cfRule type="cellIs" dxfId="10595" priority="11284" operator="greaterThan">
      <formula>1</formula>
    </cfRule>
  </conditionalFormatting>
  <conditionalFormatting sqref="L43:O43">
    <cfRule type="cellIs" dxfId="10594" priority="11283" operator="greaterThan">
      <formula>1</formula>
    </cfRule>
  </conditionalFormatting>
  <conditionalFormatting sqref="L43:O43">
    <cfRule type="cellIs" dxfId="10593" priority="11282" operator="greaterThan">
      <formula>1</formula>
    </cfRule>
  </conditionalFormatting>
  <conditionalFormatting sqref="L43:O43">
    <cfRule type="cellIs" dxfId="10592" priority="11281" operator="greaterThan">
      <formula>1</formula>
    </cfRule>
  </conditionalFormatting>
  <conditionalFormatting sqref="L43">
    <cfRule type="cellIs" dxfId="10591" priority="11280" operator="greaterThan">
      <formula>1</formula>
    </cfRule>
  </conditionalFormatting>
  <conditionalFormatting sqref="M43">
    <cfRule type="cellIs" dxfId="10590" priority="11279" operator="greaterThan">
      <formula>1</formula>
    </cfRule>
  </conditionalFormatting>
  <conditionalFormatting sqref="N43">
    <cfRule type="cellIs" dxfId="10589" priority="11278" operator="greaterThan">
      <formula>1</formula>
    </cfRule>
  </conditionalFormatting>
  <conditionalFormatting sqref="O43">
    <cfRule type="cellIs" dxfId="10588" priority="11277" operator="greaterThan">
      <formula>1</formula>
    </cfRule>
  </conditionalFormatting>
  <conditionalFormatting sqref="L43:O43">
    <cfRule type="cellIs" dxfId="10587" priority="11276" operator="greaterThan">
      <formula>1</formula>
    </cfRule>
  </conditionalFormatting>
  <conditionalFormatting sqref="L43:O43">
    <cfRule type="cellIs" dxfId="10586" priority="11275" operator="greaterThan">
      <formula>1</formula>
    </cfRule>
  </conditionalFormatting>
  <conditionalFormatting sqref="L43:O43">
    <cfRule type="cellIs" dxfId="10585" priority="11274" operator="greaterThan">
      <formula>1</formula>
    </cfRule>
  </conditionalFormatting>
  <conditionalFormatting sqref="L43:O43">
    <cfRule type="cellIs" dxfId="10584" priority="11273" operator="greaterThan">
      <formula>1</formula>
    </cfRule>
  </conditionalFormatting>
  <conditionalFormatting sqref="L43">
    <cfRule type="cellIs" dxfId="10583" priority="11272" operator="greaterThan">
      <formula>1</formula>
    </cfRule>
  </conditionalFormatting>
  <conditionalFormatting sqref="M43">
    <cfRule type="cellIs" dxfId="10582" priority="11271" operator="greaterThan">
      <formula>1</formula>
    </cfRule>
  </conditionalFormatting>
  <conditionalFormatting sqref="N43">
    <cfRule type="cellIs" dxfId="10581" priority="11270" operator="greaterThan">
      <formula>1</formula>
    </cfRule>
  </conditionalFormatting>
  <conditionalFormatting sqref="O43">
    <cfRule type="cellIs" dxfId="10580" priority="11269" operator="greaterThan">
      <formula>1</formula>
    </cfRule>
  </conditionalFormatting>
  <conditionalFormatting sqref="E43:K43 P43">
    <cfRule type="cellIs" dxfId="10579" priority="11268" operator="greaterThan">
      <formula>1</formula>
    </cfRule>
  </conditionalFormatting>
  <conditionalFormatting sqref="E43:K43 P43">
    <cfRule type="cellIs" dxfId="10578" priority="11267" operator="greaterThan">
      <formula>1</formula>
    </cfRule>
  </conditionalFormatting>
  <conditionalFormatting sqref="G43">
    <cfRule type="cellIs" dxfId="10577" priority="11266" operator="greaterThan">
      <formula>1</formula>
    </cfRule>
  </conditionalFormatting>
  <conditionalFormatting sqref="H43">
    <cfRule type="cellIs" dxfId="10576" priority="11265" operator="greaterThan">
      <formula>1</formula>
    </cfRule>
  </conditionalFormatting>
  <conditionalFormatting sqref="I43">
    <cfRule type="cellIs" dxfId="10575" priority="11264" operator="greaterThan">
      <formula>1</formula>
    </cfRule>
  </conditionalFormatting>
  <conditionalFormatting sqref="J43">
    <cfRule type="cellIs" dxfId="10574" priority="11263" operator="greaterThan">
      <formula>1</formula>
    </cfRule>
  </conditionalFormatting>
  <conditionalFormatting sqref="K43">
    <cfRule type="cellIs" dxfId="10573" priority="11262" operator="greaterThan">
      <formula>1</formula>
    </cfRule>
  </conditionalFormatting>
  <conditionalFormatting sqref="P43">
    <cfRule type="cellIs" dxfId="10572" priority="11261" operator="greaterThan">
      <formula>1</formula>
    </cfRule>
  </conditionalFormatting>
  <conditionalFormatting sqref="Q43">
    <cfRule type="cellIs" dxfId="10571" priority="11260" operator="greaterThan">
      <formula>1</formula>
    </cfRule>
  </conditionalFormatting>
  <conditionalFormatting sqref="Q43">
    <cfRule type="cellIs" dxfId="10570" priority="11259" operator="greaterThan">
      <formula>1</formula>
    </cfRule>
  </conditionalFormatting>
  <conditionalFormatting sqref="R43">
    <cfRule type="cellIs" dxfId="10569" priority="11258" operator="greaterThan">
      <formula>1</formula>
    </cfRule>
  </conditionalFormatting>
  <conditionalFormatting sqref="R43">
    <cfRule type="cellIs" dxfId="10568" priority="11257" operator="greaterThan">
      <formula>1</formula>
    </cfRule>
  </conditionalFormatting>
  <conditionalFormatting sqref="S43">
    <cfRule type="cellIs" dxfId="10567" priority="11256" operator="greaterThan">
      <formula>1</formula>
    </cfRule>
  </conditionalFormatting>
  <conditionalFormatting sqref="S43">
    <cfRule type="cellIs" dxfId="10566" priority="11255" operator="greaterThan">
      <formula>1</formula>
    </cfRule>
  </conditionalFormatting>
  <conditionalFormatting sqref="T43">
    <cfRule type="cellIs" dxfId="10565" priority="11254" operator="greaterThan">
      <formula>1</formula>
    </cfRule>
  </conditionalFormatting>
  <conditionalFormatting sqref="T43">
    <cfRule type="cellIs" dxfId="10564" priority="11253" operator="greaterThan">
      <formula>1</formula>
    </cfRule>
  </conditionalFormatting>
  <conditionalFormatting sqref="U43">
    <cfRule type="cellIs" dxfId="10563" priority="11252" operator="greaterThan">
      <formula>1</formula>
    </cfRule>
  </conditionalFormatting>
  <conditionalFormatting sqref="U43">
    <cfRule type="cellIs" dxfId="10562" priority="11251" operator="greaterThan">
      <formula>1</formula>
    </cfRule>
  </conditionalFormatting>
  <conditionalFormatting sqref="V43">
    <cfRule type="cellIs" dxfId="10561" priority="11250" operator="greaterThan">
      <formula>1</formula>
    </cfRule>
  </conditionalFormatting>
  <conditionalFormatting sqref="V43">
    <cfRule type="cellIs" dxfId="10560" priority="11249" operator="greaterThan">
      <formula>1</formula>
    </cfRule>
  </conditionalFormatting>
  <conditionalFormatting sqref="S43">
    <cfRule type="cellIs" dxfId="10559" priority="11235" operator="greaterThan">
      <formula>1</formula>
    </cfRule>
  </conditionalFormatting>
  <conditionalFormatting sqref="S43">
    <cfRule type="cellIs" dxfId="10558" priority="11234" operator="greaterThan">
      <formula>1</formula>
    </cfRule>
  </conditionalFormatting>
  <conditionalFormatting sqref="R43">
    <cfRule type="cellIs" dxfId="10557" priority="11233" operator="greaterThan">
      <formula>1</formula>
    </cfRule>
  </conditionalFormatting>
  <conditionalFormatting sqref="R43">
    <cfRule type="cellIs" dxfId="10556" priority="11232" operator="greaterThan">
      <formula>1</formula>
    </cfRule>
  </conditionalFormatting>
  <conditionalFormatting sqref="Q43">
    <cfRule type="cellIs" dxfId="10555" priority="11231" operator="greaterThan">
      <formula>1</formula>
    </cfRule>
  </conditionalFormatting>
  <conditionalFormatting sqref="E43:K43">
    <cfRule type="cellIs" dxfId="10554" priority="11248" operator="greaterThan">
      <formula>1</formula>
    </cfRule>
  </conditionalFormatting>
  <conditionalFormatting sqref="E43:K43">
    <cfRule type="cellIs" dxfId="10553" priority="11247" operator="greaterThan">
      <formula>1</formula>
    </cfRule>
  </conditionalFormatting>
  <conditionalFormatting sqref="G43">
    <cfRule type="cellIs" dxfId="10552" priority="11246" operator="greaterThan">
      <formula>1</formula>
    </cfRule>
  </conditionalFormatting>
  <conditionalFormatting sqref="H43">
    <cfRule type="cellIs" dxfId="10551" priority="11245" operator="greaterThan">
      <formula>1</formula>
    </cfRule>
  </conditionalFormatting>
  <conditionalFormatting sqref="I43">
    <cfRule type="cellIs" dxfId="10550" priority="11244" operator="greaterThan">
      <formula>1</formula>
    </cfRule>
  </conditionalFormatting>
  <conditionalFormatting sqref="J43">
    <cfRule type="cellIs" dxfId="10549" priority="11243" operator="greaterThan">
      <formula>1</formula>
    </cfRule>
  </conditionalFormatting>
  <conditionalFormatting sqref="K43">
    <cfRule type="cellIs" dxfId="10548" priority="11242" operator="greaterThan">
      <formula>1</formula>
    </cfRule>
  </conditionalFormatting>
  <conditionalFormatting sqref="V43">
    <cfRule type="cellIs" dxfId="10547" priority="11241" operator="greaterThan">
      <formula>1</formula>
    </cfRule>
  </conditionalFormatting>
  <conditionalFormatting sqref="V43">
    <cfRule type="cellIs" dxfId="10546" priority="11240" operator="greaterThan">
      <formula>1</formula>
    </cfRule>
  </conditionalFormatting>
  <conditionalFormatting sqref="U43">
    <cfRule type="cellIs" dxfId="10545" priority="11239" operator="greaterThan">
      <formula>1</formula>
    </cfRule>
  </conditionalFormatting>
  <conditionalFormatting sqref="U43">
    <cfRule type="cellIs" dxfId="10544" priority="11238" operator="greaterThan">
      <formula>1</formula>
    </cfRule>
  </conditionalFormatting>
  <conditionalFormatting sqref="T43">
    <cfRule type="cellIs" dxfId="10543" priority="11237" operator="greaterThan">
      <formula>1</formula>
    </cfRule>
  </conditionalFormatting>
  <conditionalFormatting sqref="T43">
    <cfRule type="cellIs" dxfId="10542" priority="11236" operator="greaterThan">
      <formula>1</formula>
    </cfRule>
  </conditionalFormatting>
  <conditionalFormatting sqref="Q43">
    <cfRule type="cellIs" dxfId="10541" priority="11230" operator="greaterThan">
      <formula>1</formula>
    </cfRule>
  </conditionalFormatting>
  <conditionalFormatting sqref="P43">
    <cfRule type="cellIs" dxfId="10540" priority="11229" operator="greaterThan">
      <formula>1</formula>
    </cfRule>
  </conditionalFormatting>
  <conditionalFormatting sqref="P43">
    <cfRule type="cellIs" dxfId="10539" priority="11228" operator="greaterThan">
      <formula>1</formula>
    </cfRule>
  </conditionalFormatting>
  <conditionalFormatting sqref="E43:G43 I43:J43 T43:V43">
    <cfRule type="cellIs" dxfId="10538" priority="11227" operator="greaterThan">
      <formula>1</formula>
    </cfRule>
  </conditionalFormatting>
  <conditionalFormatting sqref="E43:G43 I43:J43 T43:V43">
    <cfRule type="cellIs" dxfId="10537" priority="11226" operator="greaterThan">
      <formula>1</formula>
    </cfRule>
  </conditionalFormatting>
  <conditionalFormatting sqref="G43">
    <cfRule type="cellIs" dxfId="10536" priority="11225" operator="greaterThan">
      <formula>1</formula>
    </cfRule>
  </conditionalFormatting>
  <conditionalFormatting sqref="I43">
    <cfRule type="cellIs" dxfId="10535" priority="11224" operator="greaterThan">
      <formula>1</formula>
    </cfRule>
  </conditionalFormatting>
  <conditionalFormatting sqref="J43">
    <cfRule type="cellIs" dxfId="10534" priority="11223" operator="greaterThan">
      <formula>1</formula>
    </cfRule>
  </conditionalFormatting>
  <conditionalFormatting sqref="T43">
    <cfRule type="cellIs" dxfId="10533" priority="11222" operator="greaterThan">
      <formula>1</formula>
    </cfRule>
  </conditionalFormatting>
  <conditionalFormatting sqref="U43">
    <cfRule type="cellIs" dxfId="10532" priority="11221" operator="greaterThan">
      <formula>1</formula>
    </cfRule>
  </conditionalFormatting>
  <conditionalFormatting sqref="V43">
    <cfRule type="cellIs" dxfId="10531" priority="11220" operator="greaterThan">
      <formula>1</formula>
    </cfRule>
  </conditionalFormatting>
  <conditionalFormatting sqref="H43">
    <cfRule type="cellIs" dxfId="10530" priority="11219" operator="greaterThan">
      <formula>1</formula>
    </cfRule>
  </conditionalFormatting>
  <conditionalFormatting sqref="H43">
    <cfRule type="cellIs" dxfId="10529" priority="11218" operator="greaterThan">
      <formula>1</formula>
    </cfRule>
  </conditionalFormatting>
  <conditionalFormatting sqref="K43">
    <cfRule type="cellIs" dxfId="10528" priority="11217" operator="greaterThan">
      <formula>1</formula>
    </cfRule>
  </conditionalFormatting>
  <conditionalFormatting sqref="K43">
    <cfRule type="cellIs" dxfId="10527" priority="11216" operator="greaterThan">
      <formula>1</formula>
    </cfRule>
  </conditionalFormatting>
  <conditionalFormatting sqref="P43">
    <cfRule type="cellIs" dxfId="10526" priority="11215" operator="greaterThan">
      <formula>1</formula>
    </cfRule>
  </conditionalFormatting>
  <conditionalFormatting sqref="P43">
    <cfRule type="cellIs" dxfId="10525" priority="11214" operator="greaterThan">
      <formula>1</formula>
    </cfRule>
  </conditionalFormatting>
  <conditionalFormatting sqref="Q43">
    <cfRule type="cellIs" dxfId="10524" priority="11213" operator="greaterThan">
      <formula>1</formula>
    </cfRule>
  </conditionalFormatting>
  <conditionalFormatting sqref="Q43">
    <cfRule type="cellIs" dxfId="10523" priority="11212" operator="greaterThan">
      <formula>1</formula>
    </cfRule>
  </conditionalFormatting>
  <conditionalFormatting sqref="R43">
    <cfRule type="cellIs" dxfId="10522" priority="11211" operator="greaterThan">
      <formula>1</formula>
    </cfRule>
  </conditionalFormatting>
  <conditionalFormatting sqref="R43">
    <cfRule type="cellIs" dxfId="10521" priority="11210" operator="greaterThan">
      <formula>1</formula>
    </cfRule>
  </conditionalFormatting>
  <conditionalFormatting sqref="S43">
    <cfRule type="cellIs" dxfId="10520" priority="11209" operator="greaterThan">
      <formula>1</formula>
    </cfRule>
  </conditionalFormatting>
  <conditionalFormatting sqref="S43">
    <cfRule type="cellIs" dxfId="10519" priority="11208" operator="greaterThan">
      <formula>1</formula>
    </cfRule>
  </conditionalFormatting>
  <conditionalFormatting sqref="V43">
    <cfRule type="cellIs" dxfId="10518" priority="11202" operator="greaterThan">
      <formula>1</formula>
    </cfRule>
  </conditionalFormatting>
  <conditionalFormatting sqref="V43">
    <cfRule type="cellIs" dxfId="10517" priority="11201" operator="greaterThan">
      <formula>1</formula>
    </cfRule>
  </conditionalFormatting>
  <conditionalFormatting sqref="U43">
    <cfRule type="cellIs" dxfId="10516" priority="11200" operator="greaterThan">
      <formula>1</formula>
    </cfRule>
  </conditionalFormatting>
  <conditionalFormatting sqref="U43">
    <cfRule type="cellIs" dxfId="10515" priority="11199" operator="greaterThan">
      <formula>1</formula>
    </cfRule>
  </conditionalFormatting>
  <conditionalFormatting sqref="T43">
    <cfRule type="cellIs" dxfId="10514" priority="11198" operator="greaterThan">
      <formula>1</formula>
    </cfRule>
  </conditionalFormatting>
  <conditionalFormatting sqref="T43">
    <cfRule type="cellIs" dxfId="10513" priority="11197" operator="greaterThan">
      <formula>1</formula>
    </cfRule>
  </conditionalFormatting>
  <conditionalFormatting sqref="S43">
    <cfRule type="cellIs" dxfId="10512" priority="11196" operator="greaterThan">
      <formula>1</formula>
    </cfRule>
  </conditionalFormatting>
  <conditionalFormatting sqref="E43:I43">
    <cfRule type="cellIs" dxfId="10511" priority="11207" operator="greaterThan">
      <formula>1</formula>
    </cfRule>
  </conditionalFormatting>
  <conditionalFormatting sqref="E43:I43">
    <cfRule type="cellIs" dxfId="10510" priority="11206" operator="greaterThan">
      <formula>1</formula>
    </cfRule>
  </conditionalFormatting>
  <conditionalFormatting sqref="G43">
    <cfRule type="cellIs" dxfId="10509" priority="11205" operator="greaterThan">
      <formula>1</formula>
    </cfRule>
  </conditionalFormatting>
  <conditionalFormatting sqref="H43">
    <cfRule type="cellIs" dxfId="10508" priority="11204" operator="greaterThan">
      <formula>1</formula>
    </cfRule>
  </conditionalFormatting>
  <conditionalFormatting sqref="I43">
    <cfRule type="cellIs" dxfId="10507" priority="11203" operator="greaterThan">
      <formula>1</formula>
    </cfRule>
  </conditionalFormatting>
  <conditionalFormatting sqref="S43">
    <cfRule type="cellIs" dxfId="10506" priority="11195" operator="greaterThan">
      <formula>1</formula>
    </cfRule>
  </conditionalFormatting>
  <conditionalFormatting sqref="R43">
    <cfRule type="cellIs" dxfId="10505" priority="11194" operator="greaterThan">
      <formula>1</formula>
    </cfRule>
  </conditionalFormatting>
  <conditionalFormatting sqref="R43">
    <cfRule type="cellIs" dxfId="10504" priority="11193" operator="greaterThan">
      <formula>1</formula>
    </cfRule>
  </conditionalFormatting>
  <conditionalFormatting sqref="Q43">
    <cfRule type="cellIs" dxfId="10503" priority="11192" operator="greaterThan">
      <formula>1</formula>
    </cfRule>
  </conditionalFormatting>
  <conditionalFormatting sqref="Q43">
    <cfRule type="cellIs" dxfId="10502" priority="11191" operator="greaterThan">
      <formula>1</formula>
    </cfRule>
  </conditionalFormatting>
  <conditionalFormatting sqref="P43">
    <cfRule type="cellIs" dxfId="10501" priority="11190" operator="greaterThan">
      <formula>1</formula>
    </cfRule>
  </conditionalFormatting>
  <conditionalFormatting sqref="P43">
    <cfRule type="cellIs" dxfId="10500" priority="11189" operator="greaterThan">
      <formula>1</formula>
    </cfRule>
  </conditionalFormatting>
  <conditionalFormatting sqref="K43">
    <cfRule type="cellIs" dxfId="10499" priority="11188" operator="greaterThan">
      <formula>1</formula>
    </cfRule>
  </conditionalFormatting>
  <conditionalFormatting sqref="K43">
    <cfRule type="cellIs" dxfId="10498" priority="11187" operator="greaterThan">
      <formula>1</formula>
    </cfRule>
  </conditionalFormatting>
  <conditionalFormatting sqref="J43">
    <cfRule type="cellIs" dxfId="10497" priority="11186" operator="greaterThan">
      <formula>1</formula>
    </cfRule>
  </conditionalFormatting>
  <conditionalFormatting sqref="J43">
    <cfRule type="cellIs" dxfId="10496" priority="11185" operator="greaterThan">
      <formula>1</formula>
    </cfRule>
  </conditionalFormatting>
  <conditionalFormatting sqref="S43">
    <cfRule type="cellIs" dxfId="10495" priority="11162" operator="greaterThan">
      <formula>1</formula>
    </cfRule>
  </conditionalFormatting>
  <conditionalFormatting sqref="E43 T43:V43 Q43:R43">
    <cfRule type="cellIs" dxfId="10494" priority="11184" operator="greaterThan">
      <formula>1</formula>
    </cfRule>
  </conditionalFormatting>
  <conditionalFormatting sqref="E43 T43:V43 Q43:R43">
    <cfRule type="cellIs" dxfId="10493" priority="11183" operator="greaterThan">
      <formula>1</formula>
    </cfRule>
  </conditionalFormatting>
  <conditionalFormatting sqref="Q43">
    <cfRule type="cellIs" dxfId="10492" priority="11182" operator="greaterThan">
      <formula>1</formula>
    </cfRule>
  </conditionalFormatting>
  <conditionalFormatting sqref="R43">
    <cfRule type="cellIs" dxfId="10491" priority="11181" operator="greaterThan">
      <formula>1</formula>
    </cfRule>
  </conditionalFormatting>
  <conditionalFormatting sqref="T43">
    <cfRule type="cellIs" dxfId="10490" priority="11180" operator="greaterThan">
      <formula>1</formula>
    </cfRule>
  </conditionalFormatting>
  <conditionalFormatting sqref="U43">
    <cfRule type="cellIs" dxfId="10489" priority="11179" operator="greaterThan">
      <formula>1</formula>
    </cfRule>
  </conditionalFormatting>
  <conditionalFormatting sqref="V43">
    <cfRule type="cellIs" dxfId="10488" priority="11178" operator="greaterThan">
      <formula>1</formula>
    </cfRule>
  </conditionalFormatting>
  <conditionalFormatting sqref="F43">
    <cfRule type="cellIs" dxfId="10487" priority="11177" operator="greaterThan">
      <formula>1</formula>
    </cfRule>
  </conditionalFormatting>
  <conditionalFormatting sqref="F43">
    <cfRule type="cellIs" dxfId="10486" priority="11176" operator="greaterThan">
      <formula>1</formula>
    </cfRule>
  </conditionalFormatting>
  <conditionalFormatting sqref="G43">
    <cfRule type="cellIs" dxfId="10485" priority="11175" operator="greaterThan">
      <formula>1</formula>
    </cfRule>
  </conditionalFormatting>
  <conditionalFormatting sqref="G43">
    <cfRule type="cellIs" dxfId="10484" priority="11174" operator="greaterThan">
      <formula>1</formula>
    </cfRule>
  </conditionalFormatting>
  <conditionalFormatting sqref="H43">
    <cfRule type="cellIs" dxfId="10483" priority="11173" operator="greaterThan">
      <formula>1</formula>
    </cfRule>
  </conditionalFormatting>
  <conditionalFormatting sqref="H43">
    <cfRule type="cellIs" dxfId="10482" priority="11172" operator="greaterThan">
      <formula>1</formula>
    </cfRule>
  </conditionalFormatting>
  <conditionalFormatting sqref="I43">
    <cfRule type="cellIs" dxfId="10481" priority="11171" operator="greaterThan">
      <formula>1</formula>
    </cfRule>
  </conditionalFormatting>
  <conditionalFormatting sqref="I43">
    <cfRule type="cellIs" dxfId="10480" priority="11170" operator="greaterThan">
      <formula>1</formula>
    </cfRule>
  </conditionalFormatting>
  <conditionalFormatting sqref="J43">
    <cfRule type="cellIs" dxfId="10479" priority="11169" operator="greaterThan">
      <formula>1</formula>
    </cfRule>
  </conditionalFormatting>
  <conditionalFormatting sqref="J43">
    <cfRule type="cellIs" dxfId="10478" priority="11168" operator="greaterThan">
      <formula>1</formula>
    </cfRule>
  </conditionalFormatting>
  <conditionalFormatting sqref="K43">
    <cfRule type="cellIs" dxfId="10477" priority="11167" operator="greaterThan">
      <formula>1</formula>
    </cfRule>
  </conditionalFormatting>
  <conditionalFormatting sqref="K43">
    <cfRule type="cellIs" dxfId="10476" priority="11166" operator="greaterThan">
      <formula>1</formula>
    </cfRule>
  </conditionalFormatting>
  <conditionalFormatting sqref="P43">
    <cfRule type="cellIs" dxfId="10475" priority="11165" operator="greaterThan">
      <formula>1</formula>
    </cfRule>
  </conditionalFormatting>
  <conditionalFormatting sqref="P43">
    <cfRule type="cellIs" dxfId="10474" priority="11164" operator="greaterThan">
      <formula>1</formula>
    </cfRule>
  </conditionalFormatting>
  <conditionalFormatting sqref="S43">
    <cfRule type="cellIs" dxfId="10473" priority="11163" operator="greaterThan">
      <formula>1</formula>
    </cfRule>
  </conditionalFormatting>
  <conditionalFormatting sqref="G43:K43 P43:V43">
    <cfRule type="cellIs" dxfId="10472" priority="11161" operator="greaterThan">
      <formula>1</formula>
    </cfRule>
  </conditionalFormatting>
  <conditionalFormatting sqref="G43:K43 P43:V43">
    <cfRule type="cellIs" dxfId="10471" priority="11160" operator="greaterThan">
      <formula>1</formula>
    </cfRule>
  </conditionalFormatting>
  <conditionalFormatting sqref="G43">
    <cfRule type="cellIs" dxfId="10470" priority="11159" operator="greaterThan">
      <formula>1</formula>
    </cfRule>
  </conditionalFormatting>
  <conditionalFormatting sqref="H43">
    <cfRule type="cellIs" dxfId="10469" priority="11158" operator="greaterThan">
      <formula>1</formula>
    </cfRule>
  </conditionalFormatting>
  <conditionalFormatting sqref="I43">
    <cfRule type="cellIs" dxfId="10468" priority="11157" operator="greaterThan">
      <formula>1</formula>
    </cfRule>
  </conditionalFormatting>
  <conditionalFormatting sqref="J43">
    <cfRule type="cellIs" dxfId="10467" priority="11156" operator="greaterThan">
      <formula>1</formula>
    </cfRule>
  </conditionalFormatting>
  <conditionalFormatting sqref="K43">
    <cfRule type="cellIs" dxfId="10466" priority="11155" operator="greaterThan">
      <formula>1</formula>
    </cfRule>
  </conditionalFormatting>
  <conditionalFormatting sqref="P43">
    <cfRule type="cellIs" dxfId="10465" priority="11154" operator="greaterThan">
      <formula>1</formula>
    </cfRule>
  </conditionalFormatting>
  <conditionalFormatting sqref="Q43">
    <cfRule type="cellIs" dxfId="10464" priority="11153" operator="greaterThan">
      <formula>1</formula>
    </cfRule>
  </conditionalFormatting>
  <conditionalFormatting sqref="R43">
    <cfRule type="cellIs" dxfId="10463" priority="11152" operator="greaterThan">
      <formula>1</formula>
    </cfRule>
  </conditionalFormatting>
  <conditionalFormatting sqref="S43">
    <cfRule type="cellIs" dxfId="10462" priority="11151" operator="greaterThan">
      <formula>1</formula>
    </cfRule>
  </conditionalFormatting>
  <conditionalFormatting sqref="T43">
    <cfRule type="cellIs" dxfId="10461" priority="11150" operator="greaterThan">
      <formula>1</formula>
    </cfRule>
  </conditionalFormatting>
  <conditionalFormatting sqref="U43">
    <cfRule type="cellIs" dxfId="10460" priority="11149" operator="greaterThan">
      <formula>1</formula>
    </cfRule>
  </conditionalFormatting>
  <conditionalFormatting sqref="V43">
    <cfRule type="cellIs" dxfId="10459" priority="11148" operator="greaterThan">
      <formula>1</formula>
    </cfRule>
  </conditionalFormatting>
  <conditionalFormatting sqref="F43">
    <cfRule type="cellIs" dxfId="10458" priority="11147" operator="greaterThan">
      <formula>1</formula>
    </cfRule>
  </conditionalFormatting>
  <conditionalFormatting sqref="F43">
    <cfRule type="cellIs" dxfId="10457" priority="11146" operator="greaterThan">
      <formula>1</formula>
    </cfRule>
  </conditionalFormatting>
  <conditionalFormatting sqref="E43">
    <cfRule type="cellIs" dxfId="10456" priority="11145" operator="greaterThan">
      <formula>1</formula>
    </cfRule>
  </conditionalFormatting>
  <conditionalFormatting sqref="E43">
    <cfRule type="cellIs" dxfId="10455" priority="11144" operator="greaterThan">
      <formula>1</formula>
    </cfRule>
  </conditionalFormatting>
  <conditionalFormatting sqref="E43:K43 P43:U43">
    <cfRule type="cellIs" dxfId="10454" priority="11143" operator="greaterThan">
      <formula>1</formula>
    </cfRule>
  </conditionalFormatting>
  <conditionalFormatting sqref="V43">
    <cfRule type="cellIs" dxfId="10453" priority="11142" operator="greaterThan">
      <formula>1</formula>
    </cfRule>
  </conditionalFormatting>
  <conditionalFormatting sqref="V43">
    <cfRule type="cellIs" dxfId="10452" priority="11141" operator="greaterThan">
      <formula>1</formula>
    </cfRule>
  </conditionalFormatting>
  <conditionalFormatting sqref="E43:K43 P43:V43">
    <cfRule type="cellIs" dxfId="10451" priority="11140" operator="greaterThan">
      <formula>1</formula>
    </cfRule>
  </conditionalFormatting>
  <conditionalFormatting sqref="E43:K43 P43:V43">
    <cfRule type="cellIs" dxfId="10450" priority="11139" operator="greaterThan">
      <formula>1</formula>
    </cfRule>
  </conditionalFormatting>
  <conditionalFormatting sqref="G43">
    <cfRule type="cellIs" dxfId="10449" priority="11138" operator="greaterThan">
      <formula>1</formula>
    </cfRule>
  </conditionalFormatting>
  <conditionalFormatting sqref="H43">
    <cfRule type="cellIs" dxfId="10448" priority="11137" operator="greaterThan">
      <formula>1</formula>
    </cfRule>
  </conditionalFormatting>
  <conditionalFormatting sqref="I43">
    <cfRule type="cellIs" dxfId="10447" priority="11136" operator="greaterThan">
      <formula>1</formula>
    </cfRule>
  </conditionalFormatting>
  <conditionalFormatting sqref="J43">
    <cfRule type="cellIs" dxfId="10446" priority="11135" operator="greaterThan">
      <formula>1</formula>
    </cfRule>
  </conditionalFormatting>
  <conditionalFormatting sqref="K43">
    <cfRule type="cellIs" dxfId="10445" priority="11134" operator="greaterThan">
      <formula>1</formula>
    </cfRule>
  </conditionalFormatting>
  <conditionalFormatting sqref="P43">
    <cfRule type="cellIs" dxfId="10444" priority="11133" operator="greaterThan">
      <formula>1</formula>
    </cfRule>
  </conditionalFormatting>
  <conditionalFormatting sqref="Q43">
    <cfRule type="cellIs" dxfId="10443" priority="11132" operator="greaterThan">
      <formula>1</formula>
    </cfRule>
  </conditionalFormatting>
  <conditionalFormatting sqref="R43">
    <cfRule type="cellIs" dxfId="10442" priority="11131" operator="greaterThan">
      <formula>1</formula>
    </cfRule>
  </conditionalFormatting>
  <conditionalFormatting sqref="S43">
    <cfRule type="cellIs" dxfId="10441" priority="11130" operator="greaterThan">
      <formula>1</formula>
    </cfRule>
  </conditionalFormatting>
  <conditionalFormatting sqref="T43">
    <cfRule type="cellIs" dxfId="10440" priority="11129" operator="greaterThan">
      <formula>1</formula>
    </cfRule>
  </conditionalFormatting>
  <conditionalFormatting sqref="U43">
    <cfRule type="cellIs" dxfId="10439" priority="11128" operator="greaterThan">
      <formula>1</formula>
    </cfRule>
  </conditionalFormatting>
  <conditionalFormatting sqref="V43">
    <cfRule type="cellIs" dxfId="10438" priority="11127" operator="greaterThan">
      <formula>1</formula>
    </cfRule>
  </conditionalFormatting>
  <conditionalFormatting sqref="E43:K43 P43:V43">
    <cfRule type="cellIs" dxfId="10437" priority="11126" operator="greaterThan">
      <formula>1</formula>
    </cfRule>
  </conditionalFormatting>
  <conditionalFormatting sqref="E43:K43 P43:V43">
    <cfRule type="cellIs" dxfId="10436" priority="11125" operator="greaterThan">
      <formula>1</formula>
    </cfRule>
  </conditionalFormatting>
  <conditionalFormatting sqref="E43:K43 P43:V43">
    <cfRule type="cellIs" dxfId="10435" priority="11124" operator="greaterThan">
      <formula>1</formula>
    </cfRule>
  </conditionalFormatting>
  <conditionalFormatting sqref="E43:K43 P43:V43">
    <cfRule type="cellIs" dxfId="10434" priority="11123" operator="greaterThan">
      <formula>1</formula>
    </cfRule>
  </conditionalFormatting>
  <conditionalFormatting sqref="G43">
    <cfRule type="cellIs" dxfId="10433" priority="11122" operator="greaterThan">
      <formula>1</formula>
    </cfRule>
  </conditionalFormatting>
  <conditionalFormatting sqref="H43">
    <cfRule type="cellIs" dxfId="10432" priority="11121" operator="greaterThan">
      <formula>1</formula>
    </cfRule>
  </conditionalFormatting>
  <conditionalFormatting sqref="I43">
    <cfRule type="cellIs" dxfId="10431" priority="11120" operator="greaterThan">
      <formula>1</formula>
    </cfRule>
  </conditionalFormatting>
  <conditionalFormatting sqref="J43">
    <cfRule type="cellIs" dxfId="10430" priority="11119" operator="greaterThan">
      <formula>1</formula>
    </cfRule>
  </conditionalFormatting>
  <conditionalFormatting sqref="K43">
    <cfRule type="cellIs" dxfId="10429" priority="11118" operator="greaterThan">
      <formula>1</formula>
    </cfRule>
  </conditionalFormatting>
  <conditionalFormatting sqref="P43">
    <cfRule type="cellIs" dxfId="10428" priority="11117" operator="greaterThan">
      <formula>1</formula>
    </cfRule>
  </conditionalFormatting>
  <conditionalFormatting sqref="Q43">
    <cfRule type="cellIs" dxfId="10427" priority="11116" operator="greaterThan">
      <formula>1</formula>
    </cfRule>
  </conditionalFormatting>
  <conditionalFormatting sqref="R43">
    <cfRule type="cellIs" dxfId="10426" priority="11115" operator="greaterThan">
      <formula>1</formula>
    </cfRule>
  </conditionalFormatting>
  <conditionalFormatting sqref="S43">
    <cfRule type="cellIs" dxfId="10425" priority="11114" operator="greaterThan">
      <formula>1</formula>
    </cfRule>
  </conditionalFormatting>
  <conditionalFormatting sqref="T43">
    <cfRule type="cellIs" dxfId="10424" priority="11113" operator="greaterThan">
      <formula>1</formula>
    </cfRule>
  </conditionalFormatting>
  <conditionalFormatting sqref="U43">
    <cfRule type="cellIs" dxfId="10423" priority="11112" operator="greaterThan">
      <formula>1</formula>
    </cfRule>
  </conditionalFormatting>
  <conditionalFormatting sqref="V43">
    <cfRule type="cellIs" dxfId="10422" priority="11111" operator="greaterThan">
      <formula>1</formula>
    </cfRule>
  </conditionalFormatting>
  <conditionalFormatting sqref="L43">
    <cfRule type="cellIs" dxfId="10421" priority="11110" operator="greaterThan">
      <formula>1</formula>
    </cfRule>
  </conditionalFormatting>
  <conditionalFormatting sqref="L43">
    <cfRule type="cellIs" dxfId="10420" priority="11109" operator="greaterThan">
      <formula>1</formula>
    </cfRule>
  </conditionalFormatting>
  <conditionalFormatting sqref="L43">
    <cfRule type="cellIs" dxfId="10419" priority="11108" operator="greaterThan">
      <formula>1</formula>
    </cfRule>
  </conditionalFormatting>
  <conditionalFormatting sqref="M43">
    <cfRule type="cellIs" dxfId="10418" priority="11107" operator="greaterThan">
      <formula>1</formula>
    </cfRule>
  </conditionalFormatting>
  <conditionalFormatting sqref="M43">
    <cfRule type="cellIs" dxfId="10417" priority="11106" operator="greaterThan">
      <formula>1</formula>
    </cfRule>
  </conditionalFormatting>
  <conditionalFormatting sqref="N43">
    <cfRule type="cellIs" dxfId="10416" priority="11105" operator="greaterThan">
      <formula>1</formula>
    </cfRule>
  </conditionalFormatting>
  <conditionalFormatting sqref="N43">
    <cfRule type="cellIs" dxfId="10415" priority="11104" operator="greaterThan">
      <formula>1</formula>
    </cfRule>
  </conditionalFormatting>
  <conditionalFormatting sqref="O43">
    <cfRule type="cellIs" dxfId="10414" priority="11103" operator="greaterThan">
      <formula>1</formula>
    </cfRule>
  </conditionalFormatting>
  <conditionalFormatting sqref="O43">
    <cfRule type="cellIs" dxfId="10413" priority="11102" operator="greaterThan">
      <formula>1</formula>
    </cfRule>
  </conditionalFormatting>
  <conditionalFormatting sqref="O43">
    <cfRule type="cellIs" dxfId="10412" priority="11101" operator="greaterThan">
      <formula>1</formula>
    </cfRule>
  </conditionalFormatting>
  <conditionalFormatting sqref="O43">
    <cfRule type="cellIs" dxfId="10411" priority="11100" operator="greaterThan">
      <formula>1</formula>
    </cfRule>
  </conditionalFormatting>
  <conditionalFormatting sqref="N43">
    <cfRule type="cellIs" dxfId="10410" priority="11099" operator="greaterThan">
      <formula>1</formula>
    </cfRule>
  </conditionalFormatting>
  <conditionalFormatting sqref="N43">
    <cfRule type="cellIs" dxfId="10409" priority="11098" operator="greaterThan">
      <formula>1</formula>
    </cfRule>
  </conditionalFormatting>
  <conditionalFormatting sqref="M43">
    <cfRule type="cellIs" dxfId="10408" priority="11097" operator="greaterThan">
      <formula>1</formula>
    </cfRule>
  </conditionalFormatting>
  <conditionalFormatting sqref="M43">
    <cfRule type="cellIs" dxfId="10407" priority="11096" operator="greaterThan">
      <formula>1</formula>
    </cfRule>
  </conditionalFormatting>
  <conditionalFormatting sqref="L43">
    <cfRule type="cellIs" dxfId="10406" priority="11095" operator="greaterThan">
      <formula>1</formula>
    </cfRule>
  </conditionalFormatting>
  <conditionalFormatting sqref="L43">
    <cfRule type="cellIs" dxfId="10405" priority="11094" operator="greaterThan">
      <formula>1</formula>
    </cfRule>
  </conditionalFormatting>
  <conditionalFormatting sqref="L43">
    <cfRule type="cellIs" dxfId="10404" priority="11093" operator="greaterThan">
      <formula>1</formula>
    </cfRule>
  </conditionalFormatting>
  <conditionalFormatting sqref="L43">
    <cfRule type="cellIs" dxfId="10403" priority="11092" operator="greaterThan">
      <formula>1</formula>
    </cfRule>
  </conditionalFormatting>
  <conditionalFormatting sqref="M43">
    <cfRule type="cellIs" dxfId="10402" priority="11091" operator="greaterThan">
      <formula>1</formula>
    </cfRule>
  </conditionalFormatting>
  <conditionalFormatting sqref="M43">
    <cfRule type="cellIs" dxfId="10401" priority="11090" operator="greaterThan">
      <formula>1</formula>
    </cfRule>
  </conditionalFormatting>
  <conditionalFormatting sqref="N43">
    <cfRule type="cellIs" dxfId="10400" priority="11089" operator="greaterThan">
      <formula>1</formula>
    </cfRule>
  </conditionalFormatting>
  <conditionalFormatting sqref="N43">
    <cfRule type="cellIs" dxfId="10399" priority="11088" operator="greaterThan">
      <formula>1</formula>
    </cfRule>
  </conditionalFormatting>
  <conditionalFormatting sqref="O43">
    <cfRule type="cellIs" dxfId="10398" priority="11087" operator="greaterThan">
      <formula>1</formula>
    </cfRule>
  </conditionalFormatting>
  <conditionalFormatting sqref="O43">
    <cfRule type="cellIs" dxfId="10397" priority="11086" operator="greaterThan">
      <formula>1</formula>
    </cfRule>
  </conditionalFormatting>
  <conditionalFormatting sqref="O43">
    <cfRule type="cellIs" dxfId="10396" priority="11085" operator="greaterThan">
      <formula>1</formula>
    </cfRule>
  </conditionalFormatting>
  <conditionalFormatting sqref="O43">
    <cfRule type="cellIs" dxfId="10395" priority="11084" operator="greaterThan">
      <formula>1</formula>
    </cfRule>
  </conditionalFormatting>
  <conditionalFormatting sqref="N43">
    <cfRule type="cellIs" dxfId="10394" priority="11083" operator="greaterThan">
      <formula>1</formula>
    </cfRule>
  </conditionalFormatting>
  <conditionalFormatting sqref="N43">
    <cfRule type="cellIs" dxfId="10393" priority="11082" operator="greaterThan">
      <formula>1</formula>
    </cfRule>
  </conditionalFormatting>
  <conditionalFormatting sqref="M43">
    <cfRule type="cellIs" dxfId="10392" priority="11081" operator="greaterThan">
      <formula>1</formula>
    </cfRule>
  </conditionalFormatting>
  <conditionalFormatting sqref="M43">
    <cfRule type="cellIs" dxfId="10391" priority="11080" operator="greaterThan">
      <formula>1</formula>
    </cfRule>
  </conditionalFormatting>
  <conditionalFormatting sqref="L43">
    <cfRule type="cellIs" dxfId="10390" priority="11079" operator="greaterThan">
      <formula>1</formula>
    </cfRule>
  </conditionalFormatting>
  <conditionalFormatting sqref="L43">
    <cfRule type="cellIs" dxfId="10389" priority="11078" operator="greaterThan">
      <formula>1</formula>
    </cfRule>
  </conditionalFormatting>
  <conditionalFormatting sqref="O43">
    <cfRule type="cellIs" dxfId="10388" priority="11070" operator="greaterThan">
      <formula>1</formula>
    </cfRule>
  </conditionalFormatting>
  <conditionalFormatting sqref="M43:N43">
    <cfRule type="cellIs" dxfId="10387" priority="11077" operator="greaterThan">
      <formula>1</formula>
    </cfRule>
  </conditionalFormatting>
  <conditionalFormatting sqref="M43:N43">
    <cfRule type="cellIs" dxfId="10386" priority="11076" operator="greaterThan">
      <formula>1</formula>
    </cfRule>
  </conditionalFormatting>
  <conditionalFormatting sqref="M43">
    <cfRule type="cellIs" dxfId="10385" priority="11075" operator="greaterThan">
      <formula>1</formula>
    </cfRule>
  </conditionalFormatting>
  <conditionalFormatting sqref="N43">
    <cfRule type="cellIs" dxfId="10384" priority="11074" operator="greaterThan">
      <formula>1</formula>
    </cfRule>
  </conditionalFormatting>
  <conditionalFormatting sqref="L43">
    <cfRule type="cellIs" dxfId="10383" priority="11073" operator="greaterThan">
      <formula>1</formula>
    </cfRule>
  </conditionalFormatting>
  <conditionalFormatting sqref="L43">
    <cfRule type="cellIs" dxfId="10382" priority="11072" operator="greaterThan">
      <formula>1</formula>
    </cfRule>
  </conditionalFormatting>
  <conditionalFormatting sqref="O43">
    <cfRule type="cellIs" dxfId="10381" priority="11071" operator="greaterThan">
      <formula>1</formula>
    </cfRule>
  </conditionalFormatting>
  <conditionalFormatting sqref="L43:O43">
    <cfRule type="cellIs" dxfId="10380" priority="11069" operator="greaterThan">
      <formula>1</formula>
    </cfRule>
  </conditionalFormatting>
  <conditionalFormatting sqref="L43:O43">
    <cfRule type="cellIs" dxfId="10379" priority="11068" operator="greaterThan">
      <formula>1</formula>
    </cfRule>
  </conditionalFormatting>
  <conditionalFormatting sqref="L43">
    <cfRule type="cellIs" dxfId="10378" priority="11067" operator="greaterThan">
      <formula>1</formula>
    </cfRule>
  </conditionalFormatting>
  <conditionalFormatting sqref="M43">
    <cfRule type="cellIs" dxfId="10377" priority="11066" operator="greaterThan">
      <formula>1</formula>
    </cfRule>
  </conditionalFormatting>
  <conditionalFormatting sqref="N43">
    <cfRule type="cellIs" dxfId="10376" priority="11065" operator="greaterThan">
      <formula>1</formula>
    </cfRule>
  </conditionalFormatting>
  <conditionalFormatting sqref="O43">
    <cfRule type="cellIs" dxfId="10375" priority="11064" operator="greaterThan">
      <formula>1</formula>
    </cfRule>
  </conditionalFormatting>
  <conditionalFormatting sqref="L43:O43">
    <cfRule type="cellIs" dxfId="10374" priority="11063" operator="greaterThan">
      <formula>1</formula>
    </cfRule>
  </conditionalFormatting>
  <conditionalFormatting sqref="L43:O43">
    <cfRule type="cellIs" dxfId="10373" priority="11062" operator="greaterThan">
      <formula>1</formula>
    </cfRule>
  </conditionalFormatting>
  <conditionalFormatting sqref="L43:O43">
    <cfRule type="cellIs" dxfId="10372" priority="11061" operator="greaterThan">
      <formula>1</formula>
    </cfRule>
  </conditionalFormatting>
  <conditionalFormatting sqref="L43">
    <cfRule type="cellIs" dxfId="10371" priority="11060" operator="greaterThan">
      <formula>1</formula>
    </cfRule>
  </conditionalFormatting>
  <conditionalFormatting sqref="M43">
    <cfRule type="cellIs" dxfId="10370" priority="11059" operator="greaterThan">
      <formula>1</formula>
    </cfRule>
  </conditionalFormatting>
  <conditionalFormatting sqref="N43">
    <cfRule type="cellIs" dxfId="10369" priority="11058" operator="greaterThan">
      <formula>1</formula>
    </cfRule>
  </conditionalFormatting>
  <conditionalFormatting sqref="O43">
    <cfRule type="cellIs" dxfId="10368" priority="11057" operator="greaterThan">
      <formula>1</formula>
    </cfRule>
  </conditionalFormatting>
  <conditionalFormatting sqref="L43:O43">
    <cfRule type="cellIs" dxfId="10367" priority="11056" operator="greaterThan">
      <formula>1</formula>
    </cfRule>
  </conditionalFormatting>
  <conditionalFormatting sqref="L43:O43">
    <cfRule type="cellIs" dxfId="10366" priority="11055" operator="greaterThan">
      <formula>1</formula>
    </cfRule>
  </conditionalFormatting>
  <conditionalFormatting sqref="L43:O43">
    <cfRule type="cellIs" dxfId="10365" priority="11054" operator="greaterThan">
      <formula>1</formula>
    </cfRule>
  </conditionalFormatting>
  <conditionalFormatting sqref="L43:O43">
    <cfRule type="cellIs" dxfId="10364" priority="11053" operator="greaterThan">
      <formula>1</formula>
    </cfRule>
  </conditionalFormatting>
  <conditionalFormatting sqref="L43">
    <cfRule type="cellIs" dxfId="10363" priority="11052" operator="greaterThan">
      <formula>1</formula>
    </cfRule>
  </conditionalFormatting>
  <conditionalFormatting sqref="M43">
    <cfRule type="cellIs" dxfId="10362" priority="11051" operator="greaterThan">
      <formula>1</formula>
    </cfRule>
  </conditionalFormatting>
  <conditionalFormatting sqref="N43">
    <cfRule type="cellIs" dxfId="10361" priority="11050" operator="greaterThan">
      <formula>1</formula>
    </cfRule>
  </conditionalFormatting>
  <conditionalFormatting sqref="O43">
    <cfRule type="cellIs" dxfId="10360" priority="11049" operator="greaterThan">
      <formula>1</formula>
    </cfRule>
  </conditionalFormatting>
  <conditionalFormatting sqref="S43">
    <cfRule type="cellIs" dxfId="10359" priority="11035" operator="greaterThan">
      <formula>1</formula>
    </cfRule>
  </conditionalFormatting>
  <conditionalFormatting sqref="S43">
    <cfRule type="cellIs" dxfId="10358" priority="11034" operator="greaterThan">
      <formula>1</formula>
    </cfRule>
  </conditionalFormatting>
  <conditionalFormatting sqref="R43">
    <cfRule type="cellIs" dxfId="10357" priority="11033" operator="greaterThan">
      <formula>1</formula>
    </cfRule>
  </conditionalFormatting>
  <conditionalFormatting sqref="R43">
    <cfRule type="cellIs" dxfId="10356" priority="11032" operator="greaterThan">
      <formula>1</formula>
    </cfRule>
  </conditionalFormatting>
  <conditionalFormatting sqref="Q43">
    <cfRule type="cellIs" dxfId="10355" priority="11031" operator="greaterThan">
      <formula>1</formula>
    </cfRule>
  </conditionalFormatting>
  <conditionalFormatting sqref="E43:K43">
    <cfRule type="cellIs" dxfId="10354" priority="11048" operator="greaterThan">
      <formula>1</formula>
    </cfRule>
  </conditionalFormatting>
  <conditionalFormatting sqref="E43:K43">
    <cfRule type="cellIs" dxfId="10353" priority="11047" operator="greaterThan">
      <formula>1</formula>
    </cfRule>
  </conditionalFormatting>
  <conditionalFormatting sqref="G43">
    <cfRule type="cellIs" dxfId="10352" priority="11046" operator="greaterThan">
      <formula>1</formula>
    </cfRule>
  </conditionalFormatting>
  <conditionalFormatting sqref="H43">
    <cfRule type="cellIs" dxfId="10351" priority="11045" operator="greaterThan">
      <formula>1</formula>
    </cfRule>
  </conditionalFormatting>
  <conditionalFormatting sqref="I43">
    <cfRule type="cellIs" dxfId="10350" priority="11044" operator="greaterThan">
      <formula>1</formula>
    </cfRule>
  </conditionalFormatting>
  <conditionalFormatting sqref="J43">
    <cfRule type="cellIs" dxfId="10349" priority="11043" operator="greaterThan">
      <formula>1</formula>
    </cfRule>
  </conditionalFormatting>
  <conditionalFormatting sqref="K43">
    <cfRule type="cellIs" dxfId="10348" priority="11042" operator="greaterThan">
      <formula>1</formula>
    </cfRule>
  </conditionalFormatting>
  <conditionalFormatting sqref="V43">
    <cfRule type="cellIs" dxfId="10347" priority="11041" operator="greaterThan">
      <formula>1</formula>
    </cfRule>
  </conditionalFormatting>
  <conditionalFormatting sqref="V43">
    <cfRule type="cellIs" dxfId="10346" priority="11040" operator="greaterThan">
      <formula>1</formula>
    </cfRule>
  </conditionalFormatting>
  <conditionalFormatting sqref="U43">
    <cfRule type="cellIs" dxfId="10345" priority="11039" operator="greaterThan">
      <formula>1</formula>
    </cfRule>
  </conditionalFormatting>
  <conditionalFormatting sqref="U43">
    <cfRule type="cellIs" dxfId="10344" priority="11038" operator="greaterThan">
      <formula>1</formula>
    </cfRule>
  </conditionalFormatting>
  <conditionalFormatting sqref="T43">
    <cfRule type="cellIs" dxfId="10343" priority="11037" operator="greaterThan">
      <formula>1</formula>
    </cfRule>
  </conditionalFormatting>
  <conditionalFormatting sqref="T43">
    <cfRule type="cellIs" dxfId="10342" priority="11036" operator="greaterThan">
      <formula>1</formula>
    </cfRule>
  </conditionalFormatting>
  <conditionalFormatting sqref="Q43">
    <cfRule type="cellIs" dxfId="10341" priority="11030" operator="greaterThan">
      <formula>1</formula>
    </cfRule>
  </conditionalFormatting>
  <conditionalFormatting sqref="P43">
    <cfRule type="cellIs" dxfId="10340" priority="11029" operator="greaterThan">
      <formula>1</formula>
    </cfRule>
  </conditionalFormatting>
  <conditionalFormatting sqref="P43">
    <cfRule type="cellIs" dxfId="10339" priority="11028" operator="greaterThan">
      <formula>1</formula>
    </cfRule>
  </conditionalFormatting>
  <conditionalFormatting sqref="E43:G43 I43:J43 T43:V43">
    <cfRule type="cellIs" dxfId="10338" priority="11027" operator="greaterThan">
      <formula>1</formula>
    </cfRule>
  </conditionalFormatting>
  <conditionalFormatting sqref="E43:G43 I43:J43 T43:V43">
    <cfRule type="cellIs" dxfId="10337" priority="11026" operator="greaterThan">
      <formula>1</formula>
    </cfRule>
  </conditionalFormatting>
  <conditionalFormatting sqref="G43">
    <cfRule type="cellIs" dxfId="10336" priority="11025" operator="greaterThan">
      <formula>1</formula>
    </cfRule>
  </conditionalFormatting>
  <conditionalFormatting sqref="I43">
    <cfRule type="cellIs" dxfId="10335" priority="11024" operator="greaterThan">
      <formula>1</formula>
    </cfRule>
  </conditionalFormatting>
  <conditionalFormatting sqref="J43">
    <cfRule type="cellIs" dxfId="10334" priority="11023" operator="greaterThan">
      <formula>1</formula>
    </cfRule>
  </conditionalFormatting>
  <conditionalFormatting sqref="T43">
    <cfRule type="cellIs" dxfId="10333" priority="11022" operator="greaterThan">
      <formula>1</formula>
    </cfRule>
  </conditionalFormatting>
  <conditionalFormatting sqref="U43">
    <cfRule type="cellIs" dxfId="10332" priority="11021" operator="greaterThan">
      <formula>1</formula>
    </cfRule>
  </conditionalFormatting>
  <conditionalFormatting sqref="V43">
    <cfRule type="cellIs" dxfId="10331" priority="11020" operator="greaterThan">
      <formula>1</formula>
    </cfRule>
  </conditionalFormatting>
  <conditionalFormatting sqref="H43">
    <cfRule type="cellIs" dxfId="10330" priority="11019" operator="greaterThan">
      <formula>1</formula>
    </cfRule>
  </conditionalFormatting>
  <conditionalFormatting sqref="H43">
    <cfRule type="cellIs" dxfId="10329" priority="11018" operator="greaterThan">
      <formula>1</formula>
    </cfRule>
  </conditionalFormatting>
  <conditionalFormatting sqref="K43">
    <cfRule type="cellIs" dxfId="10328" priority="11017" operator="greaterThan">
      <formula>1</formula>
    </cfRule>
  </conditionalFormatting>
  <conditionalFormatting sqref="K43">
    <cfRule type="cellIs" dxfId="10327" priority="11016" operator="greaterThan">
      <formula>1</formula>
    </cfRule>
  </conditionalFormatting>
  <conditionalFormatting sqref="P43">
    <cfRule type="cellIs" dxfId="10326" priority="11015" operator="greaterThan">
      <formula>1</formula>
    </cfRule>
  </conditionalFormatting>
  <conditionalFormatting sqref="P43">
    <cfRule type="cellIs" dxfId="10325" priority="11014" operator="greaterThan">
      <formula>1</formula>
    </cfRule>
  </conditionalFormatting>
  <conditionalFormatting sqref="Q43">
    <cfRule type="cellIs" dxfId="10324" priority="11013" operator="greaterThan">
      <formula>1</formula>
    </cfRule>
  </conditionalFormatting>
  <conditionalFormatting sqref="Q43">
    <cfRule type="cellIs" dxfId="10323" priority="11012" operator="greaterThan">
      <formula>1</formula>
    </cfRule>
  </conditionalFormatting>
  <conditionalFormatting sqref="R43">
    <cfRule type="cellIs" dxfId="10322" priority="11011" operator="greaterThan">
      <formula>1</formula>
    </cfRule>
  </conditionalFormatting>
  <conditionalFormatting sqref="R43">
    <cfRule type="cellIs" dxfId="10321" priority="11010" operator="greaterThan">
      <formula>1</formula>
    </cfRule>
  </conditionalFormatting>
  <conditionalFormatting sqref="S43">
    <cfRule type="cellIs" dxfId="10320" priority="11009" operator="greaterThan">
      <formula>1</formula>
    </cfRule>
  </conditionalFormatting>
  <conditionalFormatting sqref="S43">
    <cfRule type="cellIs" dxfId="10319" priority="11008" operator="greaterThan">
      <formula>1</formula>
    </cfRule>
  </conditionalFormatting>
  <conditionalFormatting sqref="V43">
    <cfRule type="cellIs" dxfId="10318" priority="11002" operator="greaterThan">
      <formula>1</formula>
    </cfRule>
  </conditionalFormatting>
  <conditionalFormatting sqref="V43">
    <cfRule type="cellIs" dxfId="10317" priority="11001" operator="greaterThan">
      <formula>1</formula>
    </cfRule>
  </conditionalFormatting>
  <conditionalFormatting sqref="U43">
    <cfRule type="cellIs" dxfId="10316" priority="11000" operator="greaterThan">
      <formula>1</formula>
    </cfRule>
  </conditionalFormatting>
  <conditionalFormatting sqref="U43">
    <cfRule type="cellIs" dxfId="10315" priority="10999" operator="greaterThan">
      <formula>1</formula>
    </cfRule>
  </conditionalFormatting>
  <conditionalFormatting sqref="T43">
    <cfRule type="cellIs" dxfId="10314" priority="10998" operator="greaterThan">
      <formula>1</formula>
    </cfRule>
  </conditionalFormatting>
  <conditionalFormatting sqref="T43">
    <cfRule type="cellIs" dxfId="10313" priority="10997" operator="greaterThan">
      <formula>1</formula>
    </cfRule>
  </conditionalFormatting>
  <conditionalFormatting sqref="S43">
    <cfRule type="cellIs" dxfId="10312" priority="10996" operator="greaterThan">
      <formula>1</formula>
    </cfRule>
  </conditionalFormatting>
  <conditionalFormatting sqref="E43:I43">
    <cfRule type="cellIs" dxfId="10311" priority="11007" operator="greaterThan">
      <formula>1</formula>
    </cfRule>
  </conditionalFormatting>
  <conditionalFormatting sqref="E43:I43">
    <cfRule type="cellIs" dxfId="10310" priority="11006" operator="greaterThan">
      <formula>1</formula>
    </cfRule>
  </conditionalFormatting>
  <conditionalFormatting sqref="G43">
    <cfRule type="cellIs" dxfId="10309" priority="11005" operator="greaterThan">
      <formula>1</formula>
    </cfRule>
  </conditionalFormatting>
  <conditionalFormatting sqref="H43">
    <cfRule type="cellIs" dxfId="10308" priority="11004" operator="greaterThan">
      <formula>1</formula>
    </cfRule>
  </conditionalFormatting>
  <conditionalFormatting sqref="I43">
    <cfRule type="cellIs" dxfId="10307" priority="11003" operator="greaterThan">
      <formula>1</formula>
    </cfRule>
  </conditionalFormatting>
  <conditionalFormatting sqref="S43">
    <cfRule type="cellIs" dxfId="10306" priority="10995" operator="greaterThan">
      <formula>1</formula>
    </cfRule>
  </conditionalFormatting>
  <conditionalFormatting sqref="R43">
    <cfRule type="cellIs" dxfId="10305" priority="10994" operator="greaterThan">
      <formula>1</formula>
    </cfRule>
  </conditionalFormatting>
  <conditionalFormatting sqref="R43">
    <cfRule type="cellIs" dxfId="10304" priority="10993" operator="greaterThan">
      <formula>1</formula>
    </cfRule>
  </conditionalFormatting>
  <conditionalFormatting sqref="Q43">
    <cfRule type="cellIs" dxfId="10303" priority="10992" operator="greaterThan">
      <formula>1</formula>
    </cfRule>
  </conditionalFormatting>
  <conditionalFormatting sqref="Q43">
    <cfRule type="cellIs" dxfId="10302" priority="10991" operator="greaterThan">
      <formula>1</formula>
    </cfRule>
  </conditionalFormatting>
  <conditionalFormatting sqref="P43">
    <cfRule type="cellIs" dxfId="10301" priority="10990" operator="greaterThan">
      <formula>1</formula>
    </cfRule>
  </conditionalFormatting>
  <conditionalFormatting sqref="P43">
    <cfRule type="cellIs" dxfId="10300" priority="10989" operator="greaterThan">
      <formula>1</formula>
    </cfRule>
  </conditionalFormatting>
  <conditionalFormatting sqref="K43">
    <cfRule type="cellIs" dxfId="10299" priority="10988" operator="greaterThan">
      <formula>1</formula>
    </cfRule>
  </conditionalFormatting>
  <conditionalFormatting sqref="K43">
    <cfRule type="cellIs" dxfId="10298" priority="10987" operator="greaterThan">
      <formula>1</formula>
    </cfRule>
  </conditionalFormatting>
  <conditionalFormatting sqref="J43">
    <cfRule type="cellIs" dxfId="10297" priority="10986" operator="greaterThan">
      <formula>1</formula>
    </cfRule>
  </conditionalFormatting>
  <conditionalFormatting sqref="J43">
    <cfRule type="cellIs" dxfId="10296" priority="10985" operator="greaterThan">
      <formula>1</formula>
    </cfRule>
  </conditionalFormatting>
  <conditionalFormatting sqref="S43">
    <cfRule type="cellIs" dxfId="10295" priority="10962" operator="greaterThan">
      <formula>1</formula>
    </cfRule>
  </conditionalFormatting>
  <conditionalFormatting sqref="E43 T43:V43 Q43:R43">
    <cfRule type="cellIs" dxfId="10294" priority="10984" operator="greaterThan">
      <formula>1</formula>
    </cfRule>
  </conditionalFormatting>
  <conditionalFormatting sqref="E43 T43:V43 Q43:R43">
    <cfRule type="cellIs" dxfId="10293" priority="10983" operator="greaterThan">
      <formula>1</formula>
    </cfRule>
  </conditionalFormatting>
  <conditionalFormatting sqref="Q43">
    <cfRule type="cellIs" dxfId="10292" priority="10982" operator="greaterThan">
      <formula>1</formula>
    </cfRule>
  </conditionalFormatting>
  <conditionalFormatting sqref="R43">
    <cfRule type="cellIs" dxfId="10291" priority="10981" operator="greaterThan">
      <formula>1</formula>
    </cfRule>
  </conditionalFormatting>
  <conditionalFormatting sqref="T43">
    <cfRule type="cellIs" dxfId="10290" priority="10980" operator="greaterThan">
      <formula>1</formula>
    </cfRule>
  </conditionalFormatting>
  <conditionalFormatting sqref="U43">
    <cfRule type="cellIs" dxfId="10289" priority="10979" operator="greaterThan">
      <formula>1</formula>
    </cfRule>
  </conditionalFormatting>
  <conditionalFormatting sqref="V43">
    <cfRule type="cellIs" dxfId="10288" priority="10978" operator="greaterThan">
      <formula>1</formula>
    </cfRule>
  </conditionalFormatting>
  <conditionalFormatting sqref="F43">
    <cfRule type="cellIs" dxfId="10287" priority="10977" operator="greaterThan">
      <formula>1</formula>
    </cfRule>
  </conditionalFormatting>
  <conditionalFormatting sqref="F43">
    <cfRule type="cellIs" dxfId="10286" priority="10976" operator="greaterThan">
      <formula>1</formula>
    </cfRule>
  </conditionalFormatting>
  <conditionalFormatting sqref="G43">
    <cfRule type="cellIs" dxfId="10285" priority="10975" operator="greaterThan">
      <formula>1</formula>
    </cfRule>
  </conditionalFormatting>
  <conditionalFormatting sqref="G43">
    <cfRule type="cellIs" dxfId="10284" priority="10974" operator="greaterThan">
      <formula>1</formula>
    </cfRule>
  </conditionalFormatting>
  <conditionalFormatting sqref="H43">
    <cfRule type="cellIs" dxfId="10283" priority="10973" operator="greaterThan">
      <formula>1</formula>
    </cfRule>
  </conditionalFormatting>
  <conditionalFormatting sqref="H43">
    <cfRule type="cellIs" dxfId="10282" priority="10972" operator="greaterThan">
      <formula>1</formula>
    </cfRule>
  </conditionalFormatting>
  <conditionalFormatting sqref="I43">
    <cfRule type="cellIs" dxfId="10281" priority="10971" operator="greaterThan">
      <formula>1</formula>
    </cfRule>
  </conditionalFormatting>
  <conditionalFormatting sqref="I43">
    <cfRule type="cellIs" dxfId="10280" priority="10970" operator="greaterThan">
      <formula>1</formula>
    </cfRule>
  </conditionalFormatting>
  <conditionalFormatting sqref="J43">
    <cfRule type="cellIs" dxfId="10279" priority="10969" operator="greaterThan">
      <formula>1</formula>
    </cfRule>
  </conditionalFormatting>
  <conditionalFormatting sqref="J43">
    <cfRule type="cellIs" dxfId="10278" priority="10968" operator="greaterThan">
      <formula>1</formula>
    </cfRule>
  </conditionalFormatting>
  <conditionalFormatting sqref="K43">
    <cfRule type="cellIs" dxfId="10277" priority="10967" operator="greaterThan">
      <formula>1</formula>
    </cfRule>
  </conditionalFormatting>
  <conditionalFormatting sqref="K43">
    <cfRule type="cellIs" dxfId="10276" priority="10966" operator="greaterThan">
      <formula>1</formula>
    </cfRule>
  </conditionalFormatting>
  <conditionalFormatting sqref="P43">
    <cfRule type="cellIs" dxfId="10275" priority="10965" operator="greaterThan">
      <formula>1</formula>
    </cfRule>
  </conditionalFormatting>
  <conditionalFormatting sqref="P43">
    <cfRule type="cellIs" dxfId="10274" priority="10964" operator="greaterThan">
      <formula>1</formula>
    </cfRule>
  </conditionalFormatting>
  <conditionalFormatting sqref="S43">
    <cfRule type="cellIs" dxfId="10273" priority="10963" operator="greaterThan">
      <formula>1</formula>
    </cfRule>
  </conditionalFormatting>
  <conditionalFormatting sqref="G43:K43 P43:V43">
    <cfRule type="cellIs" dxfId="10272" priority="10961" operator="greaterThan">
      <formula>1</formula>
    </cfRule>
  </conditionalFormatting>
  <conditionalFormatting sqref="G43:K43 P43:V43">
    <cfRule type="cellIs" dxfId="10271" priority="10960" operator="greaterThan">
      <formula>1</formula>
    </cfRule>
  </conditionalFormatting>
  <conditionalFormatting sqref="G43">
    <cfRule type="cellIs" dxfId="10270" priority="10959" operator="greaterThan">
      <formula>1</formula>
    </cfRule>
  </conditionalFormatting>
  <conditionalFormatting sqref="H43">
    <cfRule type="cellIs" dxfId="10269" priority="10958" operator="greaterThan">
      <formula>1</formula>
    </cfRule>
  </conditionalFormatting>
  <conditionalFormatting sqref="I43">
    <cfRule type="cellIs" dxfId="10268" priority="10957" operator="greaterThan">
      <formula>1</formula>
    </cfRule>
  </conditionalFormatting>
  <conditionalFormatting sqref="J43">
    <cfRule type="cellIs" dxfId="10267" priority="10956" operator="greaterThan">
      <formula>1</formula>
    </cfRule>
  </conditionalFormatting>
  <conditionalFormatting sqref="K43">
    <cfRule type="cellIs" dxfId="10266" priority="10955" operator="greaterThan">
      <formula>1</formula>
    </cfRule>
  </conditionalFormatting>
  <conditionalFormatting sqref="P43">
    <cfRule type="cellIs" dxfId="10265" priority="10954" operator="greaterThan">
      <formula>1</formula>
    </cfRule>
  </conditionalFormatting>
  <conditionalFormatting sqref="Q43">
    <cfRule type="cellIs" dxfId="10264" priority="10953" operator="greaterThan">
      <formula>1</formula>
    </cfRule>
  </conditionalFormatting>
  <conditionalFormatting sqref="R43">
    <cfRule type="cellIs" dxfId="10263" priority="10952" operator="greaterThan">
      <formula>1</formula>
    </cfRule>
  </conditionalFormatting>
  <conditionalFormatting sqref="S43">
    <cfRule type="cellIs" dxfId="10262" priority="10951" operator="greaterThan">
      <formula>1</formula>
    </cfRule>
  </conditionalFormatting>
  <conditionalFormatting sqref="T43">
    <cfRule type="cellIs" dxfId="10261" priority="10950" operator="greaterThan">
      <formula>1</formula>
    </cfRule>
  </conditionalFormatting>
  <conditionalFormatting sqref="U43">
    <cfRule type="cellIs" dxfId="10260" priority="10949" operator="greaterThan">
      <formula>1</formula>
    </cfRule>
  </conditionalFormatting>
  <conditionalFormatting sqref="V43">
    <cfRule type="cellIs" dxfId="10259" priority="10948" operator="greaterThan">
      <formula>1</formula>
    </cfRule>
  </conditionalFormatting>
  <conditionalFormatting sqref="F43">
    <cfRule type="cellIs" dxfId="10258" priority="10947" operator="greaterThan">
      <formula>1</formula>
    </cfRule>
  </conditionalFormatting>
  <conditionalFormatting sqref="F43">
    <cfRule type="cellIs" dxfId="10257" priority="10946" operator="greaterThan">
      <formula>1</formula>
    </cfRule>
  </conditionalFormatting>
  <conditionalFormatting sqref="E43">
    <cfRule type="cellIs" dxfId="10256" priority="10945" operator="greaterThan">
      <formula>1</formula>
    </cfRule>
  </conditionalFormatting>
  <conditionalFormatting sqref="E43">
    <cfRule type="cellIs" dxfId="10255" priority="10944" operator="greaterThan">
      <formula>1</formula>
    </cfRule>
  </conditionalFormatting>
  <conditionalFormatting sqref="E43:K43 P43:U43">
    <cfRule type="cellIs" dxfId="10254" priority="10943" operator="greaterThan">
      <formula>1</formula>
    </cfRule>
  </conditionalFormatting>
  <conditionalFormatting sqref="V43">
    <cfRule type="cellIs" dxfId="10253" priority="10942" operator="greaterThan">
      <formula>1</formula>
    </cfRule>
  </conditionalFormatting>
  <conditionalFormatting sqref="V43">
    <cfRule type="cellIs" dxfId="10252" priority="10941" operator="greaterThan">
      <formula>1</formula>
    </cfRule>
  </conditionalFormatting>
  <conditionalFormatting sqref="E43:K43 P43:V43">
    <cfRule type="cellIs" dxfId="10251" priority="10940" operator="greaterThan">
      <formula>1</formula>
    </cfRule>
  </conditionalFormatting>
  <conditionalFormatting sqref="E43:K43 P43:V43">
    <cfRule type="cellIs" dxfId="10250" priority="10939" operator="greaterThan">
      <formula>1</formula>
    </cfRule>
  </conditionalFormatting>
  <conditionalFormatting sqref="G43">
    <cfRule type="cellIs" dxfId="10249" priority="10938" operator="greaterThan">
      <formula>1</formula>
    </cfRule>
  </conditionalFormatting>
  <conditionalFormatting sqref="H43">
    <cfRule type="cellIs" dxfId="10248" priority="10937" operator="greaterThan">
      <formula>1</formula>
    </cfRule>
  </conditionalFormatting>
  <conditionalFormatting sqref="I43">
    <cfRule type="cellIs" dxfId="10247" priority="10936" operator="greaterThan">
      <formula>1</formula>
    </cfRule>
  </conditionalFormatting>
  <conditionalFormatting sqref="J43">
    <cfRule type="cellIs" dxfId="10246" priority="10935" operator="greaterThan">
      <formula>1</formula>
    </cfRule>
  </conditionalFormatting>
  <conditionalFormatting sqref="K43">
    <cfRule type="cellIs" dxfId="10245" priority="10934" operator="greaterThan">
      <formula>1</formula>
    </cfRule>
  </conditionalFormatting>
  <conditionalFormatting sqref="P43">
    <cfRule type="cellIs" dxfId="10244" priority="10933" operator="greaterThan">
      <formula>1</formula>
    </cfRule>
  </conditionalFormatting>
  <conditionalFormatting sqref="Q43">
    <cfRule type="cellIs" dxfId="10243" priority="10932" operator="greaterThan">
      <formula>1</formula>
    </cfRule>
  </conditionalFormatting>
  <conditionalFormatting sqref="R43">
    <cfRule type="cellIs" dxfId="10242" priority="10931" operator="greaterThan">
      <formula>1</formula>
    </cfRule>
  </conditionalFormatting>
  <conditionalFormatting sqref="S43">
    <cfRule type="cellIs" dxfId="10241" priority="10930" operator="greaterThan">
      <formula>1</formula>
    </cfRule>
  </conditionalFormatting>
  <conditionalFormatting sqref="T43">
    <cfRule type="cellIs" dxfId="10240" priority="10929" operator="greaterThan">
      <formula>1</formula>
    </cfRule>
  </conditionalFormatting>
  <conditionalFormatting sqref="U43">
    <cfRule type="cellIs" dxfId="10239" priority="10928" operator="greaterThan">
      <formula>1</formula>
    </cfRule>
  </conditionalFormatting>
  <conditionalFormatting sqref="V43">
    <cfRule type="cellIs" dxfId="10238" priority="10927" operator="greaterThan">
      <formula>1</formula>
    </cfRule>
  </conditionalFormatting>
  <conditionalFormatting sqref="E43:K43 P43:V43">
    <cfRule type="cellIs" dxfId="10237" priority="10926" operator="greaterThan">
      <formula>1</formula>
    </cfRule>
  </conditionalFormatting>
  <conditionalFormatting sqref="E43:K43 P43:V43">
    <cfRule type="cellIs" dxfId="10236" priority="10925" operator="greaterThan">
      <formula>1</formula>
    </cfRule>
  </conditionalFormatting>
  <conditionalFormatting sqref="E43:K43 P43:V43">
    <cfRule type="cellIs" dxfId="10235" priority="10924" operator="greaterThan">
      <formula>1</formula>
    </cfRule>
  </conditionalFormatting>
  <conditionalFormatting sqref="E43:K43 P43:V43">
    <cfRule type="cellIs" dxfId="10234" priority="10923" operator="greaterThan">
      <formula>1</formula>
    </cfRule>
  </conditionalFormatting>
  <conditionalFormatting sqref="G43">
    <cfRule type="cellIs" dxfId="10233" priority="10922" operator="greaterThan">
      <formula>1</formula>
    </cfRule>
  </conditionalFormatting>
  <conditionalFormatting sqref="H43">
    <cfRule type="cellIs" dxfId="10232" priority="10921" operator="greaterThan">
      <formula>1</formula>
    </cfRule>
  </conditionalFormatting>
  <conditionalFormatting sqref="I43">
    <cfRule type="cellIs" dxfId="10231" priority="10920" operator="greaterThan">
      <formula>1</formula>
    </cfRule>
  </conditionalFormatting>
  <conditionalFormatting sqref="J43">
    <cfRule type="cellIs" dxfId="10230" priority="10919" operator="greaterThan">
      <formula>1</formula>
    </cfRule>
  </conditionalFormatting>
  <conditionalFormatting sqref="K43">
    <cfRule type="cellIs" dxfId="10229" priority="10918" operator="greaterThan">
      <formula>1</formula>
    </cfRule>
  </conditionalFormatting>
  <conditionalFormatting sqref="P43">
    <cfRule type="cellIs" dxfId="10228" priority="10917" operator="greaterThan">
      <formula>1</formula>
    </cfRule>
  </conditionalFormatting>
  <conditionalFormatting sqref="Q43">
    <cfRule type="cellIs" dxfId="10227" priority="10916" operator="greaterThan">
      <formula>1</formula>
    </cfRule>
  </conditionalFormatting>
  <conditionalFormatting sqref="R43">
    <cfRule type="cellIs" dxfId="10226" priority="10915" operator="greaterThan">
      <formula>1</formula>
    </cfRule>
  </conditionalFormatting>
  <conditionalFormatting sqref="S43">
    <cfRule type="cellIs" dxfId="10225" priority="10914" operator="greaterThan">
      <formula>1</formula>
    </cfRule>
  </conditionalFormatting>
  <conditionalFormatting sqref="T43">
    <cfRule type="cellIs" dxfId="10224" priority="10913" operator="greaterThan">
      <formula>1</formula>
    </cfRule>
  </conditionalFormatting>
  <conditionalFormatting sqref="U43">
    <cfRule type="cellIs" dxfId="10223" priority="10912" operator="greaterThan">
      <formula>1</formula>
    </cfRule>
  </conditionalFormatting>
  <conditionalFormatting sqref="V43">
    <cfRule type="cellIs" dxfId="10222" priority="10911" operator="greaterThan">
      <formula>1</formula>
    </cfRule>
  </conditionalFormatting>
  <conditionalFormatting sqref="O43">
    <cfRule type="cellIs" dxfId="10221" priority="10910" operator="greaterThan">
      <formula>1</formula>
    </cfRule>
  </conditionalFormatting>
  <conditionalFormatting sqref="O43">
    <cfRule type="cellIs" dxfId="10220" priority="10909" operator="greaterThan">
      <formula>1</formula>
    </cfRule>
  </conditionalFormatting>
  <conditionalFormatting sqref="N43">
    <cfRule type="cellIs" dxfId="10219" priority="10908" operator="greaterThan">
      <formula>1</formula>
    </cfRule>
  </conditionalFormatting>
  <conditionalFormatting sqref="N43">
    <cfRule type="cellIs" dxfId="10218" priority="10907" operator="greaterThan">
      <formula>1</formula>
    </cfRule>
  </conditionalFormatting>
  <conditionalFormatting sqref="M43">
    <cfRule type="cellIs" dxfId="10217" priority="10906" operator="greaterThan">
      <formula>1</formula>
    </cfRule>
  </conditionalFormatting>
  <conditionalFormatting sqref="M43">
    <cfRule type="cellIs" dxfId="10216" priority="10905" operator="greaterThan">
      <formula>1</formula>
    </cfRule>
  </conditionalFormatting>
  <conditionalFormatting sqref="L43">
    <cfRule type="cellIs" dxfId="10215" priority="10904" operator="greaterThan">
      <formula>1</formula>
    </cfRule>
  </conditionalFormatting>
  <conditionalFormatting sqref="L43">
    <cfRule type="cellIs" dxfId="10214" priority="10903" operator="greaterThan">
      <formula>1</formula>
    </cfRule>
  </conditionalFormatting>
  <conditionalFormatting sqref="L43">
    <cfRule type="cellIs" dxfId="10213" priority="10902" operator="greaterThan">
      <formula>1</formula>
    </cfRule>
  </conditionalFormatting>
  <conditionalFormatting sqref="L43">
    <cfRule type="cellIs" dxfId="10212" priority="10901" operator="greaterThan">
      <formula>1</formula>
    </cfRule>
  </conditionalFormatting>
  <conditionalFormatting sqref="M43">
    <cfRule type="cellIs" dxfId="10211" priority="10900" operator="greaterThan">
      <formula>1</formula>
    </cfRule>
  </conditionalFormatting>
  <conditionalFormatting sqref="M43">
    <cfRule type="cellIs" dxfId="10210" priority="10899" operator="greaterThan">
      <formula>1</formula>
    </cfRule>
  </conditionalFormatting>
  <conditionalFormatting sqref="N43">
    <cfRule type="cellIs" dxfId="10209" priority="10898" operator="greaterThan">
      <formula>1</formula>
    </cfRule>
  </conditionalFormatting>
  <conditionalFormatting sqref="N43">
    <cfRule type="cellIs" dxfId="10208" priority="10897" operator="greaterThan">
      <formula>1</formula>
    </cfRule>
  </conditionalFormatting>
  <conditionalFormatting sqref="O43">
    <cfRule type="cellIs" dxfId="10207" priority="10896" operator="greaterThan">
      <formula>1</formula>
    </cfRule>
  </conditionalFormatting>
  <conditionalFormatting sqref="O43">
    <cfRule type="cellIs" dxfId="10206" priority="10895" operator="greaterThan">
      <formula>1</formula>
    </cfRule>
  </conditionalFormatting>
  <conditionalFormatting sqref="O43">
    <cfRule type="cellIs" dxfId="10205" priority="10894" operator="greaterThan">
      <formula>1</formula>
    </cfRule>
  </conditionalFormatting>
  <conditionalFormatting sqref="O43">
    <cfRule type="cellIs" dxfId="10204" priority="10893" operator="greaterThan">
      <formula>1</formula>
    </cfRule>
  </conditionalFormatting>
  <conditionalFormatting sqref="N43">
    <cfRule type="cellIs" dxfId="10203" priority="10892" operator="greaterThan">
      <formula>1</formula>
    </cfRule>
  </conditionalFormatting>
  <conditionalFormatting sqref="N43">
    <cfRule type="cellIs" dxfId="10202" priority="10891" operator="greaterThan">
      <formula>1</formula>
    </cfRule>
  </conditionalFormatting>
  <conditionalFormatting sqref="M43">
    <cfRule type="cellIs" dxfId="10201" priority="10890" operator="greaterThan">
      <formula>1</formula>
    </cfRule>
  </conditionalFormatting>
  <conditionalFormatting sqref="M43">
    <cfRule type="cellIs" dxfId="10200" priority="10889" operator="greaterThan">
      <formula>1</formula>
    </cfRule>
  </conditionalFormatting>
  <conditionalFormatting sqref="L43">
    <cfRule type="cellIs" dxfId="10199" priority="10888" operator="greaterThan">
      <formula>1</formula>
    </cfRule>
  </conditionalFormatting>
  <conditionalFormatting sqref="L43">
    <cfRule type="cellIs" dxfId="10198" priority="10887" operator="greaterThan">
      <formula>1</formula>
    </cfRule>
  </conditionalFormatting>
  <conditionalFormatting sqref="O43">
    <cfRule type="cellIs" dxfId="10197" priority="10879" operator="greaterThan">
      <formula>1</formula>
    </cfRule>
  </conditionalFormatting>
  <conditionalFormatting sqref="M43:N43">
    <cfRule type="cellIs" dxfId="10196" priority="10886" operator="greaterThan">
      <formula>1</formula>
    </cfRule>
  </conditionalFormatting>
  <conditionalFormatting sqref="M43:N43">
    <cfRule type="cellIs" dxfId="10195" priority="10885" operator="greaterThan">
      <formula>1</formula>
    </cfRule>
  </conditionalFormatting>
  <conditionalFormatting sqref="M43">
    <cfRule type="cellIs" dxfId="10194" priority="10884" operator="greaterThan">
      <formula>1</formula>
    </cfRule>
  </conditionalFormatting>
  <conditionalFormatting sqref="N43">
    <cfRule type="cellIs" dxfId="10193" priority="10883" operator="greaterThan">
      <formula>1</formula>
    </cfRule>
  </conditionalFormatting>
  <conditionalFormatting sqref="L43">
    <cfRule type="cellIs" dxfId="10192" priority="10882" operator="greaterThan">
      <formula>1</formula>
    </cfRule>
  </conditionalFormatting>
  <conditionalFormatting sqref="L43">
    <cfRule type="cellIs" dxfId="10191" priority="10881" operator="greaterThan">
      <formula>1</formula>
    </cfRule>
  </conditionalFormatting>
  <conditionalFormatting sqref="O43">
    <cfRule type="cellIs" dxfId="10190" priority="10880" operator="greaterThan">
      <formula>1</formula>
    </cfRule>
  </conditionalFormatting>
  <conditionalFormatting sqref="L43:O43">
    <cfRule type="cellIs" dxfId="10189" priority="10878" operator="greaterThan">
      <formula>1</formula>
    </cfRule>
  </conditionalFormatting>
  <conditionalFormatting sqref="L43:O43">
    <cfRule type="cellIs" dxfId="10188" priority="10877" operator="greaterThan">
      <formula>1</formula>
    </cfRule>
  </conditionalFormatting>
  <conditionalFormatting sqref="L43">
    <cfRule type="cellIs" dxfId="10187" priority="10876" operator="greaterThan">
      <formula>1</formula>
    </cfRule>
  </conditionalFormatting>
  <conditionalFormatting sqref="M43">
    <cfRule type="cellIs" dxfId="10186" priority="10875" operator="greaterThan">
      <formula>1</formula>
    </cfRule>
  </conditionalFormatting>
  <conditionalFormatting sqref="N43">
    <cfRule type="cellIs" dxfId="10185" priority="10874" operator="greaterThan">
      <formula>1</formula>
    </cfRule>
  </conditionalFormatting>
  <conditionalFormatting sqref="O43">
    <cfRule type="cellIs" dxfId="10184" priority="10873" operator="greaterThan">
      <formula>1</formula>
    </cfRule>
  </conditionalFormatting>
  <conditionalFormatting sqref="L43:O43">
    <cfRule type="cellIs" dxfId="10183" priority="10872" operator="greaterThan">
      <formula>1</formula>
    </cfRule>
  </conditionalFormatting>
  <conditionalFormatting sqref="L43:O43">
    <cfRule type="cellIs" dxfId="10182" priority="10871" operator="greaterThan">
      <formula>1</formula>
    </cfRule>
  </conditionalFormatting>
  <conditionalFormatting sqref="L43:O43">
    <cfRule type="cellIs" dxfId="10181" priority="10870" operator="greaterThan">
      <formula>1</formula>
    </cfRule>
  </conditionalFormatting>
  <conditionalFormatting sqref="L43">
    <cfRule type="cellIs" dxfId="10180" priority="10869" operator="greaterThan">
      <formula>1</formula>
    </cfRule>
  </conditionalFormatting>
  <conditionalFormatting sqref="M43">
    <cfRule type="cellIs" dxfId="10179" priority="10868" operator="greaterThan">
      <formula>1</formula>
    </cfRule>
  </conditionalFormatting>
  <conditionalFormatting sqref="N43">
    <cfRule type="cellIs" dxfId="10178" priority="10867" operator="greaterThan">
      <formula>1</formula>
    </cfRule>
  </conditionalFormatting>
  <conditionalFormatting sqref="O43">
    <cfRule type="cellIs" dxfId="10177" priority="10866" operator="greaterThan">
      <formula>1</formula>
    </cfRule>
  </conditionalFormatting>
  <conditionalFormatting sqref="L43:O43">
    <cfRule type="cellIs" dxfId="10176" priority="10865" operator="greaterThan">
      <formula>1</formula>
    </cfRule>
  </conditionalFormatting>
  <conditionalFormatting sqref="L43:O43">
    <cfRule type="cellIs" dxfId="10175" priority="10864" operator="greaterThan">
      <formula>1</formula>
    </cfRule>
  </conditionalFormatting>
  <conditionalFormatting sqref="L43:O43">
    <cfRule type="cellIs" dxfId="10174" priority="10863" operator="greaterThan">
      <formula>1</formula>
    </cfRule>
  </conditionalFormatting>
  <conditionalFormatting sqref="L43:O43">
    <cfRule type="cellIs" dxfId="10173" priority="10862" operator="greaterThan">
      <formula>1</formula>
    </cfRule>
  </conditionalFormatting>
  <conditionalFormatting sqref="L43">
    <cfRule type="cellIs" dxfId="10172" priority="10861" operator="greaterThan">
      <formula>1</formula>
    </cfRule>
  </conditionalFormatting>
  <conditionalFormatting sqref="M43">
    <cfRule type="cellIs" dxfId="10171" priority="10860" operator="greaterThan">
      <formula>1</formula>
    </cfRule>
  </conditionalFormatting>
  <conditionalFormatting sqref="N43">
    <cfRule type="cellIs" dxfId="10170" priority="10859" operator="greaterThan">
      <formula>1</formula>
    </cfRule>
  </conditionalFormatting>
  <conditionalFormatting sqref="O43">
    <cfRule type="cellIs" dxfId="10169" priority="10858" operator="greaterThan">
      <formula>1</formula>
    </cfRule>
  </conditionalFormatting>
  <conditionalFormatting sqref="E43:G43 I43:J43 T43:V43">
    <cfRule type="cellIs" dxfId="10167" priority="10857" operator="greaterThan">
      <formula>1</formula>
    </cfRule>
  </conditionalFormatting>
  <conditionalFormatting sqref="E43:G43 I43:J43 T43:V43">
    <cfRule type="cellIs" dxfId="10166" priority="10856" operator="greaterThan">
      <formula>1</formula>
    </cfRule>
  </conditionalFormatting>
  <conditionalFormatting sqref="G43">
    <cfRule type="cellIs" dxfId="10165" priority="10855" operator="greaterThan">
      <formula>1</formula>
    </cfRule>
  </conditionalFormatting>
  <conditionalFormatting sqref="I43">
    <cfRule type="cellIs" dxfId="10164" priority="10854" operator="greaterThan">
      <formula>1</formula>
    </cfRule>
  </conditionalFormatting>
  <conditionalFormatting sqref="J43">
    <cfRule type="cellIs" dxfId="10163" priority="10853" operator="greaterThan">
      <formula>1</formula>
    </cfRule>
  </conditionalFormatting>
  <conditionalFormatting sqref="T43">
    <cfRule type="cellIs" dxfId="10162" priority="10852" operator="greaterThan">
      <formula>1</formula>
    </cfRule>
  </conditionalFormatting>
  <conditionalFormatting sqref="U43">
    <cfRule type="cellIs" dxfId="10161" priority="10851" operator="greaterThan">
      <formula>1</formula>
    </cfRule>
  </conditionalFormatting>
  <conditionalFormatting sqref="V43">
    <cfRule type="cellIs" dxfId="10160" priority="10850" operator="greaterThan">
      <formula>1</formula>
    </cfRule>
  </conditionalFormatting>
  <conditionalFormatting sqref="H43">
    <cfRule type="cellIs" dxfId="10159" priority="10849" operator="greaterThan">
      <formula>1</formula>
    </cfRule>
  </conditionalFormatting>
  <conditionalFormatting sqref="H43">
    <cfRule type="cellIs" dxfId="10158" priority="10848" operator="greaterThan">
      <formula>1</formula>
    </cfRule>
  </conditionalFormatting>
  <conditionalFormatting sqref="K43">
    <cfRule type="cellIs" dxfId="10157" priority="10847" operator="greaterThan">
      <formula>1</formula>
    </cfRule>
  </conditionalFormatting>
  <conditionalFormatting sqref="K43">
    <cfRule type="cellIs" dxfId="10156" priority="10846" operator="greaterThan">
      <formula>1</formula>
    </cfRule>
  </conditionalFormatting>
  <conditionalFormatting sqref="P43">
    <cfRule type="cellIs" dxfId="10155" priority="10845" operator="greaterThan">
      <formula>1</formula>
    </cfRule>
  </conditionalFormatting>
  <conditionalFormatting sqref="P43">
    <cfRule type="cellIs" dxfId="10154" priority="10844" operator="greaterThan">
      <formula>1</formula>
    </cfRule>
  </conditionalFormatting>
  <conditionalFormatting sqref="Q43">
    <cfRule type="cellIs" dxfId="10153" priority="10843" operator="greaterThan">
      <formula>1</formula>
    </cfRule>
  </conditionalFormatting>
  <conditionalFormatting sqref="Q43">
    <cfRule type="cellIs" dxfId="10152" priority="10842" operator="greaterThan">
      <formula>1</formula>
    </cfRule>
  </conditionalFormatting>
  <conditionalFormatting sqref="R43">
    <cfRule type="cellIs" dxfId="10151" priority="10841" operator="greaterThan">
      <formula>1</formula>
    </cfRule>
  </conditionalFormatting>
  <conditionalFormatting sqref="R43">
    <cfRule type="cellIs" dxfId="10150" priority="10840" operator="greaterThan">
      <formula>1</formula>
    </cfRule>
  </conditionalFormatting>
  <conditionalFormatting sqref="S43">
    <cfRule type="cellIs" dxfId="10149" priority="10839" operator="greaterThan">
      <formula>1</formula>
    </cfRule>
  </conditionalFormatting>
  <conditionalFormatting sqref="S43">
    <cfRule type="cellIs" dxfId="10148" priority="10838" operator="greaterThan">
      <formula>1</formula>
    </cfRule>
  </conditionalFormatting>
  <conditionalFormatting sqref="V43">
    <cfRule type="cellIs" dxfId="10147" priority="10832" operator="greaterThan">
      <formula>1</formula>
    </cfRule>
  </conditionalFormatting>
  <conditionalFormatting sqref="V43">
    <cfRule type="cellIs" dxfId="10146" priority="10831" operator="greaterThan">
      <formula>1</formula>
    </cfRule>
  </conditionalFormatting>
  <conditionalFormatting sqref="U43">
    <cfRule type="cellIs" dxfId="10145" priority="10830" operator="greaterThan">
      <formula>1</formula>
    </cfRule>
  </conditionalFormatting>
  <conditionalFormatting sqref="U43">
    <cfRule type="cellIs" dxfId="10144" priority="10829" operator="greaterThan">
      <formula>1</formula>
    </cfRule>
  </conditionalFormatting>
  <conditionalFormatting sqref="T43">
    <cfRule type="cellIs" dxfId="10143" priority="10828" operator="greaterThan">
      <formula>1</formula>
    </cfRule>
  </conditionalFormatting>
  <conditionalFormatting sqref="T43">
    <cfRule type="cellIs" dxfId="10142" priority="10827" operator="greaterThan">
      <formula>1</formula>
    </cfRule>
  </conditionalFormatting>
  <conditionalFormatting sqref="S43">
    <cfRule type="cellIs" dxfId="10141" priority="10826" operator="greaterThan">
      <formula>1</formula>
    </cfRule>
  </conditionalFormatting>
  <conditionalFormatting sqref="E43:I43">
    <cfRule type="cellIs" dxfId="10140" priority="10837" operator="greaterThan">
      <formula>1</formula>
    </cfRule>
  </conditionalFormatting>
  <conditionalFormatting sqref="E43:I43">
    <cfRule type="cellIs" dxfId="10139" priority="10836" operator="greaterThan">
      <formula>1</formula>
    </cfRule>
  </conditionalFormatting>
  <conditionalFormatting sqref="G43">
    <cfRule type="cellIs" dxfId="10138" priority="10835" operator="greaterThan">
      <formula>1</formula>
    </cfRule>
  </conditionalFormatting>
  <conditionalFormatting sqref="H43">
    <cfRule type="cellIs" dxfId="10137" priority="10834" operator="greaterThan">
      <formula>1</formula>
    </cfRule>
  </conditionalFormatting>
  <conditionalFormatting sqref="I43">
    <cfRule type="cellIs" dxfId="10136" priority="10833" operator="greaterThan">
      <formula>1</formula>
    </cfRule>
  </conditionalFormatting>
  <conditionalFormatting sqref="S43">
    <cfRule type="cellIs" dxfId="10135" priority="10825" operator="greaterThan">
      <formula>1</formula>
    </cfRule>
  </conditionalFormatting>
  <conditionalFormatting sqref="R43">
    <cfRule type="cellIs" dxfId="10134" priority="10824" operator="greaterThan">
      <formula>1</formula>
    </cfRule>
  </conditionalFormatting>
  <conditionalFormatting sqref="R43">
    <cfRule type="cellIs" dxfId="10133" priority="10823" operator="greaterThan">
      <formula>1</formula>
    </cfRule>
  </conditionalFormatting>
  <conditionalFormatting sqref="Q43">
    <cfRule type="cellIs" dxfId="10132" priority="10822" operator="greaterThan">
      <formula>1</formula>
    </cfRule>
  </conditionalFormatting>
  <conditionalFormatting sqref="Q43">
    <cfRule type="cellIs" dxfId="10131" priority="10821" operator="greaterThan">
      <formula>1</formula>
    </cfRule>
  </conditionalFormatting>
  <conditionalFormatting sqref="P43">
    <cfRule type="cellIs" dxfId="10130" priority="10820" operator="greaterThan">
      <formula>1</formula>
    </cfRule>
  </conditionalFormatting>
  <conditionalFormatting sqref="P43">
    <cfRule type="cellIs" dxfId="10129" priority="10819" operator="greaterThan">
      <formula>1</formula>
    </cfRule>
  </conditionalFormatting>
  <conditionalFormatting sqref="K43">
    <cfRule type="cellIs" dxfId="10128" priority="10818" operator="greaterThan">
      <formula>1</formula>
    </cfRule>
  </conditionalFormatting>
  <conditionalFormatting sqref="K43">
    <cfRule type="cellIs" dxfId="10127" priority="10817" operator="greaterThan">
      <formula>1</formula>
    </cfRule>
  </conditionalFormatting>
  <conditionalFormatting sqref="J43">
    <cfRule type="cellIs" dxfId="10126" priority="10816" operator="greaterThan">
      <formula>1</formula>
    </cfRule>
  </conditionalFormatting>
  <conditionalFormatting sqref="J43">
    <cfRule type="cellIs" dxfId="10125" priority="10815" operator="greaterThan">
      <formula>1</formula>
    </cfRule>
  </conditionalFormatting>
  <conditionalFormatting sqref="S43">
    <cfRule type="cellIs" dxfId="10124" priority="10792" operator="greaterThan">
      <formula>1</formula>
    </cfRule>
  </conditionalFormatting>
  <conditionalFormatting sqref="E43 T43:V43 Q43:R43">
    <cfRule type="cellIs" dxfId="10123" priority="10814" operator="greaterThan">
      <formula>1</formula>
    </cfRule>
  </conditionalFormatting>
  <conditionalFormatting sqref="E43 T43:V43 Q43:R43">
    <cfRule type="cellIs" dxfId="10122" priority="10813" operator="greaterThan">
      <formula>1</formula>
    </cfRule>
  </conditionalFormatting>
  <conditionalFormatting sqref="Q43">
    <cfRule type="cellIs" dxfId="10121" priority="10812" operator="greaterThan">
      <formula>1</formula>
    </cfRule>
  </conditionalFormatting>
  <conditionalFormatting sqref="R43">
    <cfRule type="cellIs" dxfId="10120" priority="10811" operator="greaterThan">
      <formula>1</formula>
    </cfRule>
  </conditionalFormatting>
  <conditionalFormatting sqref="T43">
    <cfRule type="cellIs" dxfId="10119" priority="10810" operator="greaterThan">
      <formula>1</formula>
    </cfRule>
  </conditionalFormatting>
  <conditionalFormatting sqref="U43">
    <cfRule type="cellIs" dxfId="10118" priority="10809" operator="greaterThan">
      <formula>1</formula>
    </cfRule>
  </conditionalFormatting>
  <conditionalFormatting sqref="V43">
    <cfRule type="cellIs" dxfId="10117" priority="10808" operator="greaterThan">
      <formula>1</formula>
    </cfRule>
  </conditionalFormatting>
  <conditionalFormatting sqref="F43">
    <cfRule type="cellIs" dxfId="10116" priority="10807" operator="greaterThan">
      <formula>1</formula>
    </cfRule>
  </conditionalFormatting>
  <conditionalFormatting sqref="F43">
    <cfRule type="cellIs" dxfId="10115" priority="10806" operator="greaterThan">
      <formula>1</formula>
    </cfRule>
  </conditionalFormatting>
  <conditionalFormatting sqref="G43">
    <cfRule type="cellIs" dxfId="10114" priority="10805" operator="greaterThan">
      <formula>1</formula>
    </cfRule>
  </conditionalFormatting>
  <conditionalFormatting sqref="G43">
    <cfRule type="cellIs" dxfId="10113" priority="10804" operator="greaterThan">
      <formula>1</formula>
    </cfRule>
  </conditionalFormatting>
  <conditionalFormatting sqref="H43">
    <cfRule type="cellIs" dxfId="10112" priority="10803" operator="greaterThan">
      <formula>1</formula>
    </cfRule>
  </conditionalFormatting>
  <conditionalFormatting sqref="H43">
    <cfRule type="cellIs" dxfId="10111" priority="10802" operator="greaterThan">
      <formula>1</formula>
    </cfRule>
  </conditionalFormatting>
  <conditionalFormatting sqref="I43">
    <cfRule type="cellIs" dxfId="10110" priority="10801" operator="greaterThan">
      <formula>1</formula>
    </cfRule>
  </conditionalFormatting>
  <conditionalFormatting sqref="I43">
    <cfRule type="cellIs" dxfId="10109" priority="10800" operator="greaterThan">
      <formula>1</formula>
    </cfRule>
  </conditionalFormatting>
  <conditionalFormatting sqref="J43">
    <cfRule type="cellIs" dxfId="10108" priority="10799" operator="greaterThan">
      <formula>1</formula>
    </cfRule>
  </conditionalFormatting>
  <conditionalFormatting sqref="J43">
    <cfRule type="cellIs" dxfId="10107" priority="10798" operator="greaterThan">
      <formula>1</formula>
    </cfRule>
  </conditionalFormatting>
  <conditionalFormatting sqref="K43">
    <cfRule type="cellIs" dxfId="10106" priority="10797" operator="greaterThan">
      <formula>1</formula>
    </cfRule>
  </conditionalFormatting>
  <conditionalFormatting sqref="K43">
    <cfRule type="cellIs" dxfId="10105" priority="10796" operator="greaterThan">
      <formula>1</formula>
    </cfRule>
  </conditionalFormatting>
  <conditionalFormatting sqref="P43">
    <cfRule type="cellIs" dxfId="10104" priority="10795" operator="greaterThan">
      <formula>1</formula>
    </cfRule>
  </conditionalFormatting>
  <conditionalFormatting sqref="P43">
    <cfRule type="cellIs" dxfId="10103" priority="10794" operator="greaterThan">
      <formula>1</formula>
    </cfRule>
  </conditionalFormatting>
  <conditionalFormatting sqref="S43">
    <cfRule type="cellIs" dxfId="10102" priority="10793" operator="greaterThan">
      <formula>1</formula>
    </cfRule>
  </conditionalFormatting>
  <conditionalFormatting sqref="G43:K43 P43:V43">
    <cfRule type="cellIs" dxfId="10101" priority="10791" operator="greaterThan">
      <formula>1</formula>
    </cfRule>
  </conditionalFormatting>
  <conditionalFormatting sqref="G43:K43 P43:V43">
    <cfRule type="cellIs" dxfId="10100" priority="10790" operator="greaterThan">
      <formula>1</formula>
    </cfRule>
  </conditionalFormatting>
  <conditionalFormatting sqref="G43">
    <cfRule type="cellIs" dxfId="10099" priority="10789" operator="greaterThan">
      <formula>1</formula>
    </cfRule>
  </conditionalFormatting>
  <conditionalFormatting sqref="H43">
    <cfRule type="cellIs" dxfId="10098" priority="10788" operator="greaterThan">
      <formula>1</formula>
    </cfRule>
  </conditionalFormatting>
  <conditionalFormatting sqref="I43">
    <cfRule type="cellIs" dxfId="10097" priority="10787" operator="greaterThan">
      <formula>1</formula>
    </cfRule>
  </conditionalFormatting>
  <conditionalFormatting sqref="J43">
    <cfRule type="cellIs" dxfId="10096" priority="10786" operator="greaterThan">
      <formula>1</formula>
    </cfRule>
  </conditionalFormatting>
  <conditionalFormatting sqref="K43">
    <cfRule type="cellIs" dxfId="10095" priority="10785" operator="greaterThan">
      <formula>1</formula>
    </cfRule>
  </conditionalFormatting>
  <conditionalFormatting sqref="P43">
    <cfRule type="cellIs" dxfId="10094" priority="10784" operator="greaterThan">
      <formula>1</formula>
    </cfRule>
  </conditionalFormatting>
  <conditionalFormatting sqref="Q43">
    <cfRule type="cellIs" dxfId="10093" priority="10783" operator="greaterThan">
      <formula>1</formula>
    </cfRule>
  </conditionalFormatting>
  <conditionalFormatting sqref="R43">
    <cfRule type="cellIs" dxfId="10092" priority="10782" operator="greaterThan">
      <formula>1</formula>
    </cfRule>
  </conditionalFormatting>
  <conditionalFormatting sqref="S43">
    <cfRule type="cellIs" dxfId="10091" priority="10781" operator="greaterThan">
      <formula>1</formula>
    </cfRule>
  </conditionalFormatting>
  <conditionalFormatting sqref="T43">
    <cfRule type="cellIs" dxfId="10090" priority="10780" operator="greaterThan">
      <formula>1</formula>
    </cfRule>
  </conditionalFormatting>
  <conditionalFormatting sqref="U43">
    <cfRule type="cellIs" dxfId="10089" priority="10779" operator="greaterThan">
      <formula>1</formula>
    </cfRule>
  </conditionalFormatting>
  <conditionalFormatting sqref="V43">
    <cfRule type="cellIs" dxfId="10088" priority="10778" operator="greaterThan">
      <formula>1</formula>
    </cfRule>
  </conditionalFormatting>
  <conditionalFormatting sqref="F43">
    <cfRule type="cellIs" dxfId="10087" priority="10777" operator="greaterThan">
      <formula>1</formula>
    </cfRule>
  </conditionalFormatting>
  <conditionalFormatting sqref="F43">
    <cfRule type="cellIs" dxfId="10086" priority="10776" operator="greaterThan">
      <formula>1</formula>
    </cfRule>
  </conditionalFormatting>
  <conditionalFormatting sqref="E43">
    <cfRule type="cellIs" dxfId="10085" priority="10775" operator="greaterThan">
      <formula>1</formula>
    </cfRule>
  </conditionalFormatting>
  <conditionalFormatting sqref="E43">
    <cfRule type="cellIs" dxfId="10084" priority="10774" operator="greaterThan">
      <formula>1</formula>
    </cfRule>
  </conditionalFormatting>
  <conditionalFormatting sqref="E43:K43 P43:U43">
    <cfRule type="cellIs" dxfId="10083" priority="10773" operator="greaterThan">
      <formula>1</formula>
    </cfRule>
  </conditionalFormatting>
  <conditionalFormatting sqref="V43">
    <cfRule type="cellIs" dxfId="10082" priority="10772" operator="greaterThan">
      <formula>1</formula>
    </cfRule>
  </conditionalFormatting>
  <conditionalFormatting sqref="V43">
    <cfRule type="cellIs" dxfId="10081" priority="10771" operator="greaterThan">
      <formula>1</formula>
    </cfRule>
  </conditionalFormatting>
  <conditionalFormatting sqref="E43:K43 P43:V43">
    <cfRule type="cellIs" dxfId="10080" priority="10770" operator="greaterThan">
      <formula>1</formula>
    </cfRule>
  </conditionalFormatting>
  <conditionalFormatting sqref="E43:K43 P43:V43">
    <cfRule type="cellIs" dxfId="10079" priority="10769" operator="greaterThan">
      <formula>1</formula>
    </cfRule>
  </conditionalFormatting>
  <conditionalFormatting sqref="G43">
    <cfRule type="cellIs" dxfId="10078" priority="10768" operator="greaterThan">
      <formula>1</formula>
    </cfRule>
  </conditionalFormatting>
  <conditionalFormatting sqref="H43">
    <cfRule type="cellIs" dxfId="10077" priority="10767" operator="greaterThan">
      <formula>1</formula>
    </cfRule>
  </conditionalFormatting>
  <conditionalFormatting sqref="I43">
    <cfRule type="cellIs" dxfId="10076" priority="10766" operator="greaterThan">
      <formula>1</formula>
    </cfRule>
  </conditionalFormatting>
  <conditionalFormatting sqref="J43">
    <cfRule type="cellIs" dxfId="10075" priority="10765" operator="greaterThan">
      <formula>1</formula>
    </cfRule>
  </conditionalFormatting>
  <conditionalFormatting sqref="K43">
    <cfRule type="cellIs" dxfId="10074" priority="10764" operator="greaterThan">
      <formula>1</formula>
    </cfRule>
  </conditionalFormatting>
  <conditionalFormatting sqref="P43">
    <cfRule type="cellIs" dxfId="10073" priority="10763" operator="greaterThan">
      <formula>1</formula>
    </cfRule>
  </conditionalFormatting>
  <conditionalFormatting sqref="Q43">
    <cfRule type="cellIs" dxfId="10072" priority="10762" operator="greaterThan">
      <formula>1</formula>
    </cfRule>
  </conditionalFormatting>
  <conditionalFormatting sqref="R43">
    <cfRule type="cellIs" dxfId="10071" priority="10761" operator="greaterThan">
      <formula>1</formula>
    </cfRule>
  </conditionalFormatting>
  <conditionalFormatting sqref="S43">
    <cfRule type="cellIs" dxfId="10070" priority="10760" operator="greaterThan">
      <formula>1</formula>
    </cfRule>
  </conditionalFormatting>
  <conditionalFormatting sqref="T43">
    <cfRule type="cellIs" dxfId="10069" priority="10759" operator="greaterThan">
      <formula>1</formula>
    </cfRule>
  </conditionalFormatting>
  <conditionalFormatting sqref="U43">
    <cfRule type="cellIs" dxfId="10068" priority="10758" operator="greaterThan">
      <formula>1</formula>
    </cfRule>
  </conditionalFormatting>
  <conditionalFormatting sqref="V43">
    <cfRule type="cellIs" dxfId="10067" priority="10757" operator="greaterThan">
      <formula>1</formula>
    </cfRule>
  </conditionalFormatting>
  <conditionalFormatting sqref="E43:K43 P43:V43">
    <cfRule type="cellIs" dxfId="10066" priority="10756" operator="greaterThan">
      <formula>1</formula>
    </cfRule>
  </conditionalFormatting>
  <conditionalFormatting sqref="E43:K43 P43:V43">
    <cfRule type="cellIs" dxfId="10065" priority="10755" operator="greaterThan">
      <formula>1</formula>
    </cfRule>
  </conditionalFormatting>
  <conditionalFormatting sqref="E43:K43 P43:V43">
    <cfRule type="cellIs" dxfId="10064" priority="10754" operator="greaterThan">
      <formula>1</formula>
    </cfRule>
  </conditionalFormatting>
  <conditionalFormatting sqref="E43:K43 P43:V43">
    <cfRule type="cellIs" dxfId="10063" priority="10753" operator="greaterThan">
      <formula>1</formula>
    </cfRule>
  </conditionalFormatting>
  <conditionalFormatting sqref="G43">
    <cfRule type="cellIs" dxfId="10062" priority="10752" operator="greaterThan">
      <formula>1</formula>
    </cfRule>
  </conditionalFormatting>
  <conditionalFormatting sqref="H43">
    <cfRule type="cellIs" dxfId="10061" priority="10751" operator="greaterThan">
      <formula>1</formula>
    </cfRule>
  </conditionalFormatting>
  <conditionalFormatting sqref="I43">
    <cfRule type="cellIs" dxfId="10060" priority="10750" operator="greaterThan">
      <formula>1</formula>
    </cfRule>
  </conditionalFormatting>
  <conditionalFormatting sqref="J43">
    <cfRule type="cellIs" dxfId="10059" priority="10749" operator="greaterThan">
      <formula>1</formula>
    </cfRule>
  </conditionalFormatting>
  <conditionalFormatting sqref="K43">
    <cfRule type="cellIs" dxfId="10058" priority="10748" operator="greaterThan">
      <formula>1</formula>
    </cfRule>
  </conditionalFormatting>
  <conditionalFormatting sqref="P43">
    <cfRule type="cellIs" dxfId="10057" priority="10747" operator="greaterThan">
      <formula>1</formula>
    </cfRule>
  </conditionalFormatting>
  <conditionalFormatting sqref="E45:F45 P45:V45">
    <cfRule type="cellIs" dxfId="10056" priority="9762" operator="greaterThan">
      <formula>1</formula>
    </cfRule>
  </conditionalFormatting>
  <conditionalFormatting sqref="P45">
    <cfRule type="cellIs" dxfId="10050" priority="9756" operator="greaterThan">
      <formula>1</formula>
    </cfRule>
  </conditionalFormatting>
  <conditionalFormatting sqref="Q45">
    <cfRule type="cellIs" dxfId="10049" priority="9755" operator="greaterThan">
      <formula>1</formula>
    </cfRule>
  </conditionalFormatting>
  <conditionalFormatting sqref="R45">
    <cfRule type="cellIs" dxfId="10048" priority="9754" operator="greaterThan">
      <formula>1</formula>
    </cfRule>
  </conditionalFormatting>
  <conditionalFormatting sqref="S45">
    <cfRule type="cellIs" dxfId="10047" priority="9753" operator="greaterThan">
      <formula>1</formula>
    </cfRule>
  </conditionalFormatting>
  <conditionalFormatting sqref="T45">
    <cfRule type="cellIs" dxfId="10046" priority="9752" operator="greaterThan">
      <formula>1</formula>
    </cfRule>
  </conditionalFormatting>
  <conditionalFormatting sqref="U45">
    <cfRule type="cellIs" dxfId="10045" priority="9751" operator="greaterThan">
      <formula>1</formula>
    </cfRule>
  </conditionalFormatting>
  <conditionalFormatting sqref="V45">
    <cfRule type="cellIs" dxfId="10044" priority="9750" operator="greaterThan">
      <formula>1</formula>
    </cfRule>
  </conditionalFormatting>
  <conditionalFormatting sqref="L45:O45">
    <cfRule type="cellIs" dxfId="10043" priority="9749" operator="greaterThan">
      <formula>1</formula>
    </cfRule>
  </conditionalFormatting>
  <conditionalFormatting sqref="L45:O45">
    <cfRule type="cellIs" dxfId="10042" priority="9748" operator="greaterThan">
      <formula>1</formula>
    </cfRule>
  </conditionalFormatting>
  <conditionalFormatting sqref="L45">
    <cfRule type="cellIs" dxfId="10041" priority="9747" operator="greaterThan">
      <formula>1</formula>
    </cfRule>
  </conditionalFormatting>
  <conditionalFormatting sqref="M45">
    <cfRule type="cellIs" dxfId="10040" priority="9746" operator="greaterThan">
      <formula>1</formula>
    </cfRule>
  </conditionalFormatting>
  <conditionalFormatting sqref="N43">
    <cfRule type="cellIs" dxfId="10039" priority="10729" operator="greaterThan">
      <formula>1</formula>
    </cfRule>
  </conditionalFormatting>
  <conditionalFormatting sqref="O45">
    <cfRule type="cellIs" dxfId="10038" priority="9744" operator="greaterThan">
      <formula>1</formula>
    </cfRule>
  </conditionalFormatting>
  <conditionalFormatting sqref="N45:O45">
    <cfRule type="cellIs" dxfId="10037" priority="9743" operator="greaterThan">
      <formula>1</formula>
    </cfRule>
  </conditionalFormatting>
  <conditionalFormatting sqref="N45:O45">
    <cfRule type="cellIs" dxfId="10036" priority="9742" operator="greaterThan">
      <formula>1</formula>
    </cfRule>
  </conditionalFormatting>
  <conditionalFormatting sqref="N45">
    <cfRule type="cellIs" dxfId="10035" priority="9741" operator="greaterThan">
      <formula>1</formula>
    </cfRule>
  </conditionalFormatting>
  <conditionalFormatting sqref="L45">
    <cfRule type="cellIs" dxfId="10034" priority="9733" operator="greaterThan">
      <formula>1</formula>
    </cfRule>
  </conditionalFormatting>
  <conditionalFormatting sqref="O45">
    <cfRule type="cellIs" dxfId="10033" priority="9740" operator="greaterThan">
      <formula>1</formula>
    </cfRule>
  </conditionalFormatting>
  <conditionalFormatting sqref="M45">
    <cfRule type="cellIs" dxfId="10032" priority="9739" operator="greaterThan">
      <formula>1</formula>
    </cfRule>
  </conditionalFormatting>
  <conditionalFormatting sqref="M45">
    <cfRule type="cellIs" dxfId="10031" priority="9738" operator="greaterThan">
      <formula>1</formula>
    </cfRule>
  </conditionalFormatting>
  <conditionalFormatting sqref="L45">
    <cfRule type="cellIs" dxfId="10030" priority="9737" operator="greaterThan">
      <formula>1</formula>
    </cfRule>
  </conditionalFormatting>
  <conditionalFormatting sqref="L45">
    <cfRule type="cellIs" dxfId="10029" priority="9736" operator="greaterThan">
      <formula>1</formula>
    </cfRule>
  </conditionalFormatting>
  <conditionalFormatting sqref="L45">
    <cfRule type="cellIs" dxfId="10028" priority="9735" operator="greaterThan">
      <formula>1</formula>
    </cfRule>
  </conditionalFormatting>
  <conditionalFormatting sqref="L45">
    <cfRule type="cellIs" dxfId="10027" priority="9734" operator="greaterThan">
      <formula>1</formula>
    </cfRule>
  </conditionalFormatting>
  <conditionalFormatting sqref="M45">
    <cfRule type="cellIs" dxfId="10026" priority="9732" operator="greaterThan">
      <formula>1</formula>
    </cfRule>
  </conditionalFormatting>
  <conditionalFormatting sqref="M45">
    <cfRule type="cellIs" dxfId="10025" priority="9731" operator="greaterThan">
      <formula>1</formula>
    </cfRule>
  </conditionalFormatting>
  <conditionalFormatting sqref="N45">
    <cfRule type="cellIs" dxfId="10024" priority="9730" operator="greaterThan">
      <formula>1</formula>
    </cfRule>
  </conditionalFormatting>
  <conditionalFormatting sqref="N45">
    <cfRule type="cellIs" dxfId="10023" priority="9729" operator="greaterThan">
      <formula>1</formula>
    </cfRule>
  </conditionalFormatting>
  <conditionalFormatting sqref="O45">
    <cfRule type="cellIs" dxfId="10022" priority="9728" operator="greaterThan">
      <formula>1</formula>
    </cfRule>
  </conditionalFormatting>
  <conditionalFormatting sqref="O45">
    <cfRule type="cellIs" dxfId="10021" priority="9727" operator="greaterThan">
      <formula>1</formula>
    </cfRule>
  </conditionalFormatting>
  <conditionalFormatting sqref="O45">
    <cfRule type="cellIs" dxfId="10020" priority="9726" operator="greaterThan">
      <formula>1</formula>
    </cfRule>
  </conditionalFormatting>
  <conditionalFormatting sqref="O45">
    <cfRule type="cellIs" dxfId="10019" priority="9725" operator="greaterThan">
      <formula>1</formula>
    </cfRule>
  </conditionalFormatting>
  <conditionalFormatting sqref="N45">
    <cfRule type="cellIs" dxfId="10018" priority="9724" operator="greaterThan">
      <formula>1</formula>
    </cfRule>
  </conditionalFormatting>
  <conditionalFormatting sqref="N45">
    <cfRule type="cellIs" dxfId="10017" priority="9723" operator="greaterThan">
      <formula>1</formula>
    </cfRule>
  </conditionalFormatting>
  <conditionalFormatting sqref="M45">
    <cfRule type="cellIs" dxfId="10016" priority="9722" operator="greaterThan">
      <formula>1</formula>
    </cfRule>
  </conditionalFormatting>
  <conditionalFormatting sqref="M45">
    <cfRule type="cellIs" dxfId="10015" priority="9721" operator="greaterThan">
      <formula>1</formula>
    </cfRule>
  </conditionalFormatting>
  <conditionalFormatting sqref="L45">
    <cfRule type="cellIs" dxfId="10014" priority="9720" operator="greaterThan">
      <formula>1</formula>
    </cfRule>
  </conditionalFormatting>
  <conditionalFormatting sqref="L45">
    <cfRule type="cellIs" dxfId="10013" priority="9719" operator="greaterThan">
      <formula>1</formula>
    </cfRule>
  </conditionalFormatting>
  <conditionalFormatting sqref="L45">
    <cfRule type="cellIs" dxfId="10012" priority="9718" operator="greaterThan">
      <formula>1</formula>
    </cfRule>
  </conditionalFormatting>
  <conditionalFormatting sqref="L45">
    <cfRule type="cellIs" dxfId="10011" priority="9717" operator="greaterThan">
      <formula>1</formula>
    </cfRule>
  </conditionalFormatting>
  <conditionalFormatting sqref="M45">
    <cfRule type="cellIs" dxfId="10010" priority="9716" operator="greaterThan">
      <formula>1</formula>
    </cfRule>
  </conditionalFormatting>
  <conditionalFormatting sqref="M45">
    <cfRule type="cellIs" dxfId="10009" priority="9715" operator="greaterThan">
      <formula>1</formula>
    </cfRule>
  </conditionalFormatting>
  <conditionalFormatting sqref="N45">
    <cfRule type="cellIs" dxfId="10008" priority="9714" operator="greaterThan">
      <formula>1</formula>
    </cfRule>
  </conditionalFormatting>
  <conditionalFormatting sqref="N45">
    <cfRule type="cellIs" dxfId="10007" priority="9713" operator="greaterThan">
      <formula>1</formula>
    </cfRule>
  </conditionalFormatting>
  <conditionalFormatting sqref="O45">
    <cfRule type="cellIs" dxfId="10006" priority="9712" operator="greaterThan">
      <formula>1</formula>
    </cfRule>
  </conditionalFormatting>
  <conditionalFormatting sqref="O45">
    <cfRule type="cellIs" dxfId="10005" priority="9711" operator="greaterThan">
      <formula>1</formula>
    </cfRule>
  </conditionalFormatting>
  <conditionalFormatting sqref="O45">
    <cfRule type="cellIs" dxfId="10004" priority="9710" operator="greaterThan">
      <formula>1</formula>
    </cfRule>
  </conditionalFormatting>
  <conditionalFormatting sqref="O45">
    <cfRule type="cellIs" dxfId="10003" priority="9709" operator="greaterThan">
      <formula>1</formula>
    </cfRule>
  </conditionalFormatting>
  <conditionalFormatting sqref="N45">
    <cfRule type="cellIs" dxfId="10002" priority="9708" operator="greaterThan">
      <formula>1</formula>
    </cfRule>
  </conditionalFormatting>
  <conditionalFormatting sqref="N45">
    <cfRule type="cellIs" dxfId="10001" priority="9707" operator="greaterThan">
      <formula>1</formula>
    </cfRule>
  </conditionalFormatting>
  <conditionalFormatting sqref="M45">
    <cfRule type="cellIs" dxfId="10000" priority="9706" operator="greaterThan">
      <formula>1</formula>
    </cfRule>
  </conditionalFormatting>
  <conditionalFormatting sqref="M45">
    <cfRule type="cellIs" dxfId="9999" priority="9705" operator="greaterThan">
      <formula>1</formula>
    </cfRule>
  </conditionalFormatting>
  <conditionalFormatting sqref="L45">
    <cfRule type="cellIs" dxfId="9998" priority="9704" operator="greaterThan">
      <formula>1</formula>
    </cfRule>
  </conditionalFormatting>
  <conditionalFormatting sqref="L45">
    <cfRule type="cellIs" dxfId="9997" priority="9703" operator="greaterThan">
      <formula>1</formula>
    </cfRule>
  </conditionalFormatting>
  <conditionalFormatting sqref="M45:N45">
    <cfRule type="cellIs" dxfId="9996" priority="9702" operator="greaterThan">
      <formula>1</formula>
    </cfRule>
  </conditionalFormatting>
  <conditionalFormatting sqref="M45:N45">
    <cfRule type="cellIs" dxfId="9995" priority="9701" operator="greaterThan">
      <formula>1</formula>
    </cfRule>
  </conditionalFormatting>
  <conditionalFormatting sqref="M45">
    <cfRule type="cellIs" dxfId="9994" priority="9700" operator="greaterThan">
      <formula>1</formula>
    </cfRule>
  </conditionalFormatting>
  <conditionalFormatting sqref="N45">
    <cfRule type="cellIs" dxfId="9993" priority="9699" operator="greaterThan">
      <formula>1</formula>
    </cfRule>
  </conditionalFormatting>
  <conditionalFormatting sqref="L45">
    <cfRule type="cellIs" dxfId="9992" priority="9698" operator="greaterThan">
      <formula>1</formula>
    </cfRule>
  </conditionalFormatting>
  <conditionalFormatting sqref="L45">
    <cfRule type="cellIs" dxfId="9991" priority="9697" operator="greaterThan">
      <formula>1</formula>
    </cfRule>
  </conditionalFormatting>
  <conditionalFormatting sqref="O45">
    <cfRule type="cellIs" dxfId="9990" priority="9696" operator="greaterThan">
      <formula>1</formula>
    </cfRule>
  </conditionalFormatting>
  <conditionalFormatting sqref="O45">
    <cfRule type="cellIs" dxfId="9989" priority="9695" operator="greaterThan">
      <formula>1</formula>
    </cfRule>
  </conditionalFormatting>
  <conditionalFormatting sqref="L45:O45">
    <cfRule type="cellIs" dxfId="9988" priority="9694" operator="greaterThan">
      <formula>1</formula>
    </cfRule>
  </conditionalFormatting>
  <conditionalFormatting sqref="L45:O45">
    <cfRule type="cellIs" dxfId="9987" priority="9693" operator="greaterThan">
      <formula>1</formula>
    </cfRule>
  </conditionalFormatting>
  <conditionalFormatting sqref="L45">
    <cfRule type="cellIs" dxfId="9986" priority="9692" operator="greaterThan">
      <formula>1</formula>
    </cfRule>
  </conditionalFormatting>
  <conditionalFormatting sqref="M45">
    <cfRule type="cellIs" dxfId="9985" priority="9691" operator="greaterThan">
      <formula>1</formula>
    </cfRule>
  </conditionalFormatting>
  <conditionalFormatting sqref="N45">
    <cfRule type="cellIs" dxfId="9984" priority="9690" operator="greaterThan">
      <formula>1</formula>
    </cfRule>
  </conditionalFormatting>
  <conditionalFormatting sqref="O45">
    <cfRule type="cellIs" dxfId="9983" priority="9689" operator="greaterThan">
      <formula>1</formula>
    </cfRule>
  </conditionalFormatting>
  <conditionalFormatting sqref="L45:O45">
    <cfRule type="cellIs" dxfId="9982" priority="9688" operator="greaterThan">
      <formula>1</formula>
    </cfRule>
  </conditionalFormatting>
  <conditionalFormatting sqref="L45:O45">
    <cfRule type="cellIs" dxfId="9981" priority="9687" operator="greaterThan">
      <formula>1</formula>
    </cfRule>
  </conditionalFormatting>
  <conditionalFormatting sqref="L45:O45">
    <cfRule type="cellIs" dxfId="9980" priority="9686" operator="greaterThan">
      <formula>1</formula>
    </cfRule>
  </conditionalFormatting>
  <conditionalFormatting sqref="L45">
    <cfRule type="cellIs" dxfId="9979" priority="9685" operator="greaterThan">
      <formula>1</formula>
    </cfRule>
  </conditionalFormatting>
  <conditionalFormatting sqref="M45">
    <cfRule type="cellIs" dxfId="9978" priority="9684" operator="greaterThan">
      <formula>1</formula>
    </cfRule>
  </conditionalFormatting>
  <conditionalFormatting sqref="N45">
    <cfRule type="cellIs" dxfId="9977" priority="9683" operator="greaterThan">
      <formula>1</formula>
    </cfRule>
  </conditionalFormatting>
  <conditionalFormatting sqref="O45">
    <cfRule type="cellIs" dxfId="9976" priority="9682" operator="greaterThan">
      <formula>1</formula>
    </cfRule>
  </conditionalFormatting>
  <conditionalFormatting sqref="L45:O45">
    <cfRule type="cellIs" dxfId="9975" priority="9681" operator="greaterThan">
      <formula>1</formula>
    </cfRule>
  </conditionalFormatting>
  <conditionalFormatting sqref="L45:O45">
    <cfRule type="cellIs" dxfId="9974" priority="9680" operator="greaterThan">
      <formula>1</formula>
    </cfRule>
  </conditionalFormatting>
  <conditionalFormatting sqref="L45:O45">
    <cfRule type="cellIs" dxfId="9973" priority="9679" operator="greaterThan">
      <formula>1</formula>
    </cfRule>
  </conditionalFormatting>
  <conditionalFormatting sqref="L45:O45">
    <cfRule type="cellIs" dxfId="9972" priority="9678" operator="greaterThan">
      <formula>1</formula>
    </cfRule>
  </conditionalFormatting>
  <conditionalFormatting sqref="L45">
    <cfRule type="cellIs" dxfId="9971" priority="9677" operator="greaterThan">
      <formula>1</formula>
    </cfRule>
  </conditionalFormatting>
  <conditionalFormatting sqref="M45">
    <cfRule type="cellIs" dxfId="9970" priority="9676" operator="greaterThan">
      <formula>1</formula>
    </cfRule>
  </conditionalFormatting>
  <conditionalFormatting sqref="N45">
    <cfRule type="cellIs" dxfId="9969" priority="9675" operator="greaterThan">
      <formula>1</formula>
    </cfRule>
  </conditionalFormatting>
  <conditionalFormatting sqref="O45">
    <cfRule type="cellIs" dxfId="9968" priority="9674" operator="greaterThan">
      <formula>1</formula>
    </cfRule>
  </conditionalFormatting>
  <conditionalFormatting sqref="E45:F45 P45">
    <cfRule type="cellIs" dxfId="9967" priority="9673" operator="greaterThan">
      <formula>1</formula>
    </cfRule>
  </conditionalFormatting>
  <conditionalFormatting sqref="E45:F45 P45">
    <cfRule type="cellIs" dxfId="9966" priority="9672" operator="greaterThan">
      <formula>1</formula>
    </cfRule>
  </conditionalFormatting>
  <conditionalFormatting sqref="P45">
    <cfRule type="cellIs" dxfId="9960" priority="9666" operator="greaterThan">
      <formula>1</formula>
    </cfRule>
  </conditionalFormatting>
  <conditionalFormatting sqref="Q45">
    <cfRule type="cellIs" dxfId="9959" priority="9665" operator="greaterThan">
      <formula>1</formula>
    </cfRule>
  </conditionalFormatting>
  <conditionalFormatting sqref="Q45">
    <cfRule type="cellIs" dxfId="9958" priority="9664" operator="greaterThan">
      <formula>1</formula>
    </cfRule>
  </conditionalFormatting>
  <conditionalFormatting sqref="R45">
    <cfRule type="cellIs" dxfId="9957" priority="9663" operator="greaterThan">
      <formula>1</formula>
    </cfRule>
  </conditionalFormatting>
  <conditionalFormatting sqref="R45">
    <cfRule type="cellIs" dxfId="9956" priority="9662" operator="greaterThan">
      <formula>1</formula>
    </cfRule>
  </conditionalFormatting>
  <conditionalFormatting sqref="S45">
    <cfRule type="cellIs" dxfId="9955" priority="9661" operator="greaterThan">
      <formula>1</formula>
    </cfRule>
  </conditionalFormatting>
  <conditionalFormatting sqref="S45">
    <cfRule type="cellIs" dxfId="9954" priority="9660" operator="greaterThan">
      <formula>1</formula>
    </cfRule>
  </conditionalFormatting>
  <conditionalFormatting sqref="T45">
    <cfRule type="cellIs" dxfId="9953" priority="9659" operator="greaterThan">
      <formula>1</formula>
    </cfRule>
  </conditionalFormatting>
  <conditionalFormatting sqref="T45">
    <cfRule type="cellIs" dxfId="9952" priority="9658" operator="greaterThan">
      <formula>1</formula>
    </cfRule>
  </conditionalFormatting>
  <conditionalFormatting sqref="U45">
    <cfRule type="cellIs" dxfId="9951" priority="9657" operator="greaterThan">
      <formula>1</formula>
    </cfRule>
  </conditionalFormatting>
  <conditionalFormatting sqref="U45">
    <cfRule type="cellIs" dxfId="9950" priority="9656" operator="greaterThan">
      <formula>1</formula>
    </cfRule>
  </conditionalFormatting>
  <conditionalFormatting sqref="V45">
    <cfRule type="cellIs" dxfId="9949" priority="9655" operator="greaterThan">
      <formula>1</formula>
    </cfRule>
  </conditionalFormatting>
  <conditionalFormatting sqref="V45">
    <cfRule type="cellIs" dxfId="9948" priority="9654" operator="greaterThan">
      <formula>1</formula>
    </cfRule>
  </conditionalFormatting>
  <conditionalFormatting sqref="E45:F45">
    <cfRule type="cellIs" dxfId="9947" priority="9653" operator="greaterThan">
      <formula>1</formula>
    </cfRule>
  </conditionalFormatting>
  <conditionalFormatting sqref="E45:F45">
    <cfRule type="cellIs" dxfId="9946" priority="9652" operator="greaterThan">
      <formula>1</formula>
    </cfRule>
  </conditionalFormatting>
  <conditionalFormatting sqref="V45">
    <cfRule type="cellIs" dxfId="9940" priority="9646" operator="greaterThan">
      <formula>1</formula>
    </cfRule>
  </conditionalFormatting>
  <conditionalFormatting sqref="V45">
    <cfRule type="cellIs" dxfId="9939" priority="9645" operator="greaterThan">
      <formula>1</formula>
    </cfRule>
  </conditionalFormatting>
  <conditionalFormatting sqref="U45">
    <cfRule type="cellIs" dxfId="9938" priority="9644" operator="greaterThan">
      <formula>1</formula>
    </cfRule>
  </conditionalFormatting>
  <conditionalFormatting sqref="U45">
    <cfRule type="cellIs" dxfId="9937" priority="9643" operator="greaterThan">
      <formula>1</formula>
    </cfRule>
  </conditionalFormatting>
  <conditionalFormatting sqref="T45">
    <cfRule type="cellIs" dxfId="9936" priority="9642" operator="greaterThan">
      <formula>1</formula>
    </cfRule>
  </conditionalFormatting>
  <conditionalFormatting sqref="T45">
    <cfRule type="cellIs" dxfId="9935" priority="9641" operator="greaterThan">
      <formula>1</formula>
    </cfRule>
  </conditionalFormatting>
  <conditionalFormatting sqref="S45">
    <cfRule type="cellIs" dxfId="9934" priority="9640" operator="greaterThan">
      <formula>1</formula>
    </cfRule>
  </conditionalFormatting>
  <conditionalFormatting sqref="S45">
    <cfRule type="cellIs" dxfId="9933" priority="9639" operator="greaterThan">
      <formula>1</formula>
    </cfRule>
  </conditionalFormatting>
  <conditionalFormatting sqref="R45">
    <cfRule type="cellIs" dxfId="9932" priority="9638" operator="greaterThan">
      <formula>1</formula>
    </cfRule>
  </conditionalFormatting>
  <conditionalFormatting sqref="R45">
    <cfRule type="cellIs" dxfId="9931" priority="9637" operator="greaterThan">
      <formula>1</formula>
    </cfRule>
  </conditionalFormatting>
  <conditionalFormatting sqref="Q45">
    <cfRule type="cellIs" dxfId="9930" priority="9636" operator="greaterThan">
      <formula>1</formula>
    </cfRule>
  </conditionalFormatting>
  <conditionalFormatting sqref="Q45">
    <cfRule type="cellIs" dxfId="9929" priority="9635" operator="greaterThan">
      <formula>1</formula>
    </cfRule>
  </conditionalFormatting>
  <conditionalFormatting sqref="P45">
    <cfRule type="cellIs" dxfId="9928" priority="9634" operator="greaterThan">
      <formula>1</formula>
    </cfRule>
  </conditionalFormatting>
  <conditionalFormatting sqref="P45">
    <cfRule type="cellIs" dxfId="9927" priority="9633" operator="greaterThan">
      <formula>1</formula>
    </cfRule>
  </conditionalFormatting>
  <conditionalFormatting sqref="E45:F45 T45:V45">
    <cfRule type="cellIs" dxfId="9926" priority="9632" operator="greaterThan">
      <formula>1</formula>
    </cfRule>
  </conditionalFormatting>
  <conditionalFormatting sqref="E45:F45 T45:V45">
    <cfRule type="cellIs" dxfId="9925" priority="9631" operator="greaterThan">
      <formula>1</formula>
    </cfRule>
  </conditionalFormatting>
  <conditionalFormatting sqref="T45">
    <cfRule type="cellIs" dxfId="9921" priority="9627" operator="greaterThan">
      <formula>1</formula>
    </cfRule>
  </conditionalFormatting>
  <conditionalFormatting sqref="U45">
    <cfRule type="cellIs" dxfId="9920" priority="9626" operator="greaterThan">
      <formula>1</formula>
    </cfRule>
  </conditionalFormatting>
  <conditionalFormatting sqref="V45">
    <cfRule type="cellIs" dxfId="9919" priority="9625" operator="greaterThan">
      <formula>1</formula>
    </cfRule>
  </conditionalFormatting>
  <conditionalFormatting sqref="P45">
    <cfRule type="cellIs" dxfId="9914" priority="9620" operator="greaterThan">
      <formula>1</formula>
    </cfRule>
  </conditionalFormatting>
  <conditionalFormatting sqref="P45">
    <cfRule type="cellIs" dxfId="9913" priority="9619" operator="greaterThan">
      <formula>1</formula>
    </cfRule>
  </conditionalFormatting>
  <conditionalFormatting sqref="Q45">
    <cfRule type="cellIs" dxfId="9912" priority="9618" operator="greaterThan">
      <formula>1</formula>
    </cfRule>
  </conditionalFormatting>
  <conditionalFormatting sqref="Q45">
    <cfRule type="cellIs" dxfId="9911" priority="9617" operator="greaterThan">
      <formula>1</formula>
    </cfRule>
  </conditionalFormatting>
  <conditionalFormatting sqref="R45">
    <cfRule type="cellIs" dxfId="9910" priority="9616" operator="greaterThan">
      <formula>1</formula>
    </cfRule>
  </conditionalFormatting>
  <conditionalFormatting sqref="R45">
    <cfRule type="cellIs" dxfId="9909" priority="9615" operator="greaterThan">
      <formula>1</formula>
    </cfRule>
  </conditionalFormatting>
  <conditionalFormatting sqref="S45">
    <cfRule type="cellIs" dxfId="9908" priority="9614" operator="greaterThan">
      <formula>1</formula>
    </cfRule>
  </conditionalFormatting>
  <conditionalFormatting sqref="S45">
    <cfRule type="cellIs" dxfId="9907" priority="9613" operator="greaterThan">
      <formula>1</formula>
    </cfRule>
  </conditionalFormatting>
  <conditionalFormatting sqref="E45:F45">
    <cfRule type="cellIs" dxfId="9906" priority="9612" operator="greaterThan">
      <formula>1</formula>
    </cfRule>
  </conditionalFormatting>
  <conditionalFormatting sqref="E45:F45">
    <cfRule type="cellIs" dxfId="9905" priority="9611" operator="greaterThan">
      <formula>1</formula>
    </cfRule>
  </conditionalFormatting>
  <conditionalFormatting sqref="V45">
    <cfRule type="cellIs" dxfId="9901" priority="9607" operator="greaterThan">
      <formula>1</formula>
    </cfRule>
  </conditionalFormatting>
  <conditionalFormatting sqref="V45">
    <cfRule type="cellIs" dxfId="9900" priority="9606" operator="greaterThan">
      <formula>1</formula>
    </cfRule>
  </conditionalFormatting>
  <conditionalFormatting sqref="U45">
    <cfRule type="cellIs" dxfId="9899" priority="9605" operator="greaterThan">
      <formula>1</formula>
    </cfRule>
  </conditionalFormatting>
  <conditionalFormatting sqref="U45">
    <cfRule type="cellIs" dxfId="9898" priority="9604" operator="greaterThan">
      <formula>1</formula>
    </cfRule>
  </conditionalFormatting>
  <conditionalFormatting sqref="T45">
    <cfRule type="cellIs" dxfId="9897" priority="9603" operator="greaterThan">
      <formula>1</formula>
    </cfRule>
  </conditionalFormatting>
  <conditionalFormatting sqref="T45">
    <cfRule type="cellIs" dxfId="9896" priority="9602" operator="greaterThan">
      <formula>1</formula>
    </cfRule>
  </conditionalFormatting>
  <conditionalFormatting sqref="S45">
    <cfRule type="cellIs" dxfId="9895" priority="9601" operator="greaterThan">
      <formula>1</formula>
    </cfRule>
  </conditionalFormatting>
  <conditionalFormatting sqref="S45">
    <cfRule type="cellIs" dxfId="9894" priority="9600" operator="greaterThan">
      <formula>1</formula>
    </cfRule>
  </conditionalFormatting>
  <conditionalFormatting sqref="R45">
    <cfRule type="cellIs" dxfId="9893" priority="9599" operator="greaterThan">
      <formula>1</formula>
    </cfRule>
  </conditionalFormatting>
  <conditionalFormatting sqref="R45">
    <cfRule type="cellIs" dxfId="9892" priority="9598" operator="greaterThan">
      <formula>1</formula>
    </cfRule>
  </conditionalFormatting>
  <conditionalFormatting sqref="Q45">
    <cfRule type="cellIs" dxfId="9891" priority="9597" operator="greaterThan">
      <formula>1</formula>
    </cfRule>
  </conditionalFormatting>
  <conditionalFormatting sqref="Q45">
    <cfRule type="cellIs" dxfId="9890" priority="9596" operator="greaterThan">
      <formula>1</formula>
    </cfRule>
  </conditionalFormatting>
  <conditionalFormatting sqref="P45">
    <cfRule type="cellIs" dxfId="9889" priority="9595" operator="greaterThan">
      <formula>1</formula>
    </cfRule>
  </conditionalFormatting>
  <conditionalFormatting sqref="P45">
    <cfRule type="cellIs" dxfId="9888" priority="9594" operator="greaterThan">
      <formula>1</formula>
    </cfRule>
  </conditionalFormatting>
  <conditionalFormatting sqref="E45 T45:V45 Q45:R45">
    <cfRule type="cellIs" dxfId="9883" priority="9589" operator="greaterThan">
      <formula>1</formula>
    </cfRule>
  </conditionalFormatting>
  <conditionalFormatting sqref="E45 T45:V45 Q45:R45">
    <cfRule type="cellIs" dxfId="9882" priority="9588" operator="greaterThan">
      <formula>1</formula>
    </cfRule>
  </conditionalFormatting>
  <conditionalFormatting sqref="Q45">
    <cfRule type="cellIs" dxfId="9881" priority="9587" operator="greaterThan">
      <formula>1</formula>
    </cfRule>
  </conditionalFormatting>
  <conditionalFormatting sqref="R45">
    <cfRule type="cellIs" dxfId="9880" priority="9586" operator="greaterThan">
      <formula>1</formula>
    </cfRule>
  </conditionalFormatting>
  <conditionalFormatting sqref="T45">
    <cfRule type="cellIs" dxfId="9879" priority="9585" operator="greaterThan">
      <formula>1</formula>
    </cfRule>
  </conditionalFormatting>
  <conditionalFormatting sqref="U45">
    <cfRule type="cellIs" dxfId="9878" priority="9584" operator="greaterThan">
      <formula>1</formula>
    </cfRule>
  </conditionalFormatting>
  <conditionalFormatting sqref="V45">
    <cfRule type="cellIs" dxfId="9877" priority="9583" operator="greaterThan">
      <formula>1</formula>
    </cfRule>
  </conditionalFormatting>
  <conditionalFormatting sqref="F45">
    <cfRule type="cellIs" dxfId="9876" priority="9582" operator="greaterThan">
      <formula>1</formula>
    </cfRule>
  </conditionalFormatting>
  <conditionalFormatting sqref="F45">
    <cfRule type="cellIs" dxfId="9875" priority="9581" operator="greaterThan">
      <formula>1</formula>
    </cfRule>
  </conditionalFormatting>
  <conditionalFormatting sqref="P45:V45">
    <cfRule type="cellIs" dxfId="9868" priority="9566" operator="greaterThan">
      <formula>1</formula>
    </cfRule>
  </conditionalFormatting>
  <conditionalFormatting sqref="P45:V45">
    <cfRule type="cellIs" dxfId="9867" priority="9565" operator="greaterThan">
      <formula>1</formula>
    </cfRule>
  </conditionalFormatting>
  <conditionalFormatting sqref="P45">
    <cfRule type="cellIs" dxfId="9865" priority="9570" operator="greaterThan">
      <formula>1</formula>
    </cfRule>
  </conditionalFormatting>
  <conditionalFormatting sqref="P45">
    <cfRule type="cellIs" dxfId="9864" priority="9569" operator="greaterThan">
      <formula>1</formula>
    </cfRule>
  </conditionalFormatting>
  <conditionalFormatting sqref="S45">
    <cfRule type="cellIs" dxfId="9863" priority="9568" operator="greaterThan">
      <formula>1</formula>
    </cfRule>
  </conditionalFormatting>
  <conditionalFormatting sqref="S45">
    <cfRule type="cellIs" dxfId="9862" priority="9567" operator="greaterThan">
      <formula>1</formula>
    </cfRule>
  </conditionalFormatting>
  <conditionalFormatting sqref="T45">
    <cfRule type="cellIs" dxfId="9858" priority="9555" operator="greaterThan">
      <formula>1</formula>
    </cfRule>
  </conditionalFormatting>
  <conditionalFormatting sqref="U45">
    <cfRule type="cellIs" dxfId="9857" priority="9554" operator="greaterThan">
      <formula>1</formula>
    </cfRule>
  </conditionalFormatting>
  <conditionalFormatting sqref="P45">
    <cfRule type="cellIs" dxfId="9852" priority="9559" operator="greaterThan">
      <formula>1</formula>
    </cfRule>
  </conditionalFormatting>
  <conditionalFormatting sqref="Q45">
    <cfRule type="cellIs" dxfId="9851" priority="9558" operator="greaterThan">
      <formula>1</formula>
    </cfRule>
  </conditionalFormatting>
  <conditionalFormatting sqref="R45">
    <cfRule type="cellIs" dxfId="9850" priority="9557" operator="greaterThan">
      <formula>1</formula>
    </cfRule>
  </conditionalFormatting>
  <conditionalFormatting sqref="S45">
    <cfRule type="cellIs" dxfId="9849" priority="9556" operator="greaterThan">
      <formula>1</formula>
    </cfRule>
  </conditionalFormatting>
  <conditionalFormatting sqref="E45:F45 L45:V45">
    <cfRule type="cellIs" dxfId="9848" priority="10537" operator="equal">
      <formula>0</formula>
    </cfRule>
  </conditionalFormatting>
  <conditionalFormatting sqref="E45:F45 P45:V45">
    <cfRule type="cellIs" dxfId="9847" priority="9544" operator="greaterThan">
      <formula>1</formula>
    </cfRule>
  </conditionalFormatting>
  <conditionalFormatting sqref="F45">
    <cfRule type="cellIs" dxfId="9841" priority="9552" operator="greaterThan">
      <formula>1</formula>
    </cfRule>
  </conditionalFormatting>
  <conditionalFormatting sqref="F45">
    <cfRule type="cellIs" dxfId="9840" priority="9551" operator="greaterThan">
      <formula>1</formula>
    </cfRule>
  </conditionalFormatting>
  <conditionalFormatting sqref="E45">
    <cfRule type="cellIs" dxfId="9839" priority="9550" operator="greaterThan">
      <formula>1</formula>
    </cfRule>
  </conditionalFormatting>
  <conditionalFormatting sqref="E45">
    <cfRule type="cellIs" dxfId="9838" priority="9549" operator="greaterThan">
      <formula>1</formula>
    </cfRule>
  </conditionalFormatting>
  <conditionalFormatting sqref="E45:F45 P45:U45">
    <cfRule type="cellIs" dxfId="9837" priority="9548" operator="greaterThan">
      <formula>1</formula>
    </cfRule>
  </conditionalFormatting>
  <conditionalFormatting sqref="V45">
    <cfRule type="cellIs" dxfId="9836" priority="9547" operator="greaterThan">
      <formula>1</formula>
    </cfRule>
  </conditionalFormatting>
  <conditionalFormatting sqref="V45">
    <cfRule type="cellIs" dxfId="9835" priority="9546" operator="greaterThan">
      <formula>1</formula>
    </cfRule>
  </conditionalFormatting>
  <conditionalFormatting sqref="E45:F45 P45:V45">
    <cfRule type="cellIs" dxfId="9834" priority="9545" operator="greaterThan">
      <formula>1</formula>
    </cfRule>
  </conditionalFormatting>
  <conditionalFormatting sqref="P45">
    <cfRule type="cellIs" dxfId="9833" priority="9538" operator="greaterThan">
      <formula>1</formula>
    </cfRule>
  </conditionalFormatting>
  <conditionalFormatting sqref="Q45">
    <cfRule type="cellIs" dxfId="9832" priority="9537" operator="greaterThan">
      <formula>1</formula>
    </cfRule>
  </conditionalFormatting>
  <conditionalFormatting sqref="R45">
    <cfRule type="cellIs" dxfId="9829" priority="9536" operator="greaterThan">
      <formula>1</formula>
    </cfRule>
  </conditionalFormatting>
  <conditionalFormatting sqref="S45">
    <cfRule type="cellIs" dxfId="9828" priority="9535" operator="greaterThan">
      <formula>1</formula>
    </cfRule>
  </conditionalFormatting>
  <conditionalFormatting sqref="T45">
    <cfRule type="cellIs" dxfId="9827" priority="9534" operator="greaterThan">
      <formula>1</formula>
    </cfRule>
  </conditionalFormatting>
  <conditionalFormatting sqref="U45">
    <cfRule type="cellIs" dxfId="9826" priority="9533" operator="greaterThan">
      <formula>1</formula>
    </cfRule>
  </conditionalFormatting>
  <conditionalFormatting sqref="V45">
    <cfRule type="cellIs" dxfId="9825" priority="9532" operator="greaterThan">
      <formula>1</formula>
    </cfRule>
  </conditionalFormatting>
  <conditionalFormatting sqref="E45:F45 P45:V45">
    <cfRule type="cellIs" dxfId="9824" priority="9531" operator="greaterThan">
      <formula>1</formula>
    </cfRule>
  </conditionalFormatting>
  <conditionalFormatting sqref="E45:F45 P45:V45">
    <cfRule type="cellIs" dxfId="9823" priority="9530" operator="greaterThan">
      <formula>1</formula>
    </cfRule>
  </conditionalFormatting>
  <conditionalFormatting sqref="E45:F45 P45:V45">
    <cfRule type="cellIs" dxfId="9822" priority="9529" operator="greaterThan">
      <formula>1</formula>
    </cfRule>
  </conditionalFormatting>
  <conditionalFormatting sqref="E45:F45 P45:V45">
    <cfRule type="cellIs" dxfId="9821" priority="9528" operator="greaterThan">
      <formula>1</formula>
    </cfRule>
  </conditionalFormatting>
  <conditionalFormatting sqref="P45">
    <cfRule type="cellIs" dxfId="9817" priority="9522" operator="greaterThan">
      <formula>1</formula>
    </cfRule>
  </conditionalFormatting>
  <conditionalFormatting sqref="Q45">
    <cfRule type="cellIs" dxfId="9816" priority="9521" operator="greaterThan">
      <formula>1</formula>
    </cfRule>
  </conditionalFormatting>
  <conditionalFormatting sqref="R45">
    <cfRule type="cellIs" dxfId="9815" priority="9520" operator="greaterThan">
      <formula>1</formula>
    </cfRule>
  </conditionalFormatting>
  <conditionalFormatting sqref="S45">
    <cfRule type="cellIs" dxfId="9814" priority="9519" operator="greaterThan">
      <formula>1</formula>
    </cfRule>
  </conditionalFormatting>
  <conditionalFormatting sqref="T45">
    <cfRule type="cellIs" dxfId="9813" priority="9518" operator="greaterThan">
      <formula>1</formula>
    </cfRule>
  </conditionalFormatting>
  <conditionalFormatting sqref="U45">
    <cfRule type="cellIs" dxfId="9812" priority="9517" operator="greaterThan">
      <formula>1</formula>
    </cfRule>
  </conditionalFormatting>
  <conditionalFormatting sqref="M45">
    <cfRule type="cellIs" dxfId="9811" priority="9501" operator="greaterThan">
      <formula>1</formula>
    </cfRule>
  </conditionalFormatting>
  <conditionalFormatting sqref="L45">
    <cfRule type="cellIs" dxfId="9810" priority="9500" operator="greaterThan">
      <formula>1</formula>
    </cfRule>
  </conditionalFormatting>
  <conditionalFormatting sqref="V45">
    <cfRule type="cellIs" dxfId="9809" priority="9516" operator="greaterThan">
      <formula>1</formula>
    </cfRule>
  </conditionalFormatting>
  <conditionalFormatting sqref="L45">
    <cfRule type="cellIs" dxfId="9808" priority="9515" operator="greaterThan">
      <formula>1</formula>
    </cfRule>
  </conditionalFormatting>
  <conditionalFormatting sqref="L45">
    <cfRule type="cellIs" dxfId="9807" priority="9514" operator="greaterThan">
      <formula>1</formula>
    </cfRule>
  </conditionalFormatting>
  <conditionalFormatting sqref="R45">
    <cfRule type="cellIs" dxfId="9802" priority="10493" operator="greaterThan">
      <formula>1</formula>
    </cfRule>
  </conditionalFormatting>
  <conditionalFormatting sqref="O45">
    <cfRule type="cellIs" dxfId="9801" priority="9508" operator="greaterThan">
      <formula>1</formula>
    </cfRule>
  </conditionalFormatting>
  <conditionalFormatting sqref="O45">
    <cfRule type="cellIs" dxfId="9800" priority="9507" operator="greaterThan">
      <formula>1</formula>
    </cfRule>
  </conditionalFormatting>
  <conditionalFormatting sqref="O45">
    <cfRule type="cellIs" dxfId="9799" priority="9506" operator="greaterThan">
      <formula>1</formula>
    </cfRule>
  </conditionalFormatting>
  <conditionalFormatting sqref="O45">
    <cfRule type="cellIs" dxfId="9798" priority="9505" operator="greaterThan">
      <formula>1</formula>
    </cfRule>
  </conditionalFormatting>
  <conditionalFormatting sqref="N45">
    <cfRule type="cellIs" dxfId="9797" priority="9504" operator="greaterThan">
      <formula>1</formula>
    </cfRule>
  </conditionalFormatting>
  <conditionalFormatting sqref="N45">
    <cfRule type="cellIs" dxfId="9796" priority="9503" operator="greaterThan">
      <formula>1</formula>
    </cfRule>
  </conditionalFormatting>
  <conditionalFormatting sqref="M45">
    <cfRule type="cellIs" dxfId="9795" priority="9502" operator="greaterThan">
      <formula>1</formula>
    </cfRule>
  </conditionalFormatting>
  <conditionalFormatting sqref="L45">
    <cfRule type="cellIs" dxfId="9794" priority="9499" operator="greaterThan">
      <formula>1</formula>
    </cfRule>
  </conditionalFormatting>
  <conditionalFormatting sqref="L45">
    <cfRule type="cellIs" dxfId="9793" priority="9498" operator="greaterThan">
      <formula>1</formula>
    </cfRule>
  </conditionalFormatting>
  <conditionalFormatting sqref="L45">
    <cfRule type="cellIs" dxfId="9792" priority="9497" operator="greaterThan">
      <formula>1</formula>
    </cfRule>
  </conditionalFormatting>
  <conditionalFormatting sqref="M45">
    <cfRule type="cellIs" dxfId="9791" priority="9496" operator="greaterThan">
      <formula>1</formula>
    </cfRule>
  </conditionalFormatting>
  <conditionalFormatting sqref="M45">
    <cfRule type="cellIs" dxfId="9790" priority="9495" operator="greaterThan">
      <formula>1</formula>
    </cfRule>
  </conditionalFormatting>
  <conditionalFormatting sqref="N45">
    <cfRule type="cellIs" dxfId="9789" priority="9494" operator="greaterThan">
      <formula>1</formula>
    </cfRule>
  </conditionalFormatting>
  <conditionalFormatting sqref="N45">
    <cfRule type="cellIs" dxfId="9788" priority="9493" operator="greaterThan">
      <formula>1</formula>
    </cfRule>
  </conditionalFormatting>
  <conditionalFormatting sqref="O45">
    <cfRule type="cellIs" dxfId="9787" priority="9492" operator="greaterThan">
      <formula>1</formula>
    </cfRule>
  </conditionalFormatting>
  <conditionalFormatting sqref="O45">
    <cfRule type="cellIs" dxfId="9786" priority="9491" operator="greaterThan">
      <formula>1</formula>
    </cfRule>
  </conditionalFormatting>
  <conditionalFormatting sqref="O45">
    <cfRule type="cellIs" dxfId="9785" priority="9490" operator="greaterThan">
      <formula>1</formula>
    </cfRule>
  </conditionalFormatting>
  <conditionalFormatting sqref="O45">
    <cfRule type="cellIs" dxfId="9784" priority="9489" operator="greaterThan">
      <formula>1</formula>
    </cfRule>
  </conditionalFormatting>
  <conditionalFormatting sqref="N45">
    <cfRule type="cellIs" dxfId="9783" priority="9488" operator="greaterThan">
      <formula>1</formula>
    </cfRule>
  </conditionalFormatting>
  <conditionalFormatting sqref="N45">
    <cfRule type="cellIs" dxfId="9782" priority="9487" operator="greaterThan">
      <formula>1</formula>
    </cfRule>
  </conditionalFormatting>
  <conditionalFormatting sqref="M45">
    <cfRule type="cellIs" dxfId="9781" priority="9486" operator="greaterThan">
      <formula>1</formula>
    </cfRule>
  </conditionalFormatting>
  <conditionalFormatting sqref="M45">
    <cfRule type="cellIs" dxfId="9780" priority="9485" operator="greaterThan">
      <formula>1</formula>
    </cfRule>
  </conditionalFormatting>
  <conditionalFormatting sqref="L45">
    <cfRule type="cellIs" dxfId="9779" priority="9484" operator="greaterThan">
      <formula>1</formula>
    </cfRule>
  </conditionalFormatting>
  <conditionalFormatting sqref="L45">
    <cfRule type="cellIs" dxfId="9778" priority="9483" operator="greaterThan">
      <formula>1</formula>
    </cfRule>
  </conditionalFormatting>
  <conditionalFormatting sqref="M45:N45">
    <cfRule type="cellIs" dxfId="9777" priority="9482" operator="greaterThan">
      <formula>1</formula>
    </cfRule>
  </conditionalFormatting>
  <conditionalFormatting sqref="M45:N45">
    <cfRule type="cellIs" dxfId="9776" priority="9481" operator="greaterThan">
      <formula>1</formula>
    </cfRule>
  </conditionalFormatting>
  <conditionalFormatting sqref="M45">
    <cfRule type="cellIs" dxfId="9775" priority="9480" operator="greaterThan">
      <formula>1</formula>
    </cfRule>
  </conditionalFormatting>
  <conditionalFormatting sqref="L45:O45">
    <cfRule type="cellIs" dxfId="9774" priority="9466" operator="greaterThan">
      <formula>1</formula>
    </cfRule>
  </conditionalFormatting>
  <conditionalFormatting sqref="L45">
    <cfRule type="cellIs" dxfId="9773" priority="9465" operator="greaterThan">
      <formula>1</formula>
    </cfRule>
  </conditionalFormatting>
  <conditionalFormatting sqref="M45">
    <cfRule type="cellIs" dxfId="9772" priority="9464" operator="greaterThan">
      <formula>1</formula>
    </cfRule>
  </conditionalFormatting>
  <conditionalFormatting sqref="N45">
    <cfRule type="cellIs" dxfId="9771" priority="9463" operator="greaterThan">
      <formula>1</formula>
    </cfRule>
  </conditionalFormatting>
  <conditionalFormatting sqref="O45">
    <cfRule type="cellIs" dxfId="9770" priority="9462" operator="greaterThan">
      <formula>1</formula>
    </cfRule>
  </conditionalFormatting>
  <conditionalFormatting sqref="N45">
    <cfRule type="cellIs" dxfId="9769" priority="9479" operator="greaterThan">
      <formula>1</formula>
    </cfRule>
  </conditionalFormatting>
  <conditionalFormatting sqref="L45">
    <cfRule type="cellIs" dxfId="9768" priority="9478" operator="greaterThan">
      <formula>1</formula>
    </cfRule>
  </conditionalFormatting>
  <conditionalFormatting sqref="L45">
    <cfRule type="cellIs" dxfId="9767" priority="9477" operator="greaterThan">
      <formula>1</formula>
    </cfRule>
  </conditionalFormatting>
  <conditionalFormatting sqref="O45">
    <cfRule type="cellIs" dxfId="9766" priority="9476" operator="greaterThan">
      <formula>1</formula>
    </cfRule>
  </conditionalFormatting>
  <conditionalFormatting sqref="O45">
    <cfRule type="cellIs" dxfId="9765" priority="9475" operator="greaterThan">
      <formula>1</formula>
    </cfRule>
  </conditionalFormatting>
  <conditionalFormatting sqref="L45:O45">
    <cfRule type="cellIs" dxfId="9764" priority="9474" operator="greaterThan">
      <formula>1</formula>
    </cfRule>
  </conditionalFormatting>
  <conditionalFormatting sqref="L45:O45">
    <cfRule type="cellIs" dxfId="9763" priority="9473" operator="greaterThan">
      <formula>1</formula>
    </cfRule>
  </conditionalFormatting>
  <conditionalFormatting sqref="L45">
    <cfRule type="cellIs" dxfId="9762" priority="9472" operator="greaterThan">
      <formula>1</formula>
    </cfRule>
  </conditionalFormatting>
  <conditionalFormatting sqref="M45">
    <cfRule type="cellIs" dxfId="9761" priority="9471" operator="greaterThan">
      <formula>1</formula>
    </cfRule>
  </conditionalFormatting>
  <conditionalFormatting sqref="N45">
    <cfRule type="cellIs" dxfId="9760" priority="9470" operator="greaterThan">
      <formula>1</formula>
    </cfRule>
  </conditionalFormatting>
  <conditionalFormatting sqref="O45">
    <cfRule type="cellIs" dxfId="9759" priority="9469" operator="greaterThan">
      <formula>1</formula>
    </cfRule>
  </conditionalFormatting>
  <conditionalFormatting sqref="L45:O45">
    <cfRule type="cellIs" dxfId="9758" priority="9468" operator="greaterThan">
      <formula>1</formula>
    </cfRule>
  </conditionalFormatting>
  <conditionalFormatting sqref="L45:O45">
    <cfRule type="cellIs" dxfId="9757" priority="9467" operator="greaterThan">
      <formula>1</formula>
    </cfRule>
  </conditionalFormatting>
  <conditionalFormatting sqref="L45:O45">
    <cfRule type="cellIs" dxfId="9756" priority="9461" operator="greaterThan">
      <formula>1</formula>
    </cfRule>
  </conditionalFormatting>
  <conditionalFormatting sqref="L45:O45">
    <cfRule type="cellIs" dxfId="9755" priority="9460" operator="greaterThan">
      <formula>1</formula>
    </cfRule>
  </conditionalFormatting>
  <conditionalFormatting sqref="L45:O45">
    <cfRule type="cellIs" dxfId="9754" priority="9459" operator="greaterThan">
      <formula>1</formula>
    </cfRule>
  </conditionalFormatting>
  <conditionalFormatting sqref="L45:O45">
    <cfRule type="cellIs" dxfId="9753" priority="9458" operator="greaterThan">
      <formula>1</formula>
    </cfRule>
  </conditionalFormatting>
  <conditionalFormatting sqref="L45">
    <cfRule type="cellIs" dxfId="9752" priority="9457" operator="greaterThan">
      <formula>1</formula>
    </cfRule>
  </conditionalFormatting>
  <conditionalFormatting sqref="M45">
    <cfRule type="cellIs" dxfId="9751" priority="9456" operator="greaterThan">
      <formula>1</formula>
    </cfRule>
  </conditionalFormatting>
  <conditionalFormatting sqref="N45">
    <cfRule type="cellIs" dxfId="9750" priority="9455" operator="greaterThan">
      <formula>1</formula>
    </cfRule>
  </conditionalFormatting>
  <conditionalFormatting sqref="O45">
    <cfRule type="cellIs" dxfId="9749" priority="9454" operator="greaterThan">
      <formula>1</formula>
    </cfRule>
  </conditionalFormatting>
  <conditionalFormatting sqref="E45:F45">
    <cfRule type="cellIs" dxfId="9748" priority="9453" operator="greaterThan">
      <formula>1</formula>
    </cfRule>
  </conditionalFormatting>
  <conditionalFormatting sqref="E45:F45">
    <cfRule type="cellIs" dxfId="9747" priority="9452" operator="greaterThan">
      <formula>1</formula>
    </cfRule>
  </conditionalFormatting>
  <conditionalFormatting sqref="V45">
    <cfRule type="cellIs" dxfId="9741" priority="9446" operator="greaterThan">
      <formula>1</formula>
    </cfRule>
  </conditionalFormatting>
  <conditionalFormatting sqref="V45">
    <cfRule type="cellIs" dxfId="9740" priority="9445" operator="greaterThan">
      <formula>1</formula>
    </cfRule>
  </conditionalFormatting>
  <conditionalFormatting sqref="U45">
    <cfRule type="cellIs" dxfId="9739" priority="9444" operator="greaterThan">
      <formula>1</formula>
    </cfRule>
  </conditionalFormatting>
  <conditionalFormatting sqref="U45">
    <cfRule type="cellIs" dxfId="9738" priority="9443" operator="greaterThan">
      <formula>1</formula>
    </cfRule>
  </conditionalFormatting>
  <conditionalFormatting sqref="T45">
    <cfRule type="cellIs" dxfId="9737" priority="9442" operator="greaterThan">
      <formula>1</formula>
    </cfRule>
  </conditionalFormatting>
  <conditionalFormatting sqref="T45">
    <cfRule type="cellIs" dxfId="9736" priority="9441" operator="greaterThan">
      <formula>1</formula>
    </cfRule>
  </conditionalFormatting>
  <conditionalFormatting sqref="S45">
    <cfRule type="cellIs" dxfId="9735" priority="9440" operator="greaterThan">
      <formula>1</formula>
    </cfRule>
  </conditionalFormatting>
  <conditionalFormatting sqref="S45">
    <cfRule type="cellIs" dxfId="9734" priority="9439" operator="greaterThan">
      <formula>1</formula>
    </cfRule>
  </conditionalFormatting>
  <conditionalFormatting sqref="P45">
    <cfRule type="cellIs" dxfId="9733" priority="9433" operator="greaterThan">
      <formula>1</formula>
    </cfRule>
  </conditionalFormatting>
  <conditionalFormatting sqref="E45:F45 T45:V45">
    <cfRule type="cellIs" dxfId="9732" priority="9432" operator="greaterThan">
      <formula>1</formula>
    </cfRule>
  </conditionalFormatting>
  <conditionalFormatting sqref="E45:F45 T45:V45">
    <cfRule type="cellIs" dxfId="9731" priority="9431" operator="greaterThan">
      <formula>1</formula>
    </cfRule>
  </conditionalFormatting>
  <conditionalFormatting sqref="T45">
    <cfRule type="cellIs" dxfId="9727" priority="9427" operator="greaterThan">
      <formula>1</formula>
    </cfRule>
  </conditionalFormatting>
  <conditionalFormatting sqref="R45">
    <cfRule type="cellIs" dxfId="9726" priority="9438" operator="greaterThan">
      <formula>1</formula>
    </cfRule>
  </conditionalFormatting>
  <conditionalFormatting sqref="R45">
    <cfRule type="cellIs" dxfId="9725" priority="9437" operator="greaterThan">
      <formula>1</formula>
    </cfRule>
  </conditionalFormatting>
  <conditionalFormatting sqref="Q45">
    <cfRule type="cellIs" dxfId="9724" priority="9436" operator="greaterThan">
      <formula>1</formula>
    </cfRule>
  </conditionalFormatting>
  <conditionalFormatting sqref="Q45">
    <cfRule type="cellIs" dxfId="9723" priority="9435" operator="greaterThan">
      <formula>1</formula>
    </cfRule>
  </conditionalFormatting>
  <conditionalFormatting sqref="P45">
    <cfRule type="cellIs" dxfId="9722" priority="9434" operator="greaterThan">
      <formula>1</formula>
    </cfRule>
  </conditionalFormatting>
  <conditionalFormatting sqref="U45">
    <cfRule type="cellIs" dxfId="9721" priority="9426" operator="greaterThan">
      <formula>1</formula>
    </cfRule>
  </conditionalFormatting>
  <conditionalFormatting sqref="V45">
    <cfRule type="cellIs" dxfId="9720" priority="9425" operator="greaterThan">
      <formula>1</formula>
    </cfRule>
  </conditionalFormatting>
  <conditionalFormatting sqref="P45">
    <cfRule type="cellIs" dxfId="9715" priority="9420" operator="greaterThan">
      <formula>1</formula>
    </cfRule>
  </conditionalFormatting>
  <conditionalFormatting sqref="P45">
    <cfRule type="cellIs" dxfId="9714" priority="9419" operator="greaterThan">
      <formula>1</formula>
    </cfRule>
  </conditionalFormatting>
  <conditionalFormatting sqref="Q45">
    <cfRule type="cellIs" dxfId="9713" priority="9418" operator="greaterThan">
      <formula>1</formula>
    </cfRule>
  </conditionalFormatting>
  <conditionalFormatting sqref="Q45">
    <cfRule type="cellIs" dxfId="9712" priority="9417" operator="greaterThan">
      <formula>1</formula>
    </cfRule>
  </conditionalFormatting>
  <conditionalFormatting sqref="R45">
    <cfRule type="cellIs" dxfId="9711" priority="9416" operator="greaterThan">
      <formula>1</formula>
    </cfRule>
  </conditionalFormatting>
  <conditionalFormatting sqref="S45">
    <cfRule type="cellIs" dxfId="9710" priority="10377" operator="greaterThan">
      <formula>1</formula>
    </cfRule>
  </conditionalFormatting>
  <conditionalFormatting sqref="R45">
    <cfRule type="cellIs" dxfId="9709" priority="9415" operator="greaterThan">
      <formula>1</formula>
    </cfRule>
  </conditionalFormatting>
  <conditionalFormatting sqref="S45">
    <cfRule type="cellIs" dxfId="9708" priority="9414" operator="greaterThan">
      <formula>1</formula>
    </cfRule>
  </conditionalFormatting>
  <conditionalFormatting sqref="S45">
    <cfRule type="cellIs" dxfId="9707" priority="9413" operator="greaterThan">
      <formula>1</formula>
    </cfRule>
  </conditionalFormatting>
  <conditionalFormatting sqref="R45">
    <cfRule type="cellIs" dxfId="9706" priority="10396" operator="greaterThan">
      <formula>1</formula>
    </cfRule>
  </conditionalFormatting>
  <conditionalFormatting sqref="T45">
    <cfRule type="cellIs" dxfId="9705" priority="10395" operator="greaterThan">
      <formula>1</formula>
    </cfRule>
  </conditionalFormatting>
  <conditionalFormatting sqref="U45">
    <cfRule type="cellIs" dxfId="9704" priority="10394" operator="greaterThan">
      <formula>1</formula>
    </cfRule>
  </conditionalFormatting>
  <conditionalFormatting sqref="V45">
    <cfRule type="cellIs" dxfId="9703" priority="10393" operator="greaterThan">
      <formula>1</formula>
    </cfRule>
  </conditionalFormatting>
  <conditionalFormatting sqref="F45">
    <cfRule type="cellIs" dxfId="9702" priority="10392" operator="greaterThan">
      <formula>1</formula>
    </cfRule>
  </conditionalFormatting>
  <conditionalFormatting sqref="F45">
    <cfRule type="cellIs" dxfId="9701" priority="10391" operator="greaterThan">
      <formula>1</formula>
    </cfRule>
  </conditionalFormatting>
  <conditionalFormatting sqref="P45">
    <cfRule type="cellIs" dxfId="9690" priority="10380" operator="greaterThan">
      <formula>1</formula>
    </cfRule>
  </conditionalFormatting>
  <conditionalFormatting sqref="P45">
    <cfRule type="cellIs" dxfId="9689" priority="10379" operator="greaterThan">
      <formula>1</formula>
    </cfRule>
  </conditionalFormatting>
  <conditionalFormatting sqref="S45">
    <cfRule type="cellIs" dxfId="9688" priority="10378" operator="greaterThan">
      <formula>1</formula>
    </cfRule>
  </conditionalFormatting>
  <conditionalFormatting sqref="P45:V45">
    <cfRule type="cellIs" dxfId="9687" priority="10376" operator="greaterThan">
      <formula>1</formula>
    </cfRule>
  </conditionalFormatting>
  <conditionalFormatting sqref="P45:V45">
    <cfRule type="cellIs" dxfId="9686" priority="10375" operator="greaterThan">
      <formula>1</formula>
    </cfRule>
  </conditionalFormatting>
  <conditionalFormatting sqref="P45">
    <cfRule type="cellIs" dxfId="9680" priority="10369" operator="greaterThan">
      <formula>1</formula>
    </cfRule>
  </conditionalFormatting>
  <conditionalFormatting sqref="Q45">
    <cfRule type="cellIs" dxfId="9679" priority="10368" operator="greaterThan">
      <formula>1</formula>
    </cfRule>
  </conditionalFormatting>
  <conditionalFormatting sqref="R45">
    <cfRule type="cellIs" dxfId="9678" priority="10367" operator="greaterThan">
      <formula>1</formula>
    </cfRule>
  </conditionalFormatting>
  <conditionalFormatting sqref="S45">
    <cfRule type="cellIs" dxfId="9677" priority="10366" operator="greaterThan">
      <formula>1</formula>
    </cfRule>
  </conditionalFormatting>
  <conditionalFormatting sqref="T45">
    <cfRule type="cellIs" dxfId="9676" priority="10365" operator="greaterThan">
      <formula>1</formula>
    </cfRule>
  </conditionalFormatting>
  <conditionalFormatting sqref="U45">
    <cfRule type="cellIs" dxfId="9675" priority="10364" operator="greaterThan">
      <formula>1</formula>
    </cfRule>
  </conditionalFormatting>
  <conditionalFormatting sqref="V45">
    <cfRule type="cellIs" dxfId="9674" priority="10363" operator="greaterThan">
      <formula>1</formula>
    </cfRule>
  </conditionalFormatting>
  <conditionalFormatting sqref="F45">
    <cfRule type="cellIs" dxfId="9673" priority="10362" operator="greaterThan">
      <formula>1</formula>
    </cfRule>
  </conditionalFormatting>
  <conditionalFormatting sqref="F45">
    <cfRule type="cellIs" dxfId="9672" priority="10361" operator="greaterThan">
      <formula>1</formula>
    </cfRule>
  </conditionalFormatting>
  <conditionalFormatting sqref="E45">
    <cfRule type="cellIs" dxfId="9671" priority="10360" operator="greaterThan">
      <formula>1</formula>
    </cfRule>
  </conditionalFormatting>
  <conditionalFormatting sqref="E45">
    <cfRule type="cellIs" dxfId="9670" priority="10359" operator="greaterThan">
      <formula>1</formula>
    </cfRule>
  </conditionalFormatting>
  <conditionalFormatting sqref="E45:F45 P45:U45">
    <cfRule type="cellIs" dxfId="9669" priority="10358" operator="greaterThan">
      <formula>1</formula>
    </cfRule>
  </conditionalFormatting>
  <conditionalFormatting sqref="V45">
    <cfRule type="cellIs" dxfId="9668" priority="10357" operator="greaterThan">
      <formula>1</formula>
    </cfRule>
  </conditionalFormatting>
  <conditionalFormatting sqref="V45">
    <cfRule type="cellIs" dxfId="9667" priority="10356" operator="greaterThan">
      <formula>1</formula>
    </cfRule>
  </conditionalFormatting>
  <conditionalFormatting sqref="E45:F45 P45:V45">
    <cfRule type="cellIs" dxfId="9666" priority="10355" operator="greaterThan">
      <formula>1</formula>
    </cfRule>
  </conditionalFormatting>
  <conditionalFormatting sqref="E45:F45 P45:V45">
    <cfRule type="cellIs" dxfId="9665" priority="10354" operator="greaterThan">
      <formula>1</formula>
    </cfRule>
  </conditionalFormatting>
  <conditionalFormatting sqref="P45">
    <cfRule type="cellIs" dxfId="9659" priority="10348" operator="greaterThan">
      <formula>1</formula>
    </cfRule>
  </conditionalFormatting>
  <conditionalFormatting sqref="Q45">
    <cfRule type="cellIs" dxfId="9658" priority="10347" operator="greaterThan">
      <formula>1</formula>
    </cfRule>
  </conditionalFormatting>
  <conditionalFormatting sqref="R45">
    <cfRule type="cellIs" dxfId="9657" priority="10346" operator="greaterThan">
      <formula>1</formula>
    </cfRule>
  </conditionalFormatting>
  <conditionalFormatting sqref="S45">
    <cfRule type="cellIs" dxfId="9656" priority="10345" operator="greaterThan">
      <formula>1</formula>
    </cfRule>
  </conditionalFormatting>
  <conditionalFormatting sqref="T45">
    <cfRule type="cellIs" dxfId="9655" priority="10344" operator="greaterThan">
      <formula>1</formula>
    </cfRule>
  </conditionalFormatting>
  <conditionalFormatting sqref="U45">
    <cfRule type="cellIs" dxfId="9654" priority="10343" operator="greaterThan">
      <formula>1</formula>
    </cfRule>
  </conditionalFormatting>
  <conditionalFormatting sqref="V45">
    <cfRule type="cellIs" dxfId="9653" priority="10342" operator="greaterThan">
      <formula>1</formula>
    </cfRule>
  </conditionalFormatting>
  <conditionalFormatting sqref="E45:F45 P45:V45">
    <cfRule type="cellIs" dxfId="9652" priority="10341" operator="greaterThan">
      <formula>1</formula>
    </cfRule>
  </conditionalFormatting>
  <conditionalFormatting sqref="E45:F45 P45:V45">
    <cfRule type="cellIs" dxfId="9651" priority="10340" operator="greaterThan">
      <formula>1</formula>
    </cfRule>
  </conditionalFormatting>
  <conditionalFormatting sqref="E45:F45 P45:V45">
    <cfRule type="cellIs" dxfId="9650" priority="10339" operator="greaterThan">
      <formula>1</formula>
    </cfRule>
  </conditionalFormatting>
  <conditionalFormatting sqref="E45:F45 P45:V45">
    <cfRule type="cellIs" dxfId="9649" priority="10338" operator="greaterThan">
      <formula>1</formula>
    </cfRule>
  </conditionalFormatting>
  <conditionalFormatting sqref="P45">
    <cfRule type="cellIs" dxfId="9643" priority="10332" operator="greaterThan">
      <formula>1</formula>
    </cfRule>
  </conditionalFormatting>
  <conditionalFormatting sqref="Q45">
    <cfRule type="cellIs" dxfId="9642" priority="10331" operator="greaterThan">
      <formula>1</formula>
    </cfRule>
  </conditionalFormatting>
  <conditionalFormatting sqref="R45">
    <cfRule type="cellIs" dxfId="9641" priority="10330" operator="greaterThan">
      <formula>1</formula>
    </cfRule>
  </conditionalFormatting>
  <conditionalFormatting sqref="S45">
    <cfRule type="cellIs" dxfId="9640" priority="10329" operator="greaterThan">
      <formula>1</formula>
    </cfRule>
  </conditionalFormatting>
  <conditionalFormatting sqref="T45">
    <cfRule type="cellIs" dxfId="9639" priority="10328" operator="greaterThan">
      <formula>1</formula>
    </cfRule>
  </conditionalFormatting>
  <conditionalFormatting sqref="U45">
    <cfRule type="cellIs" dxfId="9638" priority="10327" operator="greaterThan">
      <formula>1</formula>
    </cfRule>
  </conditionalFormatting>
  <conditionalFormatting sqref="V45">
    <cfRule type="cellIs" dxfId="9637" priority="10326" operator="greaterThan">
      <formula>1</formula>
    </cfRule>
  </conditionalFormatting>
  <conditionalFormatting sqref="L45">
    <cfRule type="cellIs" dxfId="9636" priority="10323" operator="greaterThan">
      <formula>1</formula>
    </cfRule>
  </conditionalFormatting>
  <conditionalFormatting sqref="M45">
    <cfRule type="cellIs" dxfId="9635" priority="10322" operator="greaterThan">
      <formula>1</formula>
    </cfRule>
  </conditionalFormatting>
  <conditionalFormatting sqref="N45">
    <cfRule type="cellIs" dxfId="9634" priority="10321" operator="greaterThan">
      <formula>1</formula>
    </cfRule>
  </conditionalFormatting>
  <conditionalFormatting sqref="O45">
    <cfRule type="cellIs" dxfId="9633" priority="10320" operator="greaterThan">
      <formula>1</formula>
    </cfRule>
  </conditionalFormatting>
  <conditionalFormatting sqref="L45:O45">
    <cfRule type="cellIs" dxfId="9632" priority="10325" operator="greaterThan">
      <formula>1</formula>
    </cfRule>
  </conditionalFormatting>
  <conditionalFormatting sqref="L45:O45">
    <cfRule type="cellIs" dxfId="9631" priority="10324" operator="greaterThan">
      <formula>1</formula>
    </cfRule>
  </conditionalFormatting>
  <conditionalFormatting sqref="M45">
    <cfRule type="cellIs" dxfId="9630" priority="10316" operator="greaterThan">
      <formula>1</formula>
    </cfRule>
  </conditionalFormatting>
  <conditionalFormatting sqref="N45">
    <cfRule type="cellIs" dxfId="9629" priority="10315" operator="greaterThan">
      <formula>1</formula>
    </cfRule>
  </conditionalFormatting>
  <conditionalFormatting sqref="O45">
    <cfRule type="cellIs" dxfId="9628" priority="10314" operator="greaterThan">
      <formula>1</formula>
    </cfRule>
  </conditionalFormatting>
  <conditionalFormatting sqref="L45:O45">
    <cfRule type="cellIs" dxfId="9627" priority="10319" operator="greaterThan">
      <formula>1</formula>
    </cfRule>
  </conditionalFormatting>
  <conditionalFormatting sqref="L45:O45">
    <cfRule type="cellIs" dxfId="9626" priority="10318" operator="greaterThan">
      <formula>1</formula>
    </cfRule>
  </conditionalFormatting>
  <conditionalFormatting sqref="L45">
    <cfRule type="cellIs" dxfId="9625" priority="10317" operator="greaterThan">
      <formula>1</formula>
    </cfRule>
  </conditionalFormatting>
  <conditionalFormatting sqref="L45:O45">
    <cfRule type="cellIs" dxfId="9624" priority="10313" operator="greaterThan">
      <formula>1</formula>
    </cfRule>
  </conditionalFormatting>
  <conditionalFormatting sqref="L45:O45">
    <cfRule type="cellIs" dxfId="9623" priority="10312" operator="greaterThan">
      <formula>1</formula>
    </cfRule>
  </conditionalFormatting>
  <conditionalFormatting sqref="L45">
    <cfRule type="cellIs" dxfId="9622" priority="10311" operator="greaterThan">
      <formula>1</formula>
    </cfRule>
  </conditionalFormatting>
  <conditionalFormatting sqref="M45">
    <cfRule type="cellIs" dxfId="9621" priority="10310" operator="greaterThan">
      <formula>1</formula>
    </cfRule>
  </conditionalFormatting>
  <conditionalFormatting sqref="N45">
    <cfRule type="cellIs" dxfId="9620" priority="10309" operator="greaterThan">
      <formula>1</formula>
    </cfRule>
  </conditionalFormatting>
  <conditionalFormatting sqref="O45">
    <cfRule type="cellIs" dxfId="9619" priority="10308" operator="greaterThan">
      <formula>1</formula>
    </cfRule>
  </conditionalFormatting>
  <conditionalFormatting sqref="L45">
    <cfRule type="cellIs" dxfId="9618" priority="10301" operator="greaterThan">
      <formula>1</formula>
    </cfRule>
  </conditionalFormatting>
  <conditionalFormatting sqref="L45">
    <cfRule type="cellIs" dxfId="9617" priority="10300" operator="greaterThan">
      <formula>1</formula>
    </cfRule>
  </conditionalFormatting>
  <conditionalFormatting sqref="N45:O45">
    <cfRule type="cellIs" dxfId="9616" priority="10307" operator="greaterThan">
      <formula>1</formula>
    </cfRule>
  </conditionalFormatting>
  <conditionalFormatting sqref="N45:O45">
    <cfRule type="cellIs" dxfId="9615" priority="10306" operator="greaterThan">
      <formula>1</formula>
    </cfRule>
  </conditionalFormatting>
  <conditionalFormatting sqref="N45">
    <cfRule type="cellIs" dxfId="9614" priority="10305" operator="greaterThan">
      <formula>1</formula>
    </cfRule>
  </conditionalFormatting>
  <conditionalFormatting sqref="O45">
    <cfRule type="cellIs" dxfId="9613" priority="10304" operator="greaterThan">
      <formula>1</formula>
    </cfRule>
  </conditionalFormatting>
  <conditionalFormatting sqref="M45">
    <cfRule type="cellIs" dxfId="9612" priority="10303" operator="greaterThan">
      <formula>1</formula>
    </cfRule>
  </conditionalFormatting>
  <conditionalFormatting sqref="M45">
    <cfRule type="cellIs" dxfId="9611" priority="10302" operator="greaterThan">
      <formula>1</formula>
    </cfRule>
  </conditionalFormatting>
  <conditionalFormatting sqref="L45">
    <cfRule type="cellIs" dxfId="9610" priority="10299" operator="greaterThan">
      <formula>1</formula>
    </cfRule>
  </conditionalFormatting>
  <conditionalFormatting sqref="L45">
    <cfRule type="cellIs" dxfId="9609" priority="10298" operator="greaterThan">
      <formula>1</formula>
    </cfRule>
  </conditionalFormatting>
  <conditionalFormatting sqref="L45">
    <cfRule type="cellIs" dxfId="9608" priority="10297" operator="greaterThan">
      <formula>1</formula>
    </cfRule>
  </conditionalFormatting>
  <conditionalFormatting sqref="M45">
    <cfRule type="cellIs" dxfId="9607" priority="10296" operator="greaterThan">
      <formula>1</formula>
    </cfRule>
  </conditionalFormatting>
  <conditionalFormatting sqref="M45">
    <cfRule type="cellIs" dxfId="9606" priority="10295" operator="greaterThan">
      <formula>1</formula>
    </cfRule>
  </conditionalFormatting>
  <conditionalFormatting sqref="N45">
    <cfRule type="cellIs" dxfId="9605" priority="10294" operator="greaterThan">
      <formula>1</formula>
    </cfRule>
  </conditionalFormatting>
  <conditionalFormatting sqref="N45">
    <cfRule type="cellIs" dxfId="9604" priority="10293" operator="greaterThan">
      <formula>1</formula>
    </cfRule>
  </conditionalFormatting>
  <conditionalFormatting sqref="O45">
    <cfRule type="cellIs" dxfId="9603" priority="10292" operator="greaterThan">
      <formula>1</formula>
    </cfRule>
  </conditionalFormatting>
  <conditionalFormatting sqref="O45">
    <cfRule type="cellIs" dxfId="9602" priority="10291" operator="greaterThan">
      <formula>1</formula>
    </cfRule>
  </conditionalFormatting>
  <conditionalFormatting sqref="O45">
    <cfRule type="cellIs" dxfId="9601" priority="10290" operator="greaterThan">
      <formula>1</formula>
    </cfRule>
  </conditionalFormatting>
  <conditionalFormatting sqref="O45">
    <cfRule type="cellIs" dxfId="9600" priority="10289" operator="greaterThan">
      <formula>1</formula>
    </cfRule>
  </conditionalFormatting>
  <conditionalFormatting sqref="N45">
    <cfRule type="cellIs" dxfId="9599" priority="10288" operator="greaterThan">
      <formula>1</formula>
    </cfRule>
  </conditionalFormatting>
  <conditionalFormatting sqref="N45">
    <cfRule type="cellIs" dxfId="9598" priority="10287" operator="greaterThan">
      <formula>1</formula>
    </cfRule>
  </conditionalFormatting>
  <conditionalFormatting sqref="M45">
    <cfRule type="cellIs" dxfId="9597" priority="10286" operator="greaterThan">
      <formula>1</formula>
    </cfRule>
  </conditionalFormatting>
  <conditionalFormatting sqref="M45">
    <cfRule type="cellIs" dxfId="9596" priority="10285" operator="greaterThan">
      <formula>1</formula>
    </cfRule>
  </conditionalFormatting>
  <conditionalFormatting sqref="L45">
    <cfRule type="cellIs" dxfId="9595" priority="10284" operator="greaterThan">
      <formula>1</formula>
    </cfRule>
  </conditionalFormatting>
  <conditionalFormatting sqref="L45">
    <cfRule type="cellIs" dxfId="9594" priority="10283" operator="greaterThan">
      <formula>1</formula>
    </cfRule>
  </conditionalFormatting>
  <conditionalFormatting sqref="L45">
    <cfRule type="cellIs" dxfId="9593" priority="10282" operator="greaterThan">
      <formula>1</formula>
    </cfRule>
  </conditionalFormatting>
  <conditionalFormatting sqref="L45">
    <cfRule type="cellIs" dxfId="9592" priority="10281" operator="greaterThan">
      <formula>1</formula>
    </cfRule>
  </conditionalFormatting>
  <conditionalFormatting sqref="M45">
    <cfRule type="cellIs" dxfId="9591" priority="10280" operator="greaterThan">
      <formula>1</formula>
    </cfRule>
  </conditionalFormatting>
  <conditionalFormatting sqref="M45">
    <cfRule type="cellIs" dxfId="9590" priority="10279" operator="greaterThan">
      <formula>1</formula>
    </cfRule>
  </conditionalFormatting>
  <conditionalFormatting sqref="N45">
    <cfRule type="cellIs" dxfId="9589" priority="10278" operator="greaterThan">
      <formula>1</formula>
    </cfRule>
  </conditionalFormatting>
  <conditionalFormatting sqref="N45">
    <cfRule type="cellIs" dxfId="9588" priority="10277" operator="greaterThan">
      <formula>1</formula>
    </cfRule>
  </conditionalFormatting>
  <conditionalFormatting sqref="O45">
    <cfRule type="cellIs" dxfId="9587" priority="10276" operator="greaterThan">
      <formula>1</formula>
    </cfRule>
  </conditionalFormatting>
  <conditionalFormatting sqref="O45">
    <cfRule type="cellIs" dxfId="9586" priority="10275" operator="greaterThan">
      <formula>1</formula>
    </cfRule>
  </conditionalFormatting>
  <conditionalFormatting sqref="O45">
    <cfRule type="cellIs" dxfId="9585" priority="10274" operator="greaterThan">
      <formula>1</formula>
    </cfRule>
  </conditionalFormatting>
  <conditionalFormatting sqref="O45">
    <cfRule type="cellIs" dxfId="9584" priority="10273" operator="greaterThan">
      <formula>1</formula>
    </cfRule>
  </conditionalFormatting>
  <conditionalFormatting sqref="N45">
    <cfRule type="cellIs" dxfId="9583" priority="10272" operator="greaterThan">
      <formula>1</formula>
    </cfRule>
  </conditionalFormatting>
  <conditionalFormatting sqref="N45">
    <cfRule type="cellIs" dxfId="9582" priority="10271" operator="greaterThan">
      <formula>1</formula>
    </cfRule>
  </conditionalFormatting>
  <conditionalFormatting sqref="M45">
    <cfRule type="cellIs" dxfId="9581" priority="10270" operator="greaterThan">
      <formula>1</formula>
    </cfRule>
  </conditionalFormatting>
  <conditionalFormatting sqref="M45">
    <cfRule type="cellIs" dxfId="9580" priority="10269" operator="greaterThan">
      <formula>1</formula>
    </cfRule>
  </conditionalFormatting>
  <conditionalFormatting sqref="L45">
    <cfRule type="cellIs" dxfId="9579" priority="10268" operator="greaterThan">
      <formula>1</formula>
    </cfRule>
  </conditionalFormatting>
  <conditionalFormatting sqref="L45">
    <cfRule type="cellIs" dxfId="9578" priority="10267" operator="greaterThan">
      <formula>1</formula>
    </cfRule>
  </conditionalFormatting>
  <conditionalFormatting sqref="O45">
    <cfRule type="cellIs" dxfId="9577" priority="10259" operator="greaterThan">
      <formula>1</formula>
    </cfRule>
  </conditionalFormatting>
  <conditionalFormatting sqref="M45:N45">
    <cfRule type="cellIs" dxfId="9576" priority="10266" operator="greaterThan">
      <formula>1</formula>
    </cfRule>
  </conditionalFormatting>
  <conditionalFormatting sqref="M45:N45">
    <cfRule type="cellIs" dxfId="9575" priority="10265" operator="greaterThan">
      <formula>1</formula>
    </cfRule>
  </conditionalFormatting>
  <conditionalFormatting sqref="M45">
    <cfRule type="cellIs" dxfId="9574" priority="10264" operator="greaterThan">
      <formula>1</formula>
    </cfRule>
  </conditionalFormatting>
  <conditionalFormatting sqref="N45">
    <cfRule type="cellIs" dxfId="9573" priority="10263" operator="greaterThan">
      <formula>1</formula>
    </cfRule>
  </conditionalFormatting>
  <conditionalFormatting sqref="L45">
    <cfRule type="cellIs" dxfId="9572" priority="10262" operator="greaterThan">
      <formula>1</formula>
    </cfRule>
  </conditionalFormatting>
  <conditionalFormatting sqref="L45">
    <cfRule type="cellIs" dxfId="9571" priority="10261" operator="greaterThan">
      <formula>1</formula>
    </cfRule>
  </conditionalFormatting>
  <conditionalFormatting sqref="O45">
    <cfRule type="cellIs" dxfId="9570" priority="10260" operator="greaterThan">
      <formula>1</formula>
    </cfRule>
  </conditionalFormatting>
  <conditionalFormatting sqref="L45:O45">
    <cfRule type="cellIs" dxfId="9569" priority="10258" operator="greaterThan">
      <formula>1</formula>
    </cfRule>
  </conditionalFormatting>
  <conditionalFormatting sqref="L45:O45">
    <cfRule type="cellIs" dxfId="9568" priority="10257" operator="greaterThan">
      <formula>1</formula>
    </cfRule>
  </conditionalFormatting>
  <conditionalFormatting sqref="L45">
    <cfRule type="cellIs" dxfId="9567" priority="10256" operator="greaterThan">
      <formula>1</formula>
    </cfRule>
  </conditionalFormatting>
  <conditionalFormatting sqref="M45">
    <cfRule type="cellIs" dxfId="9566" priority="10255" operator="greaterThan">
      <formula>1</formula>
    </cfRule>
  </conditionalFormatting>
  <conditionalFormatting sqref="N45">
    <cfRule type="cellIs" dxfId="9565" priority="10254" operator="greaterThan">
      <formula>1</formula>
    </cfRule>
  </conditionalFormatting>
  <conditionalFormatting sqref="O45">
    <cfRule type="cellIs" dxfId="9564" priority="10253" operator="greaterThan">
      <formula>1</formula>
    </cfRule>
  </conditionalFormatting>
  <conditionalFormatting sqref="L45:O45">
    <cfRule type="cellIs" dxfId="9563" priority="10252" operator="greaterThan">
      <formula>1</formula>
    </cfRule>
  </conditionalFormatting>
  <conditionalFormatting sqref="L45:O45">
    <cfRule type="cellIs" dxfId="9562" priority="10251" operator="greaterThan">
      <formula>1</formula>
    </cfRule>
  </conditionalFormatting>
  <conditionalFormatting sqref="L45:O45">
    <cfRule type="cellIs" dxfId="9561" priority="10250" operator="greaterThan">
      <formula>1</formula>
    </cfRule>
  </conditionalFormatting>
  <conditionalFormatting sqref="L45">
    <cfRule type="cellIs" dxfId="9560" priority="10249" operator="greaterThan">
      <formula>1</formula>
    </cfRule>
  </conditionalFormatting>
  <conditionalFormatting sqref="M45">
    <cfRule type="cellIs" dxfId="9559" priority="10248" operator="greaterThan">
      <formula>1</formula>
    </cfRule>
  </conditionalFormatting>
  <conditionalFormatting sqref="N45">
    <cfRule type="cellIs" dxfId="9558" priority="10247" operator="greaterThan">
      <formula>1</formula>
    </cfRule>
  </conditionalFormatting>
  <conditionalFormatting sqref="O45">
    <cfRule type="cellIs" dxfId="9557" priority="10246" operator="greaterThan">
      <formula>1</formula>
    </cfRule>
  </conditionalFormatting>
  <conditionalFormatting sqref="L45:O45">
    <cfRule type="cellIs" dxfId="9556" priority="10245" operator="greaterThan">
      <formula>1</formula>
    </cfRule>
  </conditionalFormatting>
  <conditionalFormatting sqref="L45:O45">
    <cfRule type="cellIs" dxfId="9555" priority="10244" operator="greaterThan">
      <formula>1</formula>
    </cfRule>
  </conditionalFormatting>
  <conditionalFormatting sqref="L45:O45">
    <cfRule type="cellIs" dxfId="9554" priority="10243" operator="greaterThan">
      <formula>1</formula>
    </cfRule>
  </conditionalFormatting>
  <conditionalFormatting sqref="L45:O45">
    <cfRule type="cellIs" dxfId="9553" priority="10242" operator="greaterThan">
      <formula>1</formula>
    </cfRule>
  </conditionalFormatting>
  <conditionalFormatting sqref="L45">
    <cfRule type="cellIs" dxfId="9552" priority="10241" operator="greaterThan">
      <formula>1</formula>
    </cfRule>
  </conditionalFormatting>
  <conditionalFormatting sqref="M45">
    <cfRule type="cellIs" dxfId="9551" priority="10240" operator="greaterThan">
      <formula>1</formula>
    </cfRule>
  </conditionalFormatting>
  <conditionalFormatting sqref="N45">
    <cfRule type="cellIs" dxfId="9550" priority="10239" operator="greaterThan">
      <formula>1</formula>
    </cfRule>
  </conditionalFormatting>
  <conditionalFormatting sqref="O45">
    <cfRule type="cellIs" dxfId="9549" priority="10238" operator="greaterThan">
      <formula>1</formula>
    </cfRule>
  </conditionalFormatting>
  <conditionalFormatting sqref="Q45">
    <cfRule type="cellIs" dxfId="9548" priority="10229" operator="greaterThan">
      <formula>1</formula>
    </cfRule>
  </conditionalFormatting>
  <conditionalFormatting sqref="R45">
    <cfRule type="cellIs" dxfId="9547" priority="10228" operator="greaterThan">
      <formula>1</formula>
    </cfRule>
  </conditionalFormatting>
  <conditionalFormatting sqref="S45">
    <cfRule type="cellIs" dxfId="9546" priority="10227" operator="greaterThan">
      <formula>1</formula>
    </cfRule>
  </conditionalFormatting>
  <conditionalFormatting sqref="T45">
    <cfRule type="cellIs" dxfId="9545" priority="10226" operator="greaterThan">
      <formula>1</formula>
    </cfRule>
  </conditionalFormatting>
  <conditionalFormatting sqref="U45">
    <cfRule type="cellIs" dxfId="9544" priority="10225" operator="greaterThan">
      <formula>1</formula>
    </cfRule>
  </conditionalFormatting>
  <conditionalFormatting sqref="V45">
    <cfRule type="cellIs" dxfId="9543" priority="10224" operator="greaterThan">
      <formula>1</formula>
    </cfRule>
  </conditionalFormatting>
  <conditionalFormatting sqref="E45 P45:V45">
    <cfRule type="cellIs" dxfId="9542" priority="10237" operator="greaterThan">
      <formula>1</formula>
    </cfRule>
  </conditionalFormatting>
  <conditionalFormatting sqref="E45 P45:V45">
    <cfRule type="cellIs" dxfId="9541" priority="10236" operator="greaterThan">
      <formula>1</formula>
    </cfRule>
  </conditionalFormatting>
  <conditionalFormatting sqref="P45">
    <cfRule type="cellIs" dxfId="9535" priority="10230" operator="greaterThan">
      <formula>1</formula>
    </cfRule>
  </conditionalFormatting>
  <conditionalFormatting sqref="F45">
    <cfRule type="cellIs" dxfId="9534" priority="10223" operator="greaterThan">
      <formula>1</formula>
    </cfRule>
  </conditionalFormatting>
  <conditionalFormatting sqref="F45">
    <cfRule type="cellIs" dxfId="9533" priority="10222" operator="greaterThan">
      <formula>1</formula>
    </cfRule>
  </conditionalFormatting>
  <conditionalFormatting sqref="F45">
    <cfRule type="cellIs" dxfId="9532" priority="10211" operator="greaterThan">
      <formula>1</formula>
    </cfRule>
  </conditionalFormatting>
  <conditionalFormatting sqref="F45">
    <cfRule type="cellIs" dxfId="9531" priority="10210" operator="greaterThan">
      <formula>1</formula>
    </cfRule>
  </conditionalFormatting>
  <conditionalFormatting sqref="E45 P45:V45">
    <cfRule type="cellIs" dxfId="9530" priority="10221" operator="greaterThan">
      <formula>1</formula>
    </cfRule>
  </conditionalFormatting>
  <conditionalFormatting sqref="E45 P45:V45">
    <cfRule type="cellIs" dxfId="9529" priority="10220" operator="greaterThan">
      <formula>1</formula>
    </cfRule>
  </conditionalFormatting>
  <conditionalFormatting sqref="P45">
    <cfRule type="cellIs" dxfId="9527" priority="10218" operator="greaterThan">
      <formula>1</formula>
    </cfRule>
  </conditionalFormatting>
  <conditionalFormatting sqref="Q45">
    <cfRule type="cellIs" dxfId="9526" priority="10217" operator="greaterThan">
      <formula>1</formula>
    </cfRule>
  </conditionalFormatting>
  <conditionalFormatting sqref="R45">
    <cfRule type="cellIs" dxfId="9525" priority="10216" operator="greaterThan">
      <formula>1</formula>
    </cfRule>
  </conditionalFormatting>
  <conditionalFormatting sqref="S45">
    <cfRule type="cellIs" dxfId="9524" priority="10215" operator="greaterThan">
      <formula>1</formula>
    </cfRule>
  </conditionalFormatting>
  <conditionalFormatting sqref="T45">
    <cfRule type="cellIs" dxfId="9523" priority="10214" operator="greaterThan">
      <formula>1</formula>
    </cfRule>
  </conditionalFormatting>
  <conditionalFormatting sqref="U45">
    <cfRule type="cellIs" dxfId="9522" priority="10213" operator="greaterThan">
      <formula>1</formula>
    </cfRule>
  </conditionalFormatting>
  <conditionalFormatting sqref="V45">
    <cfRule type="cellIs" dxfId="9521" priority="10212" operator="greaterThan">
      <formula>1</formula>
    </cfRule>
  </conditionalFormatting>
  <conditionalFormatting sqref="P45">
    <cfRule type="cellIs" dxfId="9512" priority="10186" operator="greaterThan">
      <formula>1</formula>
    </cfRule>
  </conditionalFormatting>
  <conditionalFormatting sqref="P45">
    <cfRule type="cellIs" dxfId="9511" priority="10185" operator="greaterThan">
      <formula>1</formula>
    </cfRule>
  </conditionalFormatting>
  <conditionalFormatting sqref="E45:F45 V45 R45:T45">
    <cfRule type="cellIs" dxfId="9510" priority="10201" operator="greaterThan">
      <formula>1</formula>
    </cfRule>
  </conditionalFormatting>
  <conditionalFormatting sqref="E45:F45 V45 R45:T45">
    <cfRule type="cellIs" dxfId="9509" priority="10200" operator="greaterThan">
      <formula>1</formula>
    </cfRule>
  </conditionalFormatting>
  <conditionalFormatting sqref="R45">
    <cfRule type="cellIs" dxfId="9503" priority="10194" operator="greaterThan">
      <formula>1</formula>
    </cfRule>
  </conditionalFormatting>
  <conditionalFormatting sqref="S45">
    <cfRule type="cellIs" dxfId="9502" priority="10193" operator="greaterThan">
      <formula>1</formula>
    </cfRule>
  </conditionalFormatting>
  <conditionalFormatting sqref="T45">
    <cfRule type="cellIs" dxfId="9501" priority="10192" operator="greaterThan">
      <formula>1</formula>
    </cfRule>
  </conditionalFormatting>
  <conditionalFormatting sqref="V45">
    <cfRule type="cellIs" dxfId="9500" priority="10191" operator="greaterThan">
      <formula>1</formula>
    </cfRule>
  </conditionalFormatting>
  <conditionalFormatting sqref="U45">
    <cfRule type="cellIs" dxfId="9499" priority="10190" operator="greaterThan">
      <formula>1</formula>
    </cfRule>
  </conditionalFormatting>
  <conditionalFormatting sqref="U45">
    <cfRule type="cellIs" dxfId="9498" priority="10189" operator="greaterThan">
      <formula>1</formula>
    </cfRule>
  </conditionalFormatting>
  <conditionalFormatting sqref="Q45">
    <cfRule type="cellIs" dxfId="9497" priority="10188" operator="greaterThan">
      <formula>1</formula>
    </cfRule>
  </conditionalFormatting>
  <conditionalFormatting sqref="Q45">
    <cfRule type="cellIs" dxfId="9496" priority="10187" operator="greaterThan">
      <formula>1</formula>
    </cfRule>
  </conditionalFormatting>
  <conditionalFormatting sqref="E45:F45 P45">
    <cfRule type="cellIs" dxfId="9495" priority="10184" operator="greaterThan">
      <formula>1</formula>
    </cfRule>
  </conditionalFormatting>
  <conditionalFormatting sqref="E45:F45 P45">
    <cfRule type="cellIs" dxfId="9494" priority="10183" operator="greaterThan">
      <formula>1</formula>
    </cfRule>
  </conditionalFormatting>
  <conditionalFormatting sqref="P45">
    <cfRule type="cellIs" dxfId="9488" priority="10177" operator="greaterThan">
      <formula>1</formula>
    </cfRule>
  </conditionalFormatting>
  <conditionalFormatting sqref="Q45">
    <cfRule type="cellIs" dxfId="9487" priority="10176" operator="greaterThan">
      <formula>1</formula>
    </cfRule>
  </conditionalFormatting>
  <conditionalFormatting sqref="Q45">
    <cfRule type="cellIs" dxfId="9486" priority="10175" operator="greaterThan">
      <formula>1</formula>
    </cfRule>
  </conditionalFormatting>
  <conditionalFormatting sqref="R45">
    <cfRule type="cellIs" dxfId="9485" priority="10174" operator="greaterThan">
      <formula>1</formula>
    </cfRule>
  </conditionalFormatting>
  <conditionalFormatting sqref="R45">
    <cfRule type="cellIs" dxfId="9484" priority="10173" operator="greaterThan">
      <formula>1</formula>
    </cfRule>
  </conditionalFormatting>
  <conditionalFormatting sqref="S45">
    <cfRule type="cellIs" dxfId="9483" priority="10172" operator="greaterThan">
      <formula>1</formula>
    </cfRule>
  </conditionalFormatting>
  <conditionalFormatting sqref="S45">
    <cfRule type="cellIs" dxfId="9482" priority="10171" operator="greaterThan">
      <formula>1</formula>
    </cfRule>
  </conditionalFormatting>
  <conditionalFormatting sqref="T45">
    <cfRule type="cellIs" dxfId="9481" priority="10170" operator="greaterThan">
      <formula>1</formula>
    </cfRule>
  </conditionalFormatting>
  <conditionalFormatting sqref="T45">
    <cfRule type="cellIs" dxfId="9480" priority="10169" operator="greaterThan">
      <formula>1</formula>
    </cfRule>
  </conditionalFormatting>
  <conditionalFormatting sqref="U45">
    <cfRule type="cellIs" dxfId="9479" priority="10168" operator="greaterThan">
      <formula>1</formula>
    </cfRule>
  </conditionalFormatting>
  <conditionalFormatting sqref="U45">
    <cfRule type="cellIs" dxfId="9478" priority="10167" operator="greaterThan">
      <formula>1</formula>
    </cfRule>
  </conditionalFormatting>
  <conditionalFormatting sqref="V45">
    <cfRule type="cellIs" dxfId="9477" priority="10166" operator="greaterThan">
      <formula>1</formula>
    </cfRule>
  </conditionalFormatting>
  <conditionalFormatting sqref="V45">
    <cfRule type="cellIs" dxfId="9476" priority="10165" operator="greaterThan">
      <formula>1</formula>
    </cfRule>
  </conditionalFormatting>
  <conditionalFormatting sqref="S45">
    <cfRule type="cellIs" dxfId="9475" priority="10151" operator="greaterThan">
      <formula>1</formula>
    </cfRule>
  </conditionalFormatting>
  <conditionalFormatting sqref="S45">
    <cfRule type="cellIs" dxfId="9474" priority="10150" operator="greaterThan">
      <formula>1</formula>
    </cfRule>
  </conditionalFormatting>
  <conditionalFormatting sqref="R45">
    <cfRule type="cellIs" dxfId="9473" priority="10149" operator="greaterThan">
      <formula>1</formula>
    </cfRule>
  </conditionalFormatting>
  <conditionalFormatting sqref="R45">
    <cfRule type="cellIs" dxfId="9472" priority="10148" operator="greaterThan">
      <formula>1</formula>
    </cfRule>
  </conditionalFormatting>
  <conditionalFormatting sqref="Q45">
    <cfRule type="cellIs" dxfId="9471" priority="10147" operator="greaterThan">
      <formula>1</formula>
    </cfRule>
  </conditionalFormatting>
  <conditionalFormatting sqref="E45:F45">
    <cfRule type="cellIs" dxfId="9470" priority="10164" operator="greaterThan">
      <formula>1</formula>
    </cfRule>
  </conditionalFormatting>
  <conditionalFormatting sqref="E45:F45">
    <cfRule type="cellIs" dxfId="9469" priority="10163" operator="greaterThan">
      <formula>1</formula>
    </cfRule>
  </conditionalFormatting>
  <conditionalFormatting sqref="V45">
    <cfRule type="cellIs" dxfId="9463" priority="10157" operator="greaterThan">
      <formula>1</formula>
    </cfRule>
  </conditionalFormatting>
  <conditionalFormatting sqref="V45">
    <cfRule type="cellIs" dxfId="9462" priority="10156" operator="greaterThan">
      <formula>1</formula>
    </cfRule>
  </conditionalFormatting>
  <conditionalFormatting sqref="U45">
    <cfRule type="cellIs" dxfId="9461" priority="10155" operator="greaterThan">
      <formula>1</formula>
    </cfRule>
  </conditionalFormatting>
  <conditionalFormatting sqref="U45">
    <cfRule type="cellIs" dxfId="9460" priority="10154" operator="greaterThan">
      <formula>1</formula>
    </cfRule>
  </conditionalFormatting>
  <conditionalFormatting sqref="T45">
    <cfRule type="cellIs" dxfId="9459" priority="10153" operator="greaterThan">
      <formula>1</formula>
    </cfRule>
  </conditionalFormatting>
  <conditionalFormatting sqref="T45">
    <cfRule type="cellIs" dxfId="9458" priority="10152" operator="greaterThan">
      <formula>1</formula>
    </cfRule>
  </conditionalFormatting>
  <conditionalFormatting sqref="Q45">
    <cfRule type="cellIs" dxfId="9457" priority="10146" operator="greaterThan">
      <formula>1</formula>
    </cfRule>
  </conditionalFormatting>
  <conditionalFormatting sqref="P45">
    <cfRule type="cellIs" dxfId="9456" priority="10145" operator="greaterThan">
      <formula>1</formula>
    </cfRule>
  </conditionalFormatting>
  <conditionalFormatting sqref="P45">
    <cfRule type="cellIs" dxfId="9455" priority="10144" operator="greaterThan">
      <formula>1</formula>
    </cfRule>
  </conditionalFormatting>
  <conditionalFormatting sqref="E45:F45 T45:V45">
    <cfRule type="cellIs" dxfId="9454" priority="10143" operator="greaterThan">
      <formula>1</formula>
    </cfRule>
  </conditionalFormatting>
  <conditionalFormatting sqref="E45:F45 T45:V45">
    <cfRule type="cellIs" dxfId="9453" priority="10142" operator="greaterThan">
      <formula>1</formula>
    </cfRule>
  </conditionalFormatting>
  <conditionalFormatting sqref="T45">
    <cfRule type="cellIs" dxfId="9449" priority="10138" operator="greaterThan">
      <formula>1</formula>
    </cfRule>
  </conditionalFormatting>
  <conditionalFormatting sqref="U45">
    <cfRule type="cellIs" dxfId="9448" priority="10137" operator="greaterThan">
      <formula>1</formula>
    </cfRule>
  </conditionalFormatting>
  <conditionalFormatting sqref="V45">
    <cfRule type="cellIs" dxfId="9447" priority="10136" operator="greaterThan">
      <formula>1</formula>
    </cfRule>
  </conditionalFormatting>
  <conditionalFormatting sqref="P45">
    <cfRule type="cellIs" dxfId="9442" priority="10131" operator="greaterThan">
      <formula>1</formula>
    </cfRule>
  </conditionalFormatting>
  <conditionalFormatting sqref="P45">
    <cfRule type="cellIs" dxfId="9441" priority="10130" operator="greaterThan">
      <formula>1</formula>
    </cfRule>
  </conditionalFormatting>
  <conditionalFormatting sqref="Q45">
    <cfRule type="cellIs" dxfId="9440" priority="10129" operator="greaterThan">
      <formula>1</formula>
    </cfRule>
  </conditionalFormatting>
  <conditionalFormatting sqref="Q45">
    <cfRule type="cellIs" dxfId="9439" priority="10128" operator="greaterThan">
      <formula>1</formula>
    </cfRule>
  </conditionalFormatting>
  <conditionalFormatting sqref="R45">
    <cfRule type="cellIs" dxfId="9438" priority="10127" operator="greaterThan">
      <formula>1</formula>
    </cfRule>
  </conditionalFormatting>
  <conditionalFormatting sqref="R45">
    <cfRule type="cellIs" dxfId="9437" priority="10126" operator="greaterThan">
      <formula>1</formula>
    </cfRule>
  </conditionalFormatting>
  <conditionalFormatting sqref="S45">
    <cfRule type="cellIs" dxfId="9436" priority="10125" operator="greaterThan">
      <formula>1</formula>
    </cfRule>
  </conditionalFormatting>
  <conditionalFormatting sqref="S45">
    <cfRule type="cellIs" dxfId="9435" priority="10124" operator="greaterThan">
      <formula>1</formula>
    </cfRule>
  </conditionalFormatting>
  <conditionalFormatting sqref="V45">
    <cfRule type="cellIs" dxfId="9434" priority="10118" operator="greaterThan">
      <formula>1</formula>
    </cfRule>
  </conditionalFormatting>
  <conditionalFormatting sqref="V45">
    <cfRule type="cellIs" dxfId="9433" priority="10117" operator="greaterThan">
      <formula>1</formula>
    </cfRule>
  </conditionalFormatting>
  <conditionalFormatting sqref="U45">
    <cfRule type="cellIs" dxfId="9432" priority="10116" operator="greaterThan">
      <formula>1</formula>
    </cfRule>
  </conditionalFormatting>
  <conditionalFormatting sqref="U45">
    <cfRule type="cellIs" dxfId="9431" priority="10115" operator="greaterThan">
      <formula>1</formula>
    </cfRule>
  </conditionalFormatting>
  <conditionalFormatting sqref="T45">
    <cfRule type="cellIs" dxfId="9430" priority="10114" operator="greaterThan">
      <formula>1</formula>
    </cfRule>
  </conditionalFormatting>
  <conditionalFormatting sqref="T45">
    <cfRule type="cellIs" dxfId="9429" priority="10113" operator="greaterThan">
      <formula>1</formula>
    </cfRule>
  </conditionalFormatting>
  <conditionalFormatting sqref="S45">
    <cfRule type="cellIs" dxfId="9428" priority="10112" operator="greaterThan">
      <formula>1</formula>
    </cfRule>
  </conditionalFormatting>
  <conditionalFormatting sqref="E45:F45">
    <cfRule type="cellIs" dxfId="9427" priority="10123" operator="greaterThan">
      <formula>1</formula>
    </cfRule>
  </conditionalFormatting>
  <conditionalFormatting sqref="E45:F45">
    <cfRule type="cellIs" dxfId="9426" priority="10122" operator="greaterThan">
      <formula>1</formula>
    </cfRule>
  </conditionalFormatting>
  <conditionalFormatting sqref="S45">
    <cfRule type="cellIs" dxfId="9422" priority="10111" operator="greaterThan">
      <formula>1</formula>
    </cfRule>
  </conditionalFormatting>
  <conditionalFormatting sqref="R45">
    <cfRule type="cellIs" dxfId="9421" priority="10110" operator="greaterThan">
      <formula>1</formula>
    </cfRule>
  </conditionalFormatting>
  <conditionalFormatting sqref="R45">
    <cfRule type="cellIs" dxfId="9420" priority="10109" operator="greaterThan">
      <formula>1</formula>
    </cfRule>
  </conditionalFormatting>
  <conditionalFormatting sqref="Q45">
    <cfRule type="cellIs" dxfId="9419" priority="10108" operator="greaterThan">
      <formula>1</formula>
    </cfRule>
  </conditionalFormatting>
  <conditionalFormatting sqref="Q45">
    <cfRule type="cellIs" dxfId="9418" priority="10107" operator="greaterThan">
      <formula>1</formula>
    </cfRule>
  </conditionalFormatting>
  <conditionalFormatting sqref="P45">
    <cfRule type="cellIs" dxfId="9417" priority="10106" operator="greaterThan">
      <formula>1</formula>
    </cfRule>
  </conditionalFormatting>
  <conditionalFormatting sqref="P45">
    <cfRule type="cellIs" dxfId="9416" priority="10105" operator="greaterThan">
      <formula>1</formula>
    </cfRule>
  </conditionalFormatting>
  <conditionalFormatting sqref="S45">
    <cfRule type="cellIs" dxfId="9411" priority="10078" operator="greaterThan">
      <formula>1</formula>
    </cfRule>
  </conditionalFormatting>
  <conditionalFormatting sqref="E45 T45:V45 Q45:R45">
    <cfRule type="cellIs" dxfId="9410" priority="10100" operator="greaterThan">
      <formula>1</formula>
    </cfRule>
  </conditionalFormatting>
  <conditionalFormatting sqref="E45 T45:V45 Q45:R45">
    <cfRule type="cellIs" dxfId="9409" priority="10099" operator="greaterThan">
      <formula>1</formula>
    </cfRule>
  </conditionalFormatting>
  <conditionalFormatting sqref="Q45">
    <cfRule type="cellIs" dxfId="9408" priority="10098" operator="greaterThan">
      <formula>1</formula>
    </cfRule>
  </conditionalFormatting>
  <conditionalFormatting sqref="R45">
    <cfRule type="cellIs" dxfId="9407" priority="10097" operator="greaterThan">
      <formula>1</formula>
    </cfRule>
  </conditionalFormatting>
  <conditionalFormatting sqref="T45">
    <cfRule type="cellIs" dxfId="9406" priority="10096" operator="greaterThan">
      <formula>1</formula>
    </cfRule>
  </conditionalFormatting>
  <conditionalFormatting sqref="U45">
    <cfRule type="cellIs" dxfId="9405" priority="10095" operator="greaterThan">
      <formula>1</formula>
    </cfRule>
  </conditionalFormatting>
  <conditionalFormatting sqref="V45">
    <cfRule type="cellIs" dxfId="9404" priority="10094" operator="greaterThan">
      <formula>1</formula>
    </cfRule>
  </conditionalFormatting>
  <conditionalFormatting sqref="F45">
    <cfRule type="cellIs" dxfId="9403" priority="10093" operator="greaterThan">
      <formula>1</formula>
    </cfRule>
  </conditionalFormatting>
  <conditionalFormatting sqref="F45">
    <cfRule type="cellIs" dxfId="9402" priority="10092" operator="greaterThan">
      <formula>1</formula>
    </cfRule>
  </conditionalFormatting>
  <conditionalFormatting sqref="P45">
    <cfRule type="cellIs" dxfId="9391" priority="10081" operator="greaterThan">
      <formula>1</formula>
    </cfRule>
  </conditionalFormatting>
  <conditionalFormatting sqref="P45">
    <cfRule type="cellIs" dxfId="9390" priority="10080" operator="greaterThan">
      <formula>1</formula>
    </cfRule>
  </conditionalFormatting>
  <conditionalFormatting sqref="S45">
    <cfRule type="cellIs" dxfId="9389" priority="10079" operator="greaterThan">
      <formula>1</formula>
    </cfRule>
  </conditionalFormatting>
  <conditionalFormatting sqref="P45:V45">
    <cfRule type="cellIs" dxfId="9388" priority="10077" operator="greaterThan">
      <formula>1</formula>
    </cfRule>
  </conditionalFormatting>
  <conditionalFormatting sqref="P45:V45">
    <cfRule type="cellIs" dxfId="9387" priority="10076" operator="greaterThan">
      <formula>1</formula>
    </cfRule>
  </conditionalFormatting>
  <conditionalFormatting sqref="P45">
    <cfRule type="cellIs" dxfId="9381" priority="10070" operator="greaterThan">
      <formula>1</formula>
    </cfRule>
  </conditionalFormatting>
  <conditionalFormatting sqref="Q45">
    <cfRule type="cellIs" dxfId="9380" priority="10069" operator="greaterThan">
      <formula>1</formula>
    </cfRule>
  </conditionalFormatting>
  <conditionalFormatting sqref="R45">
    <cfRule type="cellIs" dxfId="9379" priority="10068" operator="greaterThan">
      <formula>1</formula>
    </cfRule>
  </conditionalFormatting>
  <conditionalFormatting sqref="S45">
    <cfRule type="cellIs" dxfId="9378" priority="10067" operator="greaterThan">
      <formula>1</formula>
    </cfRule>
  </conditionalFormatting>
  <conditionalFormatting sqref="T45">
    <cfRule type="cellIs" dxfId="9377" priority="10066" operator="greaterThan">
      <formula>1</formula>
    </cfRule>
  </conditionalFormatting>
  <conditionalFormatting sqref="U45">
    <cfRule type="cellIs" dxfId="9376" priority="10065" operator="greaterThan">
      <formula>1</formula>
    </cfRule>
  </conditionalFormatting>
  <conditionalFormatting sqref="V45">
    <cfRule type="cellIs" dxfId="9375" priority="10064" operator="greaterThan">
      <formula>1</formula>
    </cfRule>
  </conditionalFormatting>
  <conditionalFormatting sqref="F45">
    <cfRule type="cellIs" dxfId="9374" priority="10063" operator="greaterThan">
      <formula>1</formula>
    </cfRule>
  </conditionalFormatting>
  <conditionalFormatting sqref="F45">
    <cfRule type="cellIs" dxfId="9373" priority="10062" operator="greaterThan">
      <formula>1</formula>
    </cfRule>
  </conditionalFormatting>
  <conditionalFormatting sqref="E45">
    <cfRule type="cellIs" dxfId="9372" priority="10061" operator="greaterThan">
      <formula>1</formula>
    </cfRule>
  </conditionalFormatting>
  <conditionalFormatting sqref="E45">
    <cfRule type="cellIs" dxfId="9371" priority="10060" operator="greaterThan">
      <formula>1</formula>
    </cfRule>
  </conditionalFormatting>
  <conditionalFormatting sqref="E45:F45 P45:U45">
    <cfRule type="cellIs" dxfId="9370" priority="10059" operator="greaterThan">
      <formula>1</formula>
    </cfRule>
  </conditionalFormatting>
  <conditionalFormatting sqref="V45">
    <cfRule type="cellIs" dxfId="9369" priority="10058" operator="greaterThan">
      <formula>1</formula>
    </cfRule>
  </conditionalFormatting>
  <conditionalFormatting sqref="V45">
    <cfRule type="cellIs" dxfId="9368" priority="10057" operator="greaterThan">
      <formula>1</formula>
    </cfRule>
  </conditionalFormatting>
  <conditionalFormatting sqref="E45:F45 P45:V45">
    <cfRule type="cellIs" dxfId="9367" priority="10056" operator="greaterThan">
      <formula>1</formula>
    </cfRule>
  </conditionalFormatting>
  <conditionalFormatting sqref="E45:F45 P45:V45">
    <cfRule type="cellIs" dxfId="9366" priority="10055" operator="greaterThan">
      <formula>1</formula>
    </cfRule>
  </conditionalFormatting>
  <conditionalFormatting sqref="P45">
    <cfRule type="cellIs" dxfId="9360" priority="10049" operator="greaterThan">
      <formula>1</formula>
    </cfRule>
  </conditionalFormatting>
  <conditionalFormatting sqref="Q45">
    <cfRule type="cellIs" dxfId="9359" priority="10048" operator="greaterThan">
      <formula>1</formula>
    </cfRule>
  </conditionalFormatting>
  <conditionalFormatting sqref="R45">
    <cfRule type="cellIs" dxfId="9358" priority="10047" operator="greaterThan">
      <formula>1</formula>
    </cfRule>
  </conditionalFormatting>
  <conditionalFormatting sqref="S45">
    <cfRule type="cellIs" dxfId="9357" priority="10046" operator="greaterThan">
      <formula>1</formula>
    </cfRule>
  </conditionalFormatting>
  <conditionalFormatting sqref="T45">
    <cfRule type="cellIs" dxfId="9356" priority="10045" operator="greaterThan">
      <formula>1</formula>
    </cfRule>
  </conditionalFormatting>
  <conditionalFormatting sqref="U45">
    <cfRule type="cellIs" dxfId="9355" priority="10044" operator="greaterThan">
      <formula>1</formula>
    </cfRule>
  </conditionalFormatting>
  <conditionalFormatting sqref="V45">
    <cfRule type="cellIs" dxfId="9354" priority="10043" operator="greaterThan">
      <formula>1</formula>
    </cfRule>
  </conditionalFormatting>
  <conditionalFormatting sqref="T45">
    <cfRule type="cellIs" dxfId="9353" priority="10029" operator="greaterThan">
      <formula>1</formula>
    </cfRule>
  </conditionalFormatting>
  <conditionalFormatting sqref="S45">
    <cfRule type="cellIs" dxfId="9352" priority="10030" operator="greaterThan">
      <formula>1</formula>
    </cfRule>
  </conditionalFormatting>
  <conditionalFormatting sqref="V45">
    <cfRule type="cellIs" dxfId="9351" priority="10027" operator="greaterThan">
      <formula>1</formula>
    </cfRule>
  </conditionalFormatting>
  <conditionalFormatting sqref="E45:F45 P45:V45">
    <cfRule type="cellIs" dxfId="9350" priority="10042" operator="greaterThan">
      <formula>1</formula>
    </cfRule>
  </conditionalFormatting>
  <conditionalFormatting sqref="E45:F45 P45:V45">
    <cfRule type="cellIs" dxfId="9349" priority="10041" operator="greaterThan">
      <formula>1</formula>
    </cfRule>
  </conditionalFormatting>
  <conditionalFormatting sqref="E45:F45 P45:V45">
    <cfRule type="cellIs" dxfId="9348" priority="10040" operator="greaterThan">
      <formula>1</formula>
    </cfRule>
  </conditionalFormatting>
  <conditionalFormatting sqref="E45:F45 P45:V45">
    <cfRule type="cellIs" dxfId="9347" priority="10039" operator="greaterThan">
      <formula>1</formula>
    </cfRule>
  </conditionalFormatting>
  <conditionalFormatting sqref="P45">
    <cfRule type="cellIs" dxfId="9341" priority="10033" operator="greaterThan">
      <formula>1</formula>
    </cfRule>
  </conditionalFormatting>
  <conditionalFormatting sqref="Q45">
    <cfRule type="cellIs" dxfId="9340" priority="10032" operator="greaterThan">
      <formula>1</formula>
    </cfRule>
  </conditionalFormatting>
  <conditionalFormatting sqref="R45">
    <cfRule type="cellIs" dxfId="9339" priority="10031" operator="greaterThan">
      <formula>1</formula>
    </cfRule>
  </conditionalFormatting>
  <conditionalFormatting sqref="U45">
    <cfRule type="cellIs" dxfId="9338" priority="10028" operator="greaterThan">
      <formula>1</formula>
    </cfRule>
  </conditionalFormatting>
  <conditionalFormatting sqref="M45">
    <cfRule type="cellIs" dxfId="9337" priority="10023" operator="greaterThan">
      <formula>1</formula>
    </cfRule>
  </conditionalFormatting>
  <conditionalFormatting sqref="N45">
    <cfRule type="cellIs" dxfId="9336" priority="10022" operator="greaterThan">
      <formula>1</formula>
    </cfRule>
  </conditionalFormatting>
  <conditionalFormatting sqref="O45">
    <cfRule type="cellIs" dxfId="9335" priority="10021" operator="greaterThan">
      <formula>1</formula>
    </cfRule>
  </conditionalFormatting>
  <conditionalFormatting sqref="L45:O45">
    <cfRule type="cellIs" dxfId="9334" priority="10026" operator="greaterThan">
      <formula>1</formula>
    </cfRule>
  </conditionalFormatting>
  <conditionalFormatting sqref="L45:O45">
    <cfRule type="cellIs" dxfId="9333" priority="10025" operator="greaterThan">
      <formula>1</formula>
    </cfRule>
  </conditionalFormatting>
  <conditionalFormatting sqref="L45">
    <cfRule type="cellIs" dxfId="9332" priority="10024" operator="greaterThan">
      <formula>1</formula>
    </cfRule>
  </conditionalFormatting>
  <conditionalFormatting sqref="L45:O45">
    <cfRule type="cellIs" dxfId="9331" priority="10020" operator="greaterThan">
      <formula>1</formula>
    </cfRule>
  </conditionalFormatting>
  <conditionalFormatting sqref="L45:O45">
    <cfRule type="cellIs" dxfId="9330" priority="10019" operator="greaterThan">
      <formula>1</formula>
    </cfRule>
  </conditionalFormatting>
  <conditionalFormatting sqref="L45">
    <cfRule type="cellIs" dxfId="9329" priority="10018" operator="greaterThan">
      <formula>1</formula>
    </cfRule>
  </conditionalFormatting>
  <conditionalFormatting sqref="M45">
    <cfRule type="cellIs" dxfId="9328" priority="10017" operator="greaterThan">
      <formula>1</formula>
    </cfRule>
  </conditionalFormatting>
  <conditionalFormatting sqref="N45">
    <cfRule type="cellIs" dxfId="9327" priority="10016" operator="greaterThan">
      <formula>1</formula>
    </cfRule>
  </conditionalFormatting>
  <conditionalFormatting sqref="O45">
    <cfRule type="cellIs" dxfId="9326" priority="10015" operator="greaterThan">
      <formula>1</formula>
    </cfRule>
  </conditionalFormatting>
  <conditionalFormatting sqref="L45">
    <cfRule type="cellIs" dxfId="9325" priority="10008" operator="greaterThan">
      <formula>1</formula>
    </cfRule>
  </conditionalFormatting>
  <conditionalFormatting sqref="L45">
    <cfRule type="cellIs" dxfId="9324" priority="10007" operator="greaterThan">
      <formula>1</formula>
    </cfRule>
  </conditionalFormatting>
  <conditionalFormatting sqref="N45:O45">
    <cfRule type="cellIs" dxfId="9323" priority="10014" operator="greaterThan">
      <formula>1</formula>
    </cfRule>
  </conditionalFormatting>
  <conditionalFormatting sqref="N45:O45">
    <cfRule type="cellIs" dxfId="9322" priority="10013" operator="greaterThan">
      <formula>1</formula>
    </cfRule>
  </conditionalFormatting>
  <conditionalFormatting sqref="N45">
    <cfRule type="cellIs" dxfId="9321" priority="10012" operator="greaterThan">
      <formula>1</formula>
    </cfRule>
  </conditionalFormatting>
  <conditionalFormatting sqref="O45">
    <cfRule type="cellIs" dxfId="9320" priority="10011" operator="greaterThan">
      <formula>1</formula>
    </cfRule>
  </conditionalFormatting>
  <conditionalFormatting sqref="M45">
    <cfRule type="cellIs" dxfId="9319" priority="10010" operator="greaterThan">
      <formula>1</formula>
    </cfRule>
  </conditionalFormatting>
  <conditionalFormatting sqref="M45">
    <cfRule type="cellIs" dxfId="9318" priority="10009" operator="greaterThan">
      <formula>1</formula>
    </cfRule>
  </conditionalFormatting>
  <conditionalFormatting sqref="L45">
    <cfRule type="cellIs" dxfId="9317" priority="10006" operator="greaterThan">
      <formula>1</formula>
    </cfRule>
  </conditionalFormatting>
  <conditionalFormatting sqref="L45">
    <cfRule type="cellIs" dxfId="9316" priority="10005" operator="greaterThan">
      <formula>1</formula>
    </cfRule>
  </conditionalFormatting>
  <conditionalFormatting sqref="L45">
    <cfRule type="cellIs" dxfId="9315" priority="10004" operator="greaterThan">
      <formula>1</formula>
    </cfRule>
  </conditionalFormatting>
  <conditionalFormatting sqref="M45">
    <cfRule type="cellIs" dxfId="9314" priority="10003" operator="greaterThan">
      <formula>1</formula>
    </cfRule>
  </conditionalFormatting>
  <conditionalFormatting sqref="M45">
    <cfRule type="cellIs" dxfId="9313" priority="10002" operator="greaterThan">
      <formula>1</formula>
    </cfRule>
  </conditionalFormatting>
  <conditionalFormatting sqref="N45">
    <cfRule type="cellIs" dxfId="9312" priority="10001" operator="greaterThan">
      <formula>1</formula>
    </cfRule>
  </conditionalFormatting>
  <conditionalFormatting sqref="N45">
    <cfRule type="cellIs" dxfId="9311" priority="10000" operator="greaterThan">
      <formula>1</formula>
    </cfRule>
  </conditionalFormatting>
  <conditionalFormatting sqref="O45">
    <cfRule type="cellIs" dxfId="9310" priority="9999" operator="greaterThan">
      <formula>1</formula>
    </cfRule>
  </conditionalFormatting>
  <conditionalFormatting sqref="O45">
    <cfRule type="cellIs" dxfId="9309" priority="9998" operator="greaterThan">
      <formula>1</formula>
    </cfRule>
  </conditionalFormatting>
  <conditionalFormatting sqref="O45">
    <cfRule type="cellIs" dxfId="9308" priority="9997" operator="greaterThan">
      <formula>1</formula>
    </cfRule>
  </conditionalFormatting>
  <conditionalFormatting sqref="O45">
    <cfRule type="cellIs" dxfId="9307" priority="9996" operator="greaterThan">
      <formula>1</formula>
    </cfRule>
  </conditionalFormatting>
  <conditionalFormatting sqref="N45">
    <cfRule type="cellIs" dxfId="9306" priority="9995" operator="greaterThan">
      <formula>1</formula>
    </cfRule>
  </conditionalFormatting>
  <conditionalFormatting sqref="N45">
    <cfRule type="cellIs" dxfId="9305" priority="9994" operator="greaterThan">
      <formula>1</formula>
    </cfRule>
  </conditionalFormatting>
  <conditionalFormatting sqref="M45">
    <cfRule type="cellIs" dxfId="9304" priority="9993" operator="greaterThan">
      <formula>1</formula>
    </cfRule>
  </conditionalFormatting>
  <conditionalFormatting sqref="M45">
    <cfRule type="cellIs" dxfId="9303" priority="9992" operator="greaterThan">
      <formula>1</formula>
    </cfRule>
  </conditionalFormatting>
  <conditionalFormatting sqref="L45">
    <cfRule type="cellIs" dxfId="9302" priority="9991" operator="greaterThan">
      <formula>1</formula>
    </cfRule>
  </conditionalFormatting>
  <conditionalFormatting sqref="L45">
    <cfRule type="cellIs" dxfId="9301" priority="9990" operator="greaterThan">
      <formula>1</formula>
    </cfRule>
  </conditionalFormatting>
  <conditionalFormatting sqref="L45">
    <cfRule type="cellIs" dxfId="9300" priority="9989" operator="greaterThan">
      <formula>1</formula>
    </cfRule>
  </conditionalFormatting>
  <conditionalFormatting sqref="L45">
    <cfRule type="cellIs" dxfId="9299" priority="9988" operator="greaterThan">
      <formula>1</formula>
    </cfRule>
  </conditionalFormatting>
  <conditionalFormatting sqref="M45">
    <cfRule type="cellIs" dxfId="9298" priority="9987" operator="greaterThan">
      <formula>1</formula>
    </cfRule>
  </conditionalFormatting>
  <conditionalFormatting sqref="M45">
    <cfRule type="cellIs" dxfId="9297" priority="9986" operator="greaterThan">
      <formula>1</formula>
    </cfRule>
  </conditionalFormatting>
  <conditionalFormatting sqref="N45">
    <cfRule type="cellIs" dxfId="9296" priority="9985" operator="greaterThan">
      <formula>1</formula>
    </cfRule>
  </conditionalFormatting>
  <conditionalFormatting sqref="N45">
    <cfRule type="cellIs" dxfId="9295" priority="9984" operator="greaterThan">
      <formula>1</formula>
    </cfRule>
  </conditionalFormatting>
  <conditionalFormatting sqref="O45">
    <cfRule type="cellIs" dxfId="9294" priority="9983" operator="greaterThan">
      <formula>1</formula>
    </cfRule>
  </conditionalFormatting>
  <conditionalFormatting sqref="O45">
    <cfRule type="cellIs" dxfId="9293" priority="9982" operator="greaterThan">
      <formula>1</formula>
    </cfRule>
  </conditionalFormatting>
  <conditionalFormatting sqref="O45">
    <cfRule type="cellIs" dxfId="9292" priority="9981" operator="greaterThan">
      <formula>1</formula>
    </cfRule>
  </conditionalFormatting>
  <conditionalFormatting sqref="O45">
    <cfRule type="cellIs" dxfId="9291" priority="9980" operator="greaterThan">
      <formula>1</formula>
    </cfRule>
  </conditionalFormatting>
  <conditionalFormatting sqref="N45">
    <cfRule type="cellIs" dxfId="9290" priority="9979" operator="greaterThan">
      <formula>1</formula>
    </cfRule>
  </conditionalFormatting>
  <conditionalFormatting sqref="N45">
    <cfRule type="cellIs" dxfId="9289" priority="9978" operator="greaterThan">
      <formula>1</formula>
    </cfRule>
  </conditionalFormatting>
  <conditionalFormatting sqref="M45">
    <cfRule type="cellIs" dxfId="9288" priority="9977" operator="greaterThan">
      <formula>1</formula>
    </cfRule>
  </conditionalFormatting>
  <conditionalFormatting sqref="M45">
    <cfRule type="cellIs" dxfId="9287" priority="9976" operator="greaterThan">
      <formula>1</formula>
    </cfRule>
  </conditionalFormatting>
  <conditionalFormatting sqref="L45">
    <cfRule type="cellIs" dxfId="9286" priority="9975" operator="greaterThan">
      <formula>1</formula>
    </cfRule>
  </conditionalFormatting>
  <conditionalFormatting sqref="L45">
    <cfRule type="cellIs" dxfId="9285" priority="9974" operator="greaterThan">
      <formula>1</formula>
    </cfRule>
  </conditionalFormatting>
  <conditionalFormatting sqref="O45">
    <cfRule type="cellIs" dxfId="9284" priority="9966" operator="greaterThan">
      <formula>1</formula>
    </cfRule>
  </conditionalFormatting>
  <conditionalFormatting sqref="M45:N45">
    <cfRule type="cellIs" dxfId="9283" priority="9973" operator="greaterThan">
      <formula>1</formula>
    </cfRule>
  </conditionalFormatting>
  <conditionalFormatting sqref="M45:N45">
    <cfRule type="cellIs" dxfId="9282" priority="9972" operator="greaterThan">
      <formula>1</formula>
    </cfRule>
  </conditionalFormatting>
  <conditionalFormatting sqref="M45">
    <cfRule type="cellIs" dxfId="9281" priority="9971" operator="greaterThan">
      <formula>1</formula>
    </cfRule>
  </conditionalFormatting>
  <conditionalFormatting sqref="N45">
    <cfRule type="cellIs" dxfId="9280" priority="9970" operator="greaterThan">
      <formula>1</formula>
    </cfRule>
  </conditionalFormatting>
  <conditionalFormatting sqref="L45">
    <cfRule type="cellIs" dxfId="9279" priority="9969" operator="greaterThan">
      <formula>1</formula>
    </cfRule>
  </conditionalFormatting>
  <conditionalFormatting sqref="L45">
    <cfRule type="cellIs" dxfId="9278" priority="9968" operator="greaterThan">
      <formula>1</formula>
    </cfRule>
  </conditionalFormatting>
  <conditionalFormatting sqref="O45">
    <cfRule type="cellIs" dxfId="9277" priority="9967" operator="greaterThan">
      <formula>1</formula>
    </cfRule>
  </conditionalFormatting>
  <conditionalFormatting sqref="L45:O45">
    <cfRule type="cellIs" dxfId="9276" priority="9965" operator="greaterThan">
      <formula>1</formula>
    </cfRule>
  </conditionalFormatting>
  <conditionalFormatting sqref="L45:O45">
    <cfRule type="cellIs" dxfId="9275" priority="9964" operator="greaterThan">
      <formula>1</formula>
    </cfRule>
  </conditionalFormatting>
  <conditionalFormatting sqref="L45">
    <cfRule type="cellIs" dxfId="9274" priority="9963" operator="greaterThan">
      <formula>1</formula>
    </cfRule>
  </conditionalFormatting>
  <conditionalFormatting sqref="M45">
    <cfRule type="cellIs" dxfId="9273" priority="9962" operator="greaterThan">
      <formula>1</formula>
    </cfRule>
  </conditionalFormatting>
  <conditionalFormatting sqref="N45">
    <cfRule type="cellIs" dxfId="9272" priority="9961" operator="greaterThan">
      <formula>1</formula>
    </cfRule>
  </conditionalFormatting>
  <conditionalFormatting sqref="O45">
    <cfRule type="cellIs" dxfId="9271" priority="9960" operator="greaterThan">
      <formula>1</formula>
    </cfRule>
  </conditionalFormatting>
  <conditionalFormatting sqref="L45:O45">
    <cfRule type="cellIs" dxfId="9270" priority="9959" operator="greaterThan">
      <formula>1</formula>
    </cfRule>
  </conditionalFormatting>
  <conditionalFormatting sqref="L45:O45">
    <cfRule type="cellIs" dxfId="9269" priority="9958" operator="greaterThan">
      <formula>1</formula>
    </cfRule>
  </conditionalFormatting>
  <conditionalFormatting sqref="L45:O45">
    <cfRule type="cellIs" dxfId="9268" priority="9957" operator="greaterThan">
      <formula>1</formula>
    </cfRule>
  </conditionalFormatting>
  <conditionalFormatting sqref="L45">
    <cfRule type="cellIs" dxfId="9267" priority="9956" operator="greaterThan">
      <formula>1</formula>
    </cfRule>
  </conditionalFormatting>
  <conditionalFormatting sqref="M45">
    <cfRule type="cellIs" dxfId="9266" priority="9955" operator="greaterThan">
      <formula>1</formula>
    </cfRule>
  </conditionalFormatting>
  <conditionalFormatting sqref="N45">
    <cfRule type="cellIs" dxfId="9265" priority="9954" operator="greaterThan">
      <formula>1</formula>
    </cfRule>
  </conditionalFormatting>
  <conditionalFormatting sqref="O45">
    <cfRule type="cellIs" dxfId="9264" priority="9953" operator="greaterThan">
      <formula>1</formula>
    </cfRule>
  </conditionalFormatting>
  <conditionalFormatting sqref="O45">
    <cfRule type="cellIs" dxfId="9263" priority="9945" operator="greaterThan">
      <formula>1</formula>
    </cfRule>
  </conditionalFormatting>
  <conditionalFormatting sqref="L45:O45">
    <cfRule type="cellIs" dxfId="9262" priority="9952" operator="greaterThan">
      <formula>1</formula>
    </cfRule>
  </conditionalFormatting>
  <conditionalFormatting sqref="L45:O45">
    <cfRule type="cellIs" dxfId="9261" priority="9951" operator="greaterThan">
      <formula>1</formula>
    </cfRule>
  </conditionalFormatting>
  <conditionalFormatting sqref="L45:O45">
    <cfRule type="cellIs" dxfId="9260" priority="9950" operator="greaterThan">
      <formula>1</formula>
    </cfRule>
  </conditionalFormatting>
  <conditionalFormatting sqref="L45:O45">
    <cfRule type="cellIs" dxfId="9259" priority="9949" operator="greaterThan">
      <formula>1</formula>
    </cfRule>
  </conditionalFormatting>
  <conditionalFormatting sqref="L45">
    <cfRule type="cellIs" dxfId="9258" priority="9948" operator="greaterThan">
      <formula>1</formula>
    </cfRule>
  </conditionalFormatting>
  <conditionalFormatting sqref="M45">
    <cfRule type="cellIs" dxfId="9257" priority="9947" operator="greaterThan">
      <formula>1</formula>
    </cfRule>
  </conditionalFormatting>
  <conditionalFormatting sqref="N45">
    <cfRule type="cellIs" dxfId="9256" priority="9946" operator="greaterThan">
      <formula>1</formula>
    </cfRule>
  </conditionalFormatting>
  <conditionalFormatting sqref="F45">
    <cfRule type="cellIs" dxfId="9255" priority="9934" operator="greaterThan">
      <formula>1</formula>
    </cfRule>
  </conditionalFormatting>
  <conditionalFormatting sqref="F45">
    <cfRule type="cellIs" dxfId="9254" priority="9933" operator="greaterThan">
      <formula>1</formula>
    </cfRule>
  </conditionalFormatting>
  <conditionalFormatting sqref="E45 P45:V45">
    <cfRule type="cellIs" dxfId="9253" priority="9944" operator="greaterThan">
      <formula>1</formula>
    </cfRule>
  </conditionalFormatting>
  <conditionalFormatting sqref="E45 P45:V45">
    <cfRule type="cellIs" dxfId="9252" priority="9943" operator="greaterThan">
      <formula>1</formula>
    </cfRule>
  </conditionalFormatting>
  <conditionalFormatting sqref="P45">
    <cfRule type="cellIs" dxfId="9250" priority="9941" operator="greaterThan">
      <formula>1</formula>
    </cfRule>
  </conditionalFormatting>
  <conditionalFormatting sqref="Q45">
    <cfRule type="cellIs" dxfId="9249" priority="9940" operator="greaterThan">
      <formula>1</formula>
    </cfRule>
  </conditionalFormatting>
  <conditionalFormatting sqref="R45">
    <cfRule type="cellIs" dxfId="9248" priority="9939" operator="greaterThan">
      <formula>1</formula>
    </cfRule>
  </conditionalFormatting>
  <conditionalFormatting sqref="S45">
    <cfRule type="cellIs" dxfId="9247" priority="9938" operator="greaterThan">
      <formula>1</formula>
    </cfRule>
  </conditionalFormatting>
  <conditionalFormatting sqref="T45">
    <cfRule type="cellIs" dxfId="9246" priority="9937" operator="greaterThan">
      <formula>1</formula>
    </cfRule>
  </conditionalFormatting>
  <conditionalFormatting sqref="U45">
    <cfRule type="cellIs" dxfId="9245" priority="9936" operator="greaterThan">
      <formula>1</formula>
    </cfRule>
  </conditionalFormatting>
  <conditionalFormatting sqref="V45">
    <cfRule type="cellIs" dxfId="9244" priority="9935" operator="greaterThan">
      <formula>1</formula>
    </cfRule>
  </conditionalFormatting>
  <conditionalFormatting sqref="P45">
    <cfRule type="cellIs" dxfId="9235" priority="9909" operator="greaterThan">
      <formula>1</formula>
    </cfRule>
  </conditionalFormatting>
  <conditionalFormatting sqref="P45">
    <cfRule type="cellIs" dxfId="9234" priority="9908" operator="greaterThan">
      <formula>1</formula>
    </cfRule>
  </conditionalFormatting>
  <conditionalFormatting sqref="E45:F45 V45 R45:T45">
    <cfRule type="cellIs" dxfId="9233" priority="9924" operator="greaterThan">
      <formula>1</formula>
    </cfRule>
  </conditionalFormatting>
  <conditionalFormatting sqref="E45:F45 V45 R45:T45">
    <cfRule type="cellIs" dxfId="9232" priority="9923" operator="greaterThan">
      <formula>1</formula>
    </cfRule>
  </conditionalFormatting>
  <conditionalFormatting sqref="R45">
    <cfRule type="cellIs" dxfId="9226" priority="9917" operator="greaterThan">
      <formula>1</formula>
    </cfRule>
  </conditionalFormatting>
  <conditionalFormatting sqref="S45">
    <cfRule type="cellIs" dxfId="9225" priority="9916" operator="greaterThan">
      <formula>1</formula>
    </cfRule>
  </conditionalFormatting>
  <conditionalFormatting sqref="T45">
    <cfRule type="cellIs" dxfId="9224" priority="9915" operator="greaterThan">
      <formula>1</formula>
    </cfRule>
  </conditionalFormatting>
  <conditionalFormatting sqref="V45">
    <cfRule type="cellIs" dxfId="9223" priority="9914" operator="greaterThan">
      <formula>1</formula>
    </cfRule>
  </conditionalFormatting>
  <conditionalFormatting sqref="U45">
    <cfRule type="cellIs" dxfId="9222" priority="9913" operator="greaterThan">
      <formula>1</formula>
    </cfRule>
  </conditionalFormatting>
  <conditionalFormatting sqref="U45">
    <cfRule type="cellIs" dxfId="9221" priority="9912" operator="greaterThan">
      <formula>1</formula>
    </cfRule>
  </conditionalFormatting>
  <conditionalFormatting sqref="Q45">
    <cfRule type="cellIs" dxfId="9220" priority="9911" operator="greaterThan">
      <formula>1</formula>
    </cfRule>
  </conditionalFormatting>
  <conditionalFormatting sqref="Q45">
    <cfRule type="cellIs" dxfId="9219" priority="9910" operator="greaterThan">
      <formula>1</formula>
    </cfRule>
  </conditionalFormatting>
  <conditionalFormatting sqref="E45:F45 P45">
    <cfRule type="cellIs" dxfId="9218" priority="9907" operator="greaterThan">
      <formula>1</formula>
    </cfRule>
  </conditionalFormatting>
  <conditionalFormatting sqref="E45:F45 P45">
    <cfRule type="cellIs" dxfId="9217" priority="9906" operator="greaterThan">
      <formula>1</formula>
    </cfRule>
  </conditionalFormatting>
  <conditionalFormatting sqref="P45">
    <cfRule type="cellIs" dxfId="9211" priority="9900" operator="greaterThan">
      <formula>1</formula>
    </cfRule>
  </conditionalFormatting>
  <conditionalFormatting sqref="Q45">
    <cfRule type="cellIs" dxfId="9210" priority="9899" operator="greaterThan">
      <formula>1</formula>
    </cfRule>
  </conditionalFormatting>
  <conditionalFormatting sqref="Q45">
    <cfRule type="cellIs" dxfId="9209" priority="9898" operator="greaterThan">
      <formula>1</formula>
    </cfRule>
  </conditionalFormatting>
  <conditionalFormatting sqref="R45">
    <cfRule type="cellIs" dxfId="9208" priority="9897" operator="greaterThan">
      <formula>1</formula>
    </cfRule>
  </conditionalFormatting>
  <conditionalFormatting sqref="R45">
    <cfRule type="cellIs" dxfId="9207" priority="9896" operator="greaterThan">
      <formula>1</formula>
    </cfRule>
  </conditionalFormatting>
  <conditionalFormatting sqref="S45">
    <cfRule type="cellIs" dxfId="9206" priority="9895" operator="greaterThan">
      <formula>1</formula>
    </cfRule>
  </conditionalFormatting>
  <conditionalFormatting sqref="S45">
    <cfRule type="cellIs" dxfId="9205" priority="9894" operator="greaterThan">
      <formula>1</formula>
    </cfRule>
  </conditionalFormatting>
  <conditionalFormatting sqref="T45">
    <cfRule type="cellIs" dxfId="9204" priority="9893" operator="greaterThan">
      <formula>1</formula>
    </cfRule>
  </conditionalFormatting>
  <conditionalFormatting sqref="T45">
    <cfRule type="cellIs" dxfId="9203" priority="9892" operator="greaterThan">
      <formula>1</formula>
    </cfRule>
  </conditionalFormatting>
  <conditionalFormatting sqref="U45">
    <cfRule type="cellIs" dxfId="9202" priority="9891" operator="greaterThan">
      <formula>1</formula>
    </cfRule>
  </conditionalFormatting>
  <conditionalFormatting sqref="U45">
    <cfRule type="cellIs" dxfId="9201" priority="9890" operator="greaterThan">
      <formula>1</formula>
    </cfRule>
  </conditionalFormatting>
  <conditionalFormatting sqref="V45">
    <cfRule type="cellIs" dxfId="9200" priority="9889" operator="greaterThan">
      <formula>1</formula>
    </cfRule>
  </conditionalFormatting>
  <conditionalFormatting sqref="V45">
    <cfRule type="cellIs" dxfId="9199" priority="9888" operator="greaterThan">
      <formula>1</formula>
    </cfRule>
  </conditionalFormatting>
  <conditionalFormatting sqref="S45">
    <cfRule type="cellIs" dxfId="9198" priority="9874" operator="greaterThan">
      <formula>1</formula>
    </cfRule>
  </conditionalFormatting>
  <conditionalFormatting sqref="S45">
    <cfRule type="cellIs" dxfId="9197" priority="9873" operator="greaterThan">
      <formula>1</formula>
    </cfRule>
  </conditionalFormatting>
  <conditionalFormatting sqref="R45">
    <cfRule type="cellIs" dxfId="9196" priority="9872" operator="greaterThan">
      <formula>1</formula>
    </cfRule>
  </conditionalFormatting>
  <conditionalFormatting sqref="R45">
    <cfRule type="cellIs" dxfId="9195" priority="9871" operator="greaterThan">
      <formula>1</formula>
    </cfRule>
  </conditionalFormatting>
  <conditionalFormatting sqref="Q45">
    <cfRule type="cellIs" dxfId="9194" priority="9870" operator="greaterThan">
      <formula>1</formula>
    </cfRule>
  </conditionalFormatting>
  <conditionalFormatting sqref="E45:F45">
    <cfRule type="cellIs" dxfId="9193" priority="9887" operator="greaterThan">
      <formula>1</formula>
    </cfRule>
  </conditionalFormatting>
  <conditionalFormatting sqref="E45:F45">
    <cfRule type="cellIs" dxfId="9192" priority="9886" operator="greaterThan">
      <formula>1</formula>
    </cfRule>
  </conditionalFormatting>
  <conditionalFormatting sqref="V45">
    <cfRule type="cellIs" dxfId="9186" priority="9880" operator="greaterThan">
      <formula>1</formula>
    </cfRule>
  </conditionalFormatting>
  <conditionalFormatting sqref="V45">
    <cfRule type="cellIs" dxfId="9185" priority="9879" operator="greaterThan">
      <formula>1</formula>
    </cfRule>
  </conditionalFormatting>
  <conditionalFormatting sqref="U45">
    <cfRule type="cellIs" dxfId="9184" priority="9878" operator="greaterThan">
      <formula>1</formula>
    </cfRule>
  </conditionalFormatting>
  <conditionalFormatting sqref="U45">
    <cfRule type="cellIs" dxfId="9183" priority="9877" operator="greaterThan">
      <formula>1</formula>
    </cfRule>
  </conditionalFormatting>
  <conditionalFormatting sqref="T45">
    <cfRule type="cellIs" dxfId="9182" priority="9876" operator="greaterThan">
      <formula>1</formula>
    </cfRule>
  </conditionalFormatting>
  <conditionalFormatting sqref="T45">
    <cfRule type="cellIs" dxfId="9181" priority="9875" operator="greaterThan">
      <formula>1</formula>
    </cfRule>
  </conditionalFormatting>
  <conditionalFormatting sqref="Q45">
    <cfRule type="cellIs" dxfId="9180" priority="9869" operator="greaterThan">
      <formula>1</formula>
    </cfRule>
  </conditionalFormatting>
  <conditionalFormatting sqref="P45">
    <cfRule type="cellIs" dxfId="9179" priority="9868" operator="greaterThan">
      <formula>1</formula>
    </cfRule>
  </conditionalFormatting>
  <conditionalFormatting sqref="P45">
    <cfRule type="cellIs" dxfId="9178" priority="9867" operator="greaterThan">
      <formula>1</formula>
    </cfRule>
  </conditionalFormatting>
  <conditionalFormatting sqref="E45:F45 T45:V45">
    <cfRule type="cellIs" dxfId="9177" priority="9866" operator="greaterThan">
      <formula>1</formula>
    </cfRule>
  </conditionalFormatting>
  <conditionalFormatting sqref="E45:F45 T45:V45">
    <cfRule type="cellIs" dxfId="9176" priority="9865" operator="greaterThan">
      <formula>1</formula>
    </cfRule>
  </conditionalFormatting>
  <conditionalFormatting sqref="T45">
    <cfRule type="cellIs" dxfId="9172" priority="9861" operator="greaterThan">
      <formula>1</formula>
    </cfRule>
  </conditionalFormatting>
  <conditionalFormatting sqref="U45">
    <cfRule type="cellIs" dxfId="9171" priority="9860" operator="greaterThan">
      <formula>1</formula>
    </cfRule>
  </conditionalFormatting>
  <conditionalFormatting sqref="V45">
    <cfRule type="cellIs" dxfId="9170" priority="9859" operator="greaterThan">
      <formula>1</formula>
    </cfRule>
  </conditionalFormatting>
  <conditionalFormatting sqref="P45">
    <cfRule type="cellIs" dxfId="9165" priority="9854" operator="greaterThan">
      <formula>1</formula>
    </cfRule>
  </conditionalFormatting>
  <conditionalFormatting sqref="P45">
    <cfRule type="cellIs" dxfId="9164" priority="9853" operator="greaterThan">
      <formula>1</formula>
    </cfRule>
  </conditionalFormatting>
  <conditionalFormatting sqref="Q45">
    <cfRule type="cellIs" dxfId="9163" priority="9852" operator="greaterThan">
      <formula>1</formula>
    </cfRule>
  </conditionalFormatting>
  <conditionalFormatting sqref="Q45">
    <cfRule type="cellIs" dxfId="9162" priority="9851" operator="greaterThan">
      <formula>1</formula>
    </cfRule>
  </conditionalFormatting>
  <conditionalFormatting sqref="R45">
    <cfRule type="cellIs" dxfId="9161" priority="9850" operator="greaterThan">
      <formula>1</formula>
    </cfRule>
  </conditionalFormatting>
  <conditionalFormatting sqref="R45">
    <cfRule type="cellIs" dxfId="9160" priority="9849" operator="greaterThan">
      <formula>1</formula>
    </cfRule>
  </conditionalFormatting>
  <conditionalFormatting sqref="S45">
    <cfRule type="cellIs" dxfId="9159" priority="9848" operator="greaterThan">
      <formula>1</formula>
    </cfRule>
  </conditionalFormatting>
  <conditionalFormatting sqref="S45">
    <cfRule type="cellIs" dxfId="9158" priority="9847" operator="greaterThan">
      <formula>1</formula>
    </cfRule>
  </conditionalFormatting>
  <conditionalFormatting sqref="V45">
    <cfRule type="cellIs" dxfId="9157" priority="9841" operator="greaterThan">
      <formula>1</formula>
    </cfRule>
  </conditionalFormatting>
  <conditionalFormatting sqref="V45">
    <cfRule type="cellIs" dxfId="9156" priority="9840" operator="greaterThan">
      <formula>1</formula>
    </cfRule>
  </conditionalFormatting>
  <conditionalFormatting sqref="U45">
    <cfRule type="cellIs" dxfId="9155" priority="9839" operator="greaterThan">
      <formula>1</formula>
    </cfRule>
  </conditionalFormatting>
  <conditionalFormatting sqref="U45">
    <cfRule type="cellIs" dxfId="9154" priority="9838" operator="greaterThan">
      <formula>1</formula>
    </cfRule>
  </conditionalFormatting>
  <conditionalFormatting sqref="T45">
    <cfRule type="cellIs" dxfId="9153" priority="9837" operator="greaterThan">
      <formula>1</formula>
    </cfRule>
  </conditionalFormatting>
  <conditionalFormatting sqref="T45">
    <cfRule type="cellIs" dxfId="9152" priority="9836" operator="greaterThan">
      <formula>1</formula>
    </cfRule>
  </conditionalFormatting>
  <conditionalFormatting sqref="S45">
    <cfRule type="cellIs" dxfId="9151" priority="9835" operator="greaterThan">
      <formula>1</formula>
    </cfRule>
  </conditionalFormatting>
  <conditionalFormatting sqref="E45:F45">
    <cfRule type="cellIs" dxfId="9150" priority="9846" operator="greaterThan">
      <formula>1</formula>
    </cfRule>
  </conditionalFormatting>
  <conditionalFormatting sqref="E45:F45">
    <cfRule type="cellIs" dxfId="9149" priority="9845" operator="greaterThan">
      <formula>1</formula>
    </cfRule>
  </conditionalFormatting>
  <conditionalFormatting sqref="S45">
    <cfRule type="cellIs" dxfId="9145" priority="9834" operator="greaterThan">
      <formula>1</formula>
    </cfRule>
  </conditionalFormatting>
  <conditionalFormatting sqref="R45">
    <cfRule type="cellIs" dxfId="9144" priority="9833" operator="greaterThan">
      <formula>1</formula>
    </cfRule>
  </conditionalFormatting>
  <conditionalFormatting sqref="R45">
    <cfRule type="cellIs" dxfId="9143" priority="9832" operator="greaterThan">
      <formula>1</formula>
    </cfRule>
  </conditionalFormatting>
  <conditionalFormatting sqref="Q45">
    <cfRule type="cellIs" dxfId="9142" priority="9831" operator="greaterThan">
      <formula>1</formula>
    </cfRule>
  </conditionalFormatting>
  <conditionalFormatting sqref="Q45">
    <cfRule type="cellIs" dxfId="9141" priority="9830" operator="greaterThan">
      <formula>1</formula>
    </cfRule>
  </conditionalFormatting>
  <conditionalFormatting sqref="P45">
    <cfRule type="cellIs" dxfId="9140" priority="9829" operator="greaterThan">
      <formula>1</formula>
    </cfRule>
  </conditionalFormatting>
  <conditionalFormatting sqref="P45">
    <cfRule type="cellIs" dxfId="9139" priority="9828" operator="greaterThan">
      <formula>1</formula>
    </cfRule>
  </conditionalFormatting>
  <conditionalFormatting sqref="S45">
    <cfRule type="cellIs" dxfId="9134" priority="9801" operator="greaterThan">
      <formula>1</formula>
    </cfRule>
  </conditionalFormatting>
  <conditionalFormatting sqref="E45 T45:V45 Q45:R45">
    <cfRule type="cellIs" dxfId="9133" priority="9823" operator="greaterThan">
      <formula>1</formula>
    </cfRule>
  </conditionalFormatting>
  <conditionalFormatting sqref="E45 T45:V45 Q45:R45">
    <cfRule type="cellIs" dxfId="9132" priority="9822" operator="greaterThan">
      <formula>1</formula>
    </cfRule>
  </conditionalFormatting>
  <conditionalFormatting sqref="Q45">
    <cfRule type="cellIs" dxfId="9131" priority="9821" operator="greaterThan">
      <formula>1</formula>
    </cfRule>
  </conditionalFormatting>
  <conditionalFormatting sqref="R45">
    <cfRule type="cellIs" dxfId="9130" priority="9820" operator="greaterThan">
      <formula>1</formula>
    </cfRule>
  </conditionalFormatting>
  <conditionalFormatting sqref="T45">
    <cfRule type="cellIs" dxfId="9129" priority="9819" operator="greaterThan">
      <formula>1</formula>
    </cfRule>
  </conditionalFormatting>
  <conditionalFormatting sqref="U45">
    <cfRule type="cellIs" dxfId="9128" priority="9818" operator="greaterThan">
      <formula>1</formula>
    </cfRule>
  </conditionalFormatting>
  <conditionalFormatting sqref="V45">
    <cfRule type="cellIs" dxfId="9127" priority="9817" operator="greaterThan">
      <formula>1</formula>
    </cfRule>
  </conditionalFormatting>
  <conditionalFormatting sqref="F45">
    <cfRule type="cellIs" dxfId="9126" priority="9816" operator="greaterThan">
      <formula>1</formula>
    </cfRule>
  </conditionalFormatting>
  <conditionalFormatting sqref="F45">
    <cfRule type="cellIs" dxfId="9125" priority="9815" operator="greaterThan">
      <formula>1</formula>
    </cfRule>
  </conditionalFormatting>
  <conditionalFormatting sqref="P45">
    <cfRule type="cellIs" dxfId="9114" priority="9804" operator="greaterThan">
      <formula>1</formula>
    </cfRule>
  </conditionalFormatting>
  <conditionalFormatting sqref="P45">
    <cfRule type="cellIs" dxfId="9113" priority="9803" operator="greaterThan">
      <formula>1</formula>
    </cfRule>
  </conditionalFormatting>
  <conditionalFormatting sqref="S45">
    <cfRule type="cellIs" dxfId="9112" priority="9802" operator="greaterThan">
      <formula>1</formula>
    </cfRule>
  </conditionalFormatting>
  <conditionalFormatting sqref="P45:V45">
    <cfRule type="cellIs" dxfId="9111" priority="9800" operator="greaterThan">
      <formula>1</formula>
    </cfRule>
  </conditionalFormatting>
  <conditionalFormatting sqref="P45:V45">
    <cfRule type="cellIs" dxfId="9110" priority="9799" operator="greaterThan">
      <formula>1</formula>
    </cfRule>
  </conditionalFormatting>
  <conditionalFormatting sqref="P45">
    <cfRule type="cellIs" dxfId="9104" priority="9793" operator="greaterThan">
      <formula>1</formula>
    </cfRule>
  </conditionalFormatting>
  <conditionalFormatting sqref="Q45">
    <cfRule type="cellIs" dxfId="9103" priority="9792" operator="greaterThan">
      <formula>1</formula>
    </cfRule>
  </conditionalFormatting>
  <conditionalFormatting sqref="R45">
    <cfRule type="cellIs" dxfId="9102" priority="9791" operator="greaterThan">
      <formula>1</formula>
    </cfRule>
  </conditionalFormatting>
  <conditionalFormatting sqref="S45">
    <cfRule type="cellIs" dxfId="9101" priority="9790" operator="greaterThan">
      <formula>1</formula>
    </cfRule>
  </conditionalFormatting>
  <conditionalFormatting sqref="T45">
    <cfRule type="cellIs" dxfId="9100" priority="9789" operator="greaterThan">
      <formula>1</formula>
    </cfRule>
  </conditionalFormatting>
  <conditionalFormatting sqref="U45">
    <cfRule type="cellIs" dxfId="9099" priority="9788" operator="greaterThan">
      <formula>1</formula>
    </cfRule>
  </conditionalFormatting>
  <conditionalFormatting sqref="V45">
    <cfRule type="cellIs" dxfId="9098" priority="9787" operator="greaterThan">
      <formula>1</formula>
    </cfRule>
  </conditionalFormatting>
  <conditionalFormatting sqref="F45">
    <cfRule type="cellIs" dxfId="9097" priority="9786" operator="greaterThan">
      <formula>1</formula>
    </cfRule>
  </conditionalFormatting>
  <conditionalFormatting sqref="F45">
    <cfRule type="cellIs" dxfId="9096" priority="9785" operator="greaterThan">
      <formula>1</formula>
    </cfRule>
  </conditionalFormatting>
  <conditionalFormatting sqref="E45">
    <cfRule type="cellIs" dxfId="9095" priority="9784" operator="greaterThan">
      <formula>1</formula>
    </cfRule>
  </conditionalFormatting>
  <conditionalFormatting sqref="E45">
    <cfRule type="cellIs" dxfId="9094" priority="9783" operator="greaterThan">
      <formula>1</formula>
    </cfRule>
  </conditionalFormatting>
  <conditionalFormatting sqref="E45:F45 P45:U45">
    <cfRule type="cellIs" dxfId="9093" priority="9782" operator="greaterThan">
      <formula>1</formula>
    </cfRule>
  </conditionalFormatting>
  <conditionalFormatting sqref="V45">
    <cfRule type="cellIs" dxfId="9092" priority="9781" operator="greaterThan">
      <formula>1</formula>
    </cfRule>
  </conditionalFormatting>
  <conditionalFormatting sqref="V45">
    <cfRule type="cellIs" dxfId="9091" priority="9780" operator="greaterThan">
      <formula>1</formula>
    </cfRule>
  </conditionalFormatting>
  <conditionalFormatting sqref="E45:F45 P45:V45">
    <cfRule type="cellIs" dxfId="9090" priority="9779" operator="greaterThan">
      <formula>1</formula>
    </cfRule>
  </conditionalFormatting>
  <conditionalFormatting sqref="E45:F45 P45:V45">
    <cfRule type="cellIs" dxfId="9089" priority="9778" operator="greaterThan">
      <formula>1</formula>
    </cfRule>
  </conditionalFormatting>
  <conditionalFormatting sqref="P45">
    <cfRule type="cellIs" dxfId="9083" priority="9772" operator="greaterThan">
      <formula>1</formula>
    </cfRule>
  </conditionalFormatting>
  <conditionalFormatting sqref="Q45">
    <cfRule type="cellIs" dxfId="9082" priority="9771" operator="greaterThan">
      <formula>1</formula>
    </cfRule>
  </conditionalFormatting>
  <conditionalFormatting sqref="R45">
    <cfRule type="cellIs" dxfId="9081" priority="9770" operator="greaterThan">
      <formula>1</formula>
    </cfRule>
  </conditionalFormatting>
  <conditionalFormatting sqref="S45">
    <cfRule type="cellIs" dxfId="9080" priority="9769" operator="greaterThan">
      <formula>1</formula>
    </cfRule>
  </conditionalFormatting>
  <conditionalFormatting sqref="T45">
    <cfRule type="cellIs" dxfId="9079" priority="9768" operator="greaterThan">
      <formula>1</formula>
    </cfRule>
  </conditionalFormatting>
  <conditionalFormatting sqref="U45">
    <cfRule type="cellIs" dxfId="9078" priority="9767" operator="greaterThan">
      <formula>1</formula>
    </cfRule>
  </conditionalFormatting>
  <conditionalFormatting sqref="V45">
    <cfRule type="cellIs" dxfId="9077" priority="9766" operator="greaterThan">
      <formula>1</formula>
    </cfRule>
  </conditionalFormatting>
  <conditionalFormatting sqref="E45:F45 P45:V45">
    <cfRule type="cellIs" dxfId="9076" priority="9765" operator="greaterThan">
      <formula>1</formula>
    </cfRule>
  </conditionalFormatting>
  <conditionalFormatting sqref="E45:F45 P45:V45">
    <cfRule type="cellIs" dxfId="9075" priority="9764" operator="greaterThan">
      <formula>1</formula>
    </cfRule>
  </conditionalFormatting>
  <conditionalFormatting sqref="E45:F45 P45:V45">
    <cfRule type="cellIs" dxfId="9074" priority="9763" operator="greaterThan">
      <formula>1</formula>
    </cfRule>
  </conditionalFormatting>
  <conditionalFormatting sqref="N45">
    <cfRule type="cellIs" dxfId="9073" priority="9745" operator="greaterThan">
      <formula>1</formula>
    </cfRule>
  </conditionalFormatting>
  <conditionalFormatting sqref="L45">
    <cfRule type="cellIs" dxfId="9072" priority="9513" operator="greaterThan">
      <formula>1</formula>
    </cfRule>
  </conditionalFormatting>
  <conditionalFormatting sqref="M45">
    <cfRule type="cellIs" dxfId="9071" priority="9512" operator="greaterThan">
      <formula>1</formula>
    </cfRule>
  </conditionalFormatting>
  <conditionalFormatting sqref="M45">
    <cfRule type="cellIs" dxfId="9070" priority="9511" operator="greaterThan">
      <formula>1</formula>
    </cfRule>
  </conditionalFormatting>
  <conditionalFormatting sqref="N45">
    <cfRule type="cellIs" dxfId="9069" priority="9510" operator="greaterThan">
      <formula>1</formula>
    </cfRule>
  </conditionalFormatting>
  <conditionalFormatting sqref="N45">
    <cfRule type="cellIs" dxfId="9068" priority="9509" operator="greaterThan">
      <formula>1</formula>
    </cfRule>
  </conditionalFormatting>
  <conditionalFormatting sqref="V45">
    <cfRule type="cellIs" dxfId="9067" priority="9407" operator="greaterThan">
      <formula>1</formula>
    </cfRule>
  </conditionalFormatting>
  <conditionalFormatting sqref="V45">
    <cfRule type="cellIs" dxfId="9066" priority="9406" operator="greaterThan">
      <formula>1</formula>
    </cfRule>
  </conditionalFormatting>
  <conditionalFormatting sqref="U45">
    <cfRule type="cellIs" dxfId="9065" priority="9405" operator="greaterThan">
      <formula>1</formula>
    </cfRule>
  </conditionalFormatting>
  <conditionalFormatting sqref="U45">
    <cfRule type="cellIs" dxfId="9064" priority="9404" operator="greaterThan">
      <formula>1</formula>
    </cfRule>
  </conditionalFormatting>
  <conditionalFormatting sqref="T45">
    <cfRule type="cellIs" dxfId="9063" priority="9403" operator="greaterThan">
      <formula>1</formula>
    </cfRule>
  </conditionalFormatting>
  <conditionalFormatting sqref="T45">
    <cfRule type="cellIs" dxfId="9062" priority="9402" operator="greaterThan">
      <formula>1</formula>
    </cfRule>
  </conditionalFormatting>
  <conditionalFormatting sqref="S45">
    <cfRule type="cellIs" dxfId="9061" priority="9401" operator="greaterThan">
      <formula>1</formula>
    </cfRule>
  </conditionalFormatting>
  <conditionalFormatting sqref="E45:F45">
    <cfRule type="cellIs" dxfId="9060" priority="9412" operator="greaterThan">
      <formula>1</formula>
    </cfRule>
  </conditionalFormatting>
  <conditionalFormatting sqref="E45:F45">
    <cfRule type="cellIs" dxfId="9059" priority="9411" operator="greaterThan">
      <formula>1</formula>
    </cfRule>
  </conditionalFormatting>
  <conditionalFormatting sqref="S45">
    <cfRule type="cellIs" dxfId="9055" priority="9400" operator="greaterThan">
      <formula>1</formula>
    </cfRule>
  </conditionalFormatting>
  <conditionalFormatting sqref="R45">
    <cfRule type="cellIs" dxfId="9054" priority="9399" operator="greaterThan">
      <formula>1</formula>
    </cfRule>
  </conditionalFormatting>
  <conditionalFormatting sqref="R45">
    <cfRule type="cellIs" dxfId="9053" priority="9398" operator="greaterThan">
      <formula>1</formula>
    </cfRule>
  </conditionalFormatting>
  <conditionalFormatting sqref="Q45">
    <cfRule type="cellIs" dxfId="9052" priority="9397" operator="greaterThan">
      <formula>1</formula>
    </cfRule>
  </conditionalFormatting>
  <conditionalFormatting sqref="Q45">
    <cfRule type="cellIs" dxfId="9051" priority="9396" operator="greaterThan">
      <formula>1</formula>
    </cfRule>
  </conditionalFormatting>
  <conditionalFormatting sqref="P45">
    <cfRule type="cellIs" dxfId="9050" priority="9395" operator="greaterThan">
      <formula>1</formula>
    </cfRule>
  </conditionalFormatting>
  <conditionalFormatting sqref="P45">
    <cfRule type="cellIs" dxfId="9049" priority="9394" operator="greaterThan">
      <formula>1</formula>
    </cfRule>
  </conditionalFormatting>
  <conditionalFormatting sqref="S45">
    <cfRule type="cellIs" dxfId="9044" priority="9367" operator="greaterThan">
      <formula>1</formula>
    </cfRule>
  </conditionalFormatting>
  <conditionalFormatting sqref="E45 T45:V45 Q45:R45">
    <cfRule type="cellIs" dxfId="9043" priority="9389" operator="greaterThan">
      <formula>1</formula>
    </cfRule>
  </conditionalFormatting>
  <conditionalFormatting sqref="E45 T45:V45 Q45:R45">
    <cfRule type="cellIs" dxfId="9042" priority="9388" operator="greaterThan">
      <formula>1</formula>
    </cfRule>
  </conditionalFormatting>
  <conditionalFormatting sqref="Q45">
    <cfRule type="cellIs" dxfId="9041" priority="9387" operator="greaterThan">
      <formula>1</formula>
    </cfRule>
  </conditionalFormatting>
  <conditionalFormatting sqref="R45">
    <cfRule type="cellIs" dxfId="9040" priority="9386" operator="greaterThan">
      <formula>1</formula>
    </cfRule>
  </conditionalFormatting>
  <conditionalFormatting sqref="T45">
    <cfRule type="cellIs" dxfId="9039" priority="9385" operator="greaterThan">
      <formula>1</formula>
    </cfRule>
  </conditionalFormatting>
  <conditionalFormatting sqref="U45">
    <cfRule type="cellIs" dxfId="9038" priority="9384" operator="greaterThan">
      <formula>1</formula>
    </cfRule>
  </conditionalFormatting>
  <conditionalFormatting sqref="V45">
    <cfRule type="cellIs" dxfId="9037" priority="9383" operator="greaterThan">
      <formula>1</formula>
    </cfRule>
  </conditionalFormatting>
  <conditionalFormatting sqref="F45">
    <cfRule type="cellIs" dxfId="9036" priority="9382" operator="greaterThan">
      <formula>1</formula>
    </cfRule>
  </conditionalFormatting>
  <conditionalFormatting sqref="F45">
    <cfRule type="cellIs" dxfId="9035" priority="9381" operator="greaterThan">
      <formula>1</formula>
    </cfRule>
  </conditionalFormatting>
  <conditionalFormatting sqref="P45">
    <cfRule type="cellIs" dxfId="9024" priority="9370" operator="greaterThan">
      <formula>1</formula>
    </cfRule>
  </conditionalFormatting>
  <conditionalFormatting sqref="P45">
    <cfRule type="cellIs" dxfId="9023" priority="9369" operator="greaterThan">
      <formula>1</formula>
    </cfRule>
  </conditionalFormatting>
  <conditionalFormatting sqref="S45">
    <cfRule type="cellIs" dxfId="9022" priority="9368" operator="greaterThan">
      <formula>1</formula>
    </cfRule>
  </conditionalFormatting>
  <conditionalFormatting sqref="P45:V45">
    <cfRule type="cellIs" dxfId="9021" priority="9366" operator="greaterThan">
      <formula>1</formula>
    </cfRule>
  </conditionalFormatting>
  <conditionalFormatting sqref="P45:V45">
    <cfRule type="cellIs" dxfId="9020" priority="9365" operator="greaterThan">
      <formula>1</formula>
    </cfRule>
  </conditionalFormatting>
  <conditionalFormatting sqref="P45">
    <cfRule type="cellIs" dxfId="9014" priority="9359" operator="greaterThan">
      <formula>1</formula>
    </cfRule>
  </conditionalFormatting>
  <conditionalFormatting sqref="Q45">
    <cfRule type="cellIs" dxfId="9013" priority="9358" operator="greaterThan">
      <formula>1</formula>
    </cfRule>
  </conditionalFormatting>
  <conditionalFormatting sqref="R45">
    <cfRule type="cellIs" dxfId="9012" priority="9357" operator="greaterThan">
      <formula>1</formula>
    </cfRule>
  </conditionalFormatting>
  <conditionalFormatting sqref="S45">
    <cfRule type="cellIs" dxfId="9011" priority="9356" operator="greaterThan">
      <formula>1</formula>
    </cfRule>
  </conditionalFormatting>
  <conditionalFormatting sqref="T45">
    <cfRule type="cellIs" dxfId="9010" priority="9355" operator="greaterThan">
      <formula>1</formula>
    </cfRule>
  </conditionalFormatting>
  <conditionalFormatting sqref="U45">
    <cfRule type="cellIs" dxfId="9009" priority="9354" operator="greaterThan">
      <formula>1</formula>
    </cfRule>
  </conditionalFormatting>
  <conditionalFormatting sqref="V45">
    <cfRule type="cellIs" dxfId="9008" priority="9353" operator="greaterThan">
      <formula>1</formula>
    </cfRule>
  </conditionalFormatting>
  <conditionalFormatting sqref="F45">
    <cfRule type="cellIs" dxfId="9007" priority="9352" operator="greaterThan">
      <formula>1</formula>
    </cfRule>
  </conditionalFormatting>
  <conditionalFormatting sqref="F45">
    <cfRule type="cellIs" dxfId="9006" priority="9351" operator="greaterThan">
      <formula>1</formula>
    </cfRule>
  </conditionalFormatting>
  <conditionalFormatting sqref="E45">
    <cfRule type="cellIs" dxfId="9005" priority="9350" operator="greaterThan">
      <formula>1</formula>
    </cfRule>
  </conditionalFormatting>
  <conditionalFormatting sqref="E45">
    <cfRule type="cellIs" dxfId="9004" priority="9349" operator="greaterThan">
      <formula>1</formula>
    </cfRule>
  </conditionalFormatting>
  <conditionalFormatting sqref="E45:F45 P45:U45">
    <cfRule type="cellIs" dxfId="9003" priority="9348" operator="greaterThan">
      <formula>1</formula>
    </cfRule>
  </conditionalFormatting>
  <conditionalFormatting sqref="V45">
    <cfRule type="cellIs" dxfId="9002" priority="9347" operator="greaterThan">
      <formula>1</formula>
    </cfRule>
  </conditionalFormatting>
  <conditionalFormatting sqref="V45">
    <cfRule type="cellIs" dxfId="9001" priority="9346" operator="greaterThan">
      <formula>1</formula>
    </cfRule>
  </conditionalFormatting>
  <conditionalFormatting sqref="E45:F45 P45:V45">
    <cfRule type="cellIs" dxfId="9000" priority="9345" operator="greaterThan">
      <formula>1</formula>
    </cfRule>
  </conditionalFormatting>
  <conditionalFormatting sqref="E45:F45 P45:V45">
    <cfRule type="cellIs" dxfId="8999" priority="9344" operator="greaterThan">
      <formula>1</formula>
    </cfRule>
  </conditionalFormatting>
  <conditionalFormatting sqref="P45">
    <cfRule type="cellIs" dxfId="8993" priority="9338" operator="greaterThan">
      <formula>1</formula>
    </cfRule>
  </conditionalFormatting>
  <conditionalFormatting sqref="Q45">
    <cfRule type="cellIs" dxfId="8992" priority="9337" operator="greaterThan">
      <formula>1</formula>
    </cfRule>
  </conditionalFormatting>
  <conditionalFormatting sqref="R45">
    <cfRule type="cellIs" dxfId="8991" priority="9336" operator="greaterThan">
      <formula>1</formula>
    </cfRule>
  </conditionalFormatting>
  <conditionalFormatting sqref="S45">
    <cfRule type="cellIs" dxfId="8990" priority="9335" operator="greaterThan">
      <formula>1</formula>
    </cfRule>
  </conditionalFormatting>
  <conditionalFormatting sqref="T45">
    <cfRule type="cellIs" dxfId="8989" priority="9334" operator="greaterThan">
      <formula>1</formula>
    </cfRule>
  </conditionalFormatting>
  <conditionalFormatting sqref="U45">
    <cfRule type="cellIs" dxfId="8988" priority="9333" operator="greaterThan">
      <formula>1</formula>
    </cfRule>
  </conditionalFormatting>
  <conditionalFormatting sqref="V45">
    <cfRule type="cellIs" dxfId="8987" priority="9332" operator="greaterThan">
      <formula>1</formula>
    </cfRule>
  </conditionalFormatting>
  <conditionalFormatting sqref="E45:F45 P45:V45">
    <cfRule type="cellIs" dxfId="8986" priority="9331" operator="greaterThan">
      <formula>1</formula>
    </cfRule>
  </conditionalFormatting>
  <conditionalFormatting sqref="E45:F45 P45:V45">
    <cfRule type="cellIs" dxfId="8985" priority="9330" operator="greaterThan">
      <formula>1</formula>
    </cfRule>
  </conditionalFormatting>
  <conditionalFormatting sqref="E45:F45 P45:V45">
    <cfRule type="cellIs" dxfId="8984" priority="9329" operator="greaterThan">
      <formula>1</formula>
    </cfRule>
  </conditionalFormatting>
  <conditionalFormatting sqref="E45:F45 P45:V45">
    <cfRule type="cellIs" dxfId="8983" priority="9328" operator="greaterThan">
      <formula>1</formula>
    </cfRule>
  </conditionalFormatting>
  <conditionalFormatting sqref="P45">
    <cfRule type="cellIs" dxfId="8977" priority="9322" operator="greaterThan">
      <formula>1</formula>
    </cfRule>
  </conditionalFormatting>
  <conditionalFormatting sqref="Q45">
    <cfRule type="cellIs" dxfId="8976" priority="9321" operator="greaterThan">
      <formula>1</formula>
    </cfRule>
  </conditionalFormatting>
  <conditionalFormatting sqref="R45">
    <cfRule type="cellIs" dxfId="8975" priority="9320" operator="greaterThan">
      <formula>1</formula>
    </cfRule>
  </conditionalFormatting>
  <conditionalFormatting sqref="S45">
    <cfRule type="cellIs" dxfId="8974" priority="9319" operator="greaterThan">
      <formula>1</formula>
    </cfRule>
  </conditionalFormatting>
  <conditionalFormatting sqref="T45">
    <cfRule type="cellIs" dxfId="8973" priority="9318" operator="greaterThan">
      <formula>1</formula>
    </cfRule>
  </conditionalFormatting>
  <conditionalFormatting sqref="U45">
    <cfRule type="cellIs" dxfId="8972" priority="9317" operator="greaterThan">
      <formula>1</formula>
    </cfRule>
  </conditionalFormatting>
  <conditionalFormatting sqref="V45">
    <cfRule type="cellIs" dxfId="8971" priority="9316" operator="greaterThan">
      <formula>1</formula>
    </cfRule>
  </conditionalFormatting>
  <conditionalFormatting sqref="O45">
    <cfRule type="cellIs" dxfId="8970" priority="9315" operator="greaterThan">
      <formula>1</formula>
    </cfRule>
  </conditionalFormatting>
  <conditionalFormatting sqref="O45">
    <cfRule type="cellIs" dxfId="8969" priority="9314" operator="greaterThan">
      <formula>1</formula>
    </cfRule>
  </conditionalFormatting>
  <conditionalFormatting sqref="N45">
    <cfRule type="cellIs" dxfId="8968" priority="9313" operator="greaterThan">
      <formula>1</formula>
    </cfRule>
  </conditionalFormatting>
  <conditionalFormatting sqref="N45">
    <cfRule type="cellIs" dxfId="8967" priority="9312" operator="greaterThan">
      <formula>1</formula>
    </cfRule>
  </conditionalFormatting>
  <conditionalFormatting sqref="M45">
    <cfRule type="cellIs" dxfId="8966" priority="9311" operator="greaterThan">
      <formula>1</formula>
    </cfRule>
  </conditionalFormatting>
  <conditionalFormatting sqref="M45">
    <cfRule type="cellIs" dxfId="8965" priority="9310" operator="greaterThan">
      <formula>1</formula>
    </cfRule>
  </conditionalFormatting>
  <conditionalFormatting sqref="L45">
    <cfRule type="cellIs" dxfId="8964" priority="9309" operator="greaterThan">
      <formula>1</formula>
    </cfRule>
  </conditionalFormatting>
  <conditionalFormatting sqref="L45">
    <cfRule type="cellIs" dxfId="8963" priority="9308" operator="greaterThan">
      <formula>1</formula>
    </cfRule>
  </conditionalFormatting>
  <conditionalFormatting sqref="L45">
    <cfRule type="cellIs" dxfId="8962" priority="9307" operator="greaterThan">
      <formula>1</formula>
    </cfRule>
  </conditionalFormatting>
  <conditionalFormatting sqref="L45">
    <cfRule type="cellIs" dxfId="8961" priority="9306" operator="greaterThan">
      <formula>1</formula>
    </cfRule>
  </conditionalFormatting>
  <conditionalFormatting sqref="M45">
    <cfRule type="cellIs" dxfId="8960" priority="9305" operator="greaterThan">
      <formula>1</formula>
    </cfRule>
  </conditionalFormatting>
  <conditionalFormatting sqref="M45">
    <cfRule type="cellIs" dxfId="8959" priority="9304" operator="greaterThan">
      <formula>1</formula>
    </cfRule>
  </conditionalFormatting>
  <conditionalFormatting sqref="N45">
    <cfRule type="cellIs" dxfId="8958" priority="9303" operator="greaterThan">
      <formula>1</formula>
    </cfRule>
  </conditionalFormatting>
  <conditionalFormatting sqref="N45">
    <cfRule type="cellIs" dxfId="8957" priority="9302" operator="greaterThan">
      <formula>1</formula>
    </cfRule>
  </conditionalFormatting>
  <conditionalFormatting sqref="O45">
    <cfRule type="cellIs" dxfId="8956" priority="9301" operator="greaterThan">
      <formula>1</formula>
    </cfRule>
  </conditionalFormatting>
  <conditionalFormatting sqref="O45">
    <cfRule type="cellIs" dxfId="8955" priority="9300" operator="greaterThan">
      <formula>1</formula>
    </cfRule>
  </conditionalFormatting>
  <conditionalFormatting sqref="O45">
    <cfRule type="cellIs" dxfId="8954" priority="9299" operator="greaterThan">
      <formula>1</formula>
    </cfRule>
  </conditionalFormatting>
  <conditionalFormatting sqref="O45">
    <cfRule type="cellIs" dxfId="8953" priority="9298" operator="greaterThan">
      <formula>1</formula>
    </cfRule>
  </conditionalFormatting>
  <conditionalFormatting sqref="N45">
    <cfRule type="cellIs" dxfId="8952" priority="9297" operator="greaterThan">
      <formula>1</formula>
    </cfRule>
  </conditionalFormatting>
  <conditionalFormatting sqref="N45">
    <cfRule type="cellIs" dxfId="8951" priority="9296" operator="greaterThan">
      <formula>1</formula>
    </cfRule>
  </conditionalFormatting>
  <conditionalFormatting sqref="M45">
    <cfRule type="cellIs" dxfId="8950" priority="9295" operator="greaterThan">
      <formula>1</formula>
    </cfRule>
  </conditionalFormatting>
  <conditionalFormatting sqref="M45">
    <cfRule type="cellIs" dxfId="8949" priority="9294" operator="greaterThan">
      <formula>1</formula>
    </cfRule>
  </conditionalFormatting>
  <conditionalFormatting sqref="L45">
    <cfRule type="cellIs" dxfId="8948" priority="9293" operator="greaterThan">
      <formula>1</formula>
    </cfRule>
  </conditionalFormatting>
  <conditionalFormatting sqref="L45">
    <cfRule type="cellIs" dxfId="8947" priority="9292" operator="greaterThan">
      <formula>1</formula>
    </cfRule>
  </conditionalFormatting>
  <conditionalFormatting sqref="O45">
    <cfRule type="cellIs" dxfId="8946" priority="9284" operator="greaterThan">
      <formula>1</formula>
    </cfRule>
  </conditionalFormatting>
  <conditionalFormatting sqref="M45:N45">
    <cfRule type="cellIs" dxfId="8945" priority="9291" operator="greaterThan">
      <formula>1</formula>
    </cfRule>
  </conditionalFormatting>
  <conditionalFormatting sqref="M45:N45">
    <cfRule type="cellIs" dxfId="8944" priority="9290" operator="greaterThan">
      <formula>1</formula>
    </cfRule>
  </conditionalFormatting>
  <conditionalFormatting sqref="M45">
    <cfRule type="cellIs" dxfId="8943" priority="9289" operator="greaterThan">
      <formula>1</formula>
    </cfRule>
  </conditionalFormatting>
  <conditionalFormatting sqref="N45">
    <cfRule type="cellIs" dxfId="8942" priority="9288" operator="greaterThan">
      <formula>1</formula>
    </cfRule>
  </conditionalFormatting>
  <conditionalFormatting sqref="L45">
    <cfRule type="cellIs" dxfId="8941" priority="9287" operator="greaterThan">
      <formula>1</formula>
    </cfRule>
  </conditionalFormatting>
  <conditionalFormatting sqref="L45">
    <cfRule type="cellIs" dxfId="8940" priority="9286" operator="greaterThan">
      <formula>1</formula>
    </cfRule>
  </conditionalFormatting>
  <conditionalFormatting sqref="O45">
    <cfRule type="cellIs" dxfId="8939" priority="9285" operator="greaterThan">
      <formula>1</formula>
    </cfRule>
  </conditionalFormatting>
  <conditionalFormatting sqref="L45:O45">
    <cfRule type="cellIs" dxfId="8938" priority="9283" operator="greaterThan">
      <formula>1</formula>
    </cfRule>
  </conditionalFormatting>
  <conditionalFormatting sqref="L45:O45">
    <cfRule type="cellIs" dxfId="8937" priority="9282" operator="greaterThan">
      <formula>1</formula>
    </cfRule>
  </conditionalFormatting>
  <conditionalFormatting sqref="L45">
    <cfRule type="cellIs" dxfId="8936" priority="9281" operator="greaterThan">
      <formula>1</formula>
    </cfRule>
  </conditionalFormatting>
  <conditionalFormatting sqref="M45">
    <cfRule type="cellIs" dxfId="8935" priority="9280" operator="greaterThan">
      <formula>1</formula>
    </cfRule>
  </conditionalFormatting>
  <conditionalFormatting sqref="N45">
    <cfRule type="cellIs" dxfId="8934" priority="9279" operator="greaterThan">
      <formula>1</formula>
    </cfRule>
  </conditionalFormatting>
  <conditionalFormatting sqref="O45">
    <cfRule type="cellIs" dxfId="8933" priority="9278" operator="greaterThan">
      <formula>1</formula>
    </cfRule>
  </conditionalFormatting>
  <conditionalFormatting sqref="L45:O45">
    <cfRule type="cellIs" dxfId="8932" priority="9277" operator="greaterThan">
      <formula>1</formula>
    </cfRule>
  </conditionalFormatting>
  <conditionalFormatting sqref="L45:O45">
    <cfRule type="cellIs" dxfId="8931" priority="9276" operator="greaterThan">
      <formula>1</formula>
    </cfRule>
  </conditionalFormatting>
  <conditionalFormatting sqref="L45:O45">
    <cfRule type="cellIs" dxfId="8930" priority="9275" operator="greaterThan">
      <formula>1</formula>
    </cfRule>
  </conditionalFormatting>
  <conditionalFormatting sqref="L45">
    <cfRule type="cellIs" dxfId="8929" priority="9274" operator="greaterThan">
      <formula>1</formula>
    </cfRule>
  </conditionalFormatting>
  <conditionalFormatting sqref="M45">
    <cfRule type="cellIs" dxfId="8928" priority="9273" operator="greaterThan">
      <formula>1</formula>
    </cfRule>
  </conditionalFormatting>
  <conditionalFormatting sqref="N45">
    <cfRule type="cellIs" dxfId="8927" priority="9272" operator="greaterThan">
      <formula>1</formula>
    </cfRule>
  </conditionalFormatting>
  <conditionalFormatting sqref="O45">
    <cfRule type="cellIs" dxfId="8926" priority="9271" operator="greaterThan">
      <formula>1</formula>
    </cfRule>
  </conditionalFormatting>
  <conditionalFormatting sqref="L45:O45">
    <cfRule type="cellIs" dxfId="8925" priority="9270" operator="greaterThan">
      <formula>1</formula>
    </cfRule>
  </conditionalFormatting>
  <conditionalFormatting sqref="L45:O45">
    <cfRule type="cellIs" dxfId="8924" priority="9269" operator="greaterThan">
      <formula>1</formula>
    </cfRule>
  </conditionalFormatting>
  <conditionalFormatting sqref="L45:O45">
    <cfRule type="cellIs" dxfId="8923" priority="9268" operator="greaterThan">
      <formula>1</formula>
    </cfRule>
  </conditionalFormatting>
  <conditionalFormatting sqref="L45:O45">
    <cfRule type="cellIs" dxfId="8922" priority="9267" operator="greaterThan">
      <formula>1</formula>
    </cfRule>
  </conditionalFormatting>
  <conditionalFormatting sqref="L45">
    <cfRule type="cellIs" dxfId="8921" priority="9266" operator="greaterThan">
      <formula>1</formula>
    </cfRule>
  </conditionalFormatting>
  <conditionalFormatting sqref="M45">
    <cfRule type="cellIs" dxfId="8920" priority="9265" operator="greaterThan">
      <formula>1</formula>
    </cfRule>
  </conditionalFormatting>
  <conditionalFormatting sqref="N45">
    <cfRule type="cellIs" dxfId="8919" priority="9264" operator="greaterThan">
      <formula>1</formula>
    </cfRule>
  </conditionalFormatting>
  <conditionalFormatting sqref="O45">
    <cfRule type="cellIs" dxfId="8918" priority="9263" operator="greaterThan">
      <formula>1</formula>
    </cfRule>
  </conditionalFormatting>
  <conditionalFormatting sqref="L45:O45">
    <cfRule type="cellIs" dxfId="8917" priority="8963" operator="greaterThan">
      <formula>1</formula>
    </cfRule>
  </conditionalFormatting>
  <conditionalFormatting sqref="E45:F45 T45:V45">
    <cfRule type="cellIs" dxfId="8916" priority="9262" operator="greaterThan">
      <formula>1</formula>
    </cfRule>
  </conditionalFormatting>
  <conditionalFormatting sqref="E45:F45 T45:V45">
    <cfRule type="cellIs" dxfId="8915" priority="9261" operator="greaterThan">
      <formula>1</formula>
    </cfRule>
  </conditionalFormatting>
  <conditionalFormatting sqref="T45">
    <cfRule type="cellIs" dxfId="8911" priority="9257" operator="greaterThan">
      <formula>1</formula>
    </cfRule>
  </conditionalFormatting>
  <conditionalFormatting sqref="U45">
    <cfRule type="cellIs" dxfId="8910" priority="9256" operator="greaterThan">
      <formula>1</formula>
    </cfRule>
  </conditionalFormatting>
  <conditionalFormatting sqref="V45">
    <cfRule type="cellIs" dxfId="8909" priority="9255" operator="greaterThan">
      <formula>1</formula>
    </cfRule>
  </conditionalFormatting>
  <conditionalFormatting sqref="P45">
    <cfRule type="cellIs" dxfId="8904" priority="9250" operator="greaterThan">
      <formula>1</formula>
    </cfRule>
  </conditionalFormatting>
  <conditionalFormatting sqref="P45">
    <cfRule type="cellIs" dxfId="8903" priority="9249" operator="greaterThan">
      <formula>1</formula>
    </cfRule>
  </conditionalFormatting>
  <conditionalFormatting sqref="Q45">
    <cfRule type="cellIs" dxfId="8902" priority="9248" operator="greaterThan">
      <formula>1</formula>
    </cfRule>
  </conditionalFormatting>
  <conditionalFormatting sqref="Q45">
    <cfRule type="cellIs" dxfId="8901" priority="9247" operator="greaterThan">
      <formula>1</formula>
    </cfRule>
  </conditionalFormatting>
  <conditionalFormatting sqref="R45">
    <cfRule type="cellIs" dxfId="8900" priority="9246" operator="greaterThan">
      <formula>1</formula>
    </cfRule>
  </conditionalFormatting>
  <conditionalFormatting sqref="R45">
    <cfRule type="cellIs" dxfId="8899" priority="9245" operator="greaterThan">
      <formula>1</formula>
    </cfRule>
  </conditionalFormatting>
  <conditionalFormatting sqref="S45">
    <cfRule type="cellIs" dxfId="8898" priority="9244" operator="greaterThan">
      <formula>1</formula>
    </cfRule>
  </conditionalFormatting>
  <conditionalFormatting sqref="S45">
    <cfRule type="cellIs" dxfId="8897" priority="9243" operator="greaterThan">
      <formula>1</formula>
    </cfRule>
  </conditionalFormatting>
  <conditionalFormatting sqref="V45">
    <cfRule type="cellIs" dxfId="8896" priority="9237" operator="greaterThan">
      <formula>1</formula>
    </cfRule>
  </conditionalFormatting>
  <conditionalFormatting sqref="V45">
    <cfRule type="cellIs" dxfId="8895" priority="9236" operator="greaterThan">
      <formula>1</formula>
    </cfRule>
  </conditionalFormatting>
  <conditionalFormatting sqref="U45">
    <cfRule type="cellIs" dxfId="8894" priority="9235" operator="greaterThan">
      <formula>1</formula>
    </cfRule>
  </conditionalFormatting>
  <conditionalFormatting sqref="U45">
    <cfRule type="cellIs" dxfId="8893" priority="9234" operator="greaterThan">
      <formula>1</formula>
    </cfRule>
  </conditionalFormatting>
  <conditionalFormatting sqref="T45">
    <cfRule type="cellIs" dxfId="8892" priority="9233" operator="greaterThan">
      <formula>1</formula>
    </cfRule>
  </conditionalFormatting>
  <conditionalFormatting sqref="T45">
    <cfRule type="cellIs" dxfId="8891" priority="9232" operator="greaterThan">
      <formula>1</formula>
    </cfRule>
  </conditionalFormatting>
  <conditionalFormatting sqref="S45">
    <cfRule type="cellIs" dxfId="8890" priority="9231" operator="greaterThan">
      <formula>1</formula>
    </cfRule>
  </conditionalFormatting>
  <conditionalFormatting sqref="E45:F45">
    <cfRule type="cellIs" dxfId="8889" priority="9242" operator="greaterThan">
      <formula>1</formula>
    </cfRule>
  </conditionalFormatting>
  <conditionalFormatting sqref="E45:F45">
    <cfRule type="cellIs" dxfId="8888" priority="9241" operator="greaterThan">
      <formula>1</formula>
    </cfRule>
  </conditionalFormatting>
  <conditionalFormatting sqref="S45">
    <cfRule type="cellIs" dxfId="8884" priority="9230" operator="greaterThan">
      <formula>1</formula>
    </cfRule>
  </conditionalFormatting>
  <conditionalFormatting sqref="R45">
    <cfRule type="cellIs" dxfId="8883" priority="9229" operator="greaterThan">
      <formula>1</formula>
    </cfRule>
  </conditionalFormatting>
  <conditionalFormatting sqref="R45">
    <cfRule type="cellIs" dxfId="8882" priority="9228" operator="greaterThan">
      <formula>1</formula>
    </cfRule>
  </conditionalFormatting>
  <conditionalFormatting sqref="Q45">
    <cfRule type="cellIs" dxfId="8881" priority="9227" operator="greaterThan">
      <formula>1</formula>
    </cfRule>
  </conditionalFormatting>
  <conditionalFormatting sqref="Q45">
    <cfRule type="cellIs" dxfId="8880" priority="9226" operator="greaterThan">
      <formula>1</formula>
    </cfRule>
  </conditionalFormatting>
  <conditionalFormatting sqref="P45">
    <cfRule type="cellIs" dxfId="8879" priority="9225" operator="greaterThan">
      <formula>1</formula>
    </cfRule>
  </conditionalFormatting>
  <conditionalFormatting sqref="P45">
    <cfRule type="cellIs" dxfId="8878" priority="9224" operator="greaterThan">
      <formula>1</formula>
    </cfRule>
  </conditionalFormatting>
  <conditionalFormatting sqref="S45">
    <cfRule type="cellIs" dxfId="8873" priority="9197" operator="greaterThan">
      <formula>1</formula>
    </cfRule>
  </conditionalFormatting>
  <conditionalFormatting sqref="E45 T45:V45 Q45:R45">
    <cfRule type="cellIs" dxfId="8872" priority="9219" operator="greaterThan">
      <formula>1</formula>
    </cfRule>
  </conditionalFormatting>
  <conditionalFormatting sqref="E45 T45:V45 Q45:R45">
    <cfRule type="cellIs" dxfId="8871" priority="9218" operator="greaterThan">
      <formula>1</formula>
    </cfRule>
  </conditionalFormatting>
  <conditionalFormatting sqref="Q45">
    <cfRule type="cellIs" dxfId="8870" priority="9217" operator="greaterThan">
      <formula>1</formula>
    </cfRule>
  </conditionalFormatting>
  <conditionalFormatting sqref="R45">
    <cfRule type="cellIs" dxfId="8869" priority="9216" operator="greaterThan">
      <formula>1</formula>
    </cfRule>
  </conditionalFormatting>
  <conditionalFormatting sqref="T45">
    <cfRule type="cellIs" dxfId="8868" priority="9215" operator="greaterThan">
      <formula>1</formula>
    </cfRule>
  </conditionalFormatting>
  <conditionalFormatting sqref="U45">
    <cfRule type="cellIs" dxfId="8867" priority="9214" operator="greaterThan">
      <formula>1</formula>
    </cfRule>
  </conditionalFormatting>
  <conditionalFormatting sqref="V45">
    <cfRule type="cellIs" dxfId="8866" priority="9213" operator="greaterThan">
      <formula>1</formula>
    </cfRule>
  </conditionalFormatting>
  <conditionalFormatting sqref="F45">
    <cfRule type="cellIs" dxfId="8865" priority="9212" operator="greaterThan">
      <formula>1</formula>
    </cfRule>
  </conditionalFormatting>
  <conditionalFormatting sqref="F45">
    <cfRule type="cellIs" dxfId="8864" priority="9211" operator="greaterThan">
      <formula>1</formula>
    </cfRule>
  </conditionalFormatting>
  <conditionalFormatting sqref="P45">
    <cfRule type="cellIs" dxfId="8853" priority="9200" operator="greaterThan">
      <formula>1</formula>
    </cfRule>
  </conditionalFormatting>
  <conditionalFormatting sqref="P45">
    <cfRule type="cellIs" dxfId="8852" priority="9199" operator="greaterThan">
      <formula>1</formula>
    </cfRule>
  </conditionalFormatting>
  <conditionalFormatting sqref="S45">
    <cfRule type="cellIs" dxfId="8851" priority="9198" operator="greaterThan">
      <formula>1</formula>
    </cfRule>
  </conditionalFormatting>
  <conditionalFormatting sqref="P45:V45">
    <cfRule type="cellIs" dxfId="8850" priority="9196" operator="greaterThan">
      <formula>1</formula>
    </cfRule>
  </conditionalFormatting>
  <conditionalFormatting sqref="P45:V45">
    <cfRule type="cellIs" dxfId="8849" priority="9195" operator="greaterThan">
      <formula>1</formula>
    </cfRule>
  </conditionalFormatting>
  <conditionalFormatting sqref="P45">
    <cfRule type="cellIs" dxfId="8843" priority="9189" operator="greaterThan">
      <formula>1</formula>
    </cfRule>
  </conditionalFormatting>
  <conditionalFormatting sqref="Q45">
    <cfRule type="cellIs" dxfId="8842" priority="9188" operator="greaterThan">
      <formula>1</formula>
    </cfRule>
  </conditionalFormatting>
  <conditionalFormatting sqref="R45">
    <cfRule type="cellIs" dxfId="8841" priority="9187" operator="greaterThan">
      <formula>1</formula>
    </cfRule>
  </conditionalFormatting>
  <conditionalFormatting sqref="S45">
    <cfRule type="cellIs" dxfId="8840" priority="9186" operator="greaterThan">
      <formula>1</formula>
    </cfRule>
  </conditionalFormatting>
  <conditionalFormatting sqref="T45">
    <cfRule type="cellIs" dxfId="8839" priority="9185" operator="greaterThan">
      <formula>1</formula>
    </cfRule>
  </conditionalFormatting>
  <conditionalFormatting sqref="U45">
    <cfRule type="cellIs" dxfId="8838" priority="9184" operator="greaterThan">
      <formula>1</formula>
    </cfRule>
  </conditionalFormatting>
  <conditionalFormatting sqref="V45">
    <cfRule type="cellIs" dxfId="8837" priority="9183" operator="greaterThan">
      <formula>1</formula>
    </cfRule>
  </conditionalFormatting>
  <conditionalFormatting sqref="F45">
    <cfRule type="cellIs" dxfId="8836" priority="9182" operator="greaterThan">
      <formula>1</formula>
    </cfRule>
  </conditionalFormatting>
  <conditionalFormatting sqref="F45">
    <cfRule type="cellIs" dxfId="8835" priority="9181" operator="greaterThan">
      <formula>1</formula>
    </cfRule>
  </conditionalFormatting>
  <conditionalFormatting sqref="E45">
    <cfRule type="cellIs" dxfId="8834" priority="9180" operator="greaterThan">
      <formula>1</formula>
    </cfRule>
  </conditionalFormatting>
  <conditionalFormatting sqref="E45">
    <cfRule type="cellIs" dxfId="8833" priority="9179" operator="greaterThan">
      <formula>1</formula>
    </cfRule>
  </conditionalFormatting>
  <conditionalFormatting sqref="E45:F45 P45:U45">
    <cfRule type="cellIs" dxfId="8832" priority="9178" operator="greaterThan">
      <formula>1</formula>
    </cfRule>
  </conditionalFormatting>
  <conditionalFormatting sqref="V45">
    <cfRule type="cellIs" dxfId="8831" priority="9177" operator="greaterThan">
      <formula>1</formula>
    </cfRule>
  </conditionalFormatting>
  <conditionalFormatting sqref="V45">
    <cfRule type="cellIs" dxfId="8830" priority="9176" operator="greaterThan">
      <formula>1</formula>
    </cfRule>
  </conditionalFormatting>
  <conditionalFormatting sqref="E45:F45 P45:V45">
    <cfRule type="cellIs" dxfId="8829" priority="9175" operator="greaterThan">
      <formula>1</formula>
    </cfRule>
  </conditionalFormatting>
  <conditionalFormatting sqref="E45:F45 P45:V45">
    <cfRule type="cellIs" dxfId="8828" priority="9174" operator="greaterThan">
      <formula>1</formula>
    </cfRule>
  </conditionalFormatting>
  <conditionalFormatting sqref="P45">
    <cfRule type="cellIs" dxfId="8822" priority="9168" operator="greaterThan">
      <formula>1</formula>
    </cfRule>
  </conditionalFormatting>
  <conditionalFormatting sqref="Q45">
    <cfRule type="cellIs" dxfId="8821" priority="9167" operator="greaterThan">
      <formula>1</formula>
    </cfRule>
  </conditionalFormatting>
  <conditionalFormatting sqref="R45">
    <cfRule type="cellIs" dxfId="8820" priority="9166" operator="greaterThan">
      <formula>1</formula>
    </cfRule>
  </conditionalFormatting>
  <conditionalFormatting sqref="S45">
    <cfRule type="cellIs" dxfId="8819" priority="9165" operator="greaterThan">
      <formula>1</formula>
    </cfRule>
  </conditionalFormatting>
  <conditionalFormatting sqref="T45">
    <cfRule type="cellIs" dxfId="8818" priority="9164" operator="greaterThan">
      <formula>1</formula>
    </cfRule>
  </conditionalFormatting>
  <conditionalFormatting sqref="U45">
    <cfRule type="cellIs" dxfId="8817" priority="9163" operator="greaterThan">
      <formula>1</formula>
    </cfRule>
  </conditionalFormatting>
  <conditionalFormatting sqref="V45">
    <cfRule type="cellIs" dxfId="8816" priority="9162" operator="greaterThan">
      <formula>1</formula>
    </cfRule>
  </conditionalFormatting>
  <conditionalFormatting sqref="E45:F45 P45:V45">
    <cfRule type="cellIs" dxfId="8815" priority="9161" operator="greaterThan">
      <formula>1</formula>
    </cfRule>
  </conditionalFormatting>
  <conditionalFormatting sqref="E45:F45 P45:V45">
    <cfRule type="cellIs" dxfId="8814" priority="9160" operator="greaterThan">
      <formula>1</formula>
    </cfRule>
  </conditionalFormatting>
  <conditionalFormatting sqref="E45:F45 P45:V45">
    <cfRule type="cellIs" dxfId="8813" priority="9159" operator="greaterThan">
      <formula>1</formula>
    </cfRule>
  </conditionalFormatting>
  <conditionalFormatting sqref="E45:F45 P45:V45">
    <cfRule type="cellIs" dxfId="8812" priority="9158" operator="greaterThan">
      <formula>1</formula>
    </cfRule>
  </conditionalFormatting>
  <conditionalFormatting sqref="P45">
    <cfRule type="cellIs" dxfId="8806" priority="9152" operator="greaterThan">
      <formula>1</formula>
    </cfRule>
  </conditionalFormatting>
  <conditionalFormatting sqref="Q45">
    <cfRule type="cellIs" dxfId="8805" priority="9151" operator="greaterThan">
      <formula>1</formula>
    </cfRule>
  </conditionalFormatting>
  <conditionalFormatting sqref="R45">
    <cfRule type="cellIs" dxfId="8804" priority="9150" operator="greaterThan">
      <formula>1</formula>
    </cfRule>
  </conditionalFormatting>
  <conditionalFormatting sqref="S45">
    <cfRule type="cellIs" dxfId="8803" priority="9149" operator="greaterThan">
      <formula>1</formula>
    </cfRule>
  </conditionalFormatting>
  <conditionalFormatting sqref="T45">
    <cfRule type="cellIs" dxfId="8802" priority="9148" operator="greaterThan">
      <formula>1</formula>
    </cfRule>
  </conditionalFormatting>
  <conditionalFormatting sqref="U45">
    <cfRule type="cellIs" dxfId="8801" priority="9147" operator="greaterThan">
      <formula>1</formula>
    </cfRule>
  </conditionalFormatting>
  <conditionalFormatting sqref="V45">
    <cfRule type="cellIs" dxfId="8800" priority="9146" operator="greaterThan">
      <formula>1</formula>
    </cfRule>
  </conditionalFormatting>
  <conditionalFormatting sqref="L45">
    <cfRule type="cellIs" dxfId="8799" priority="9145" operator="greaterThan">
      <formula>1</formula>
    </cfRule>
  </conditionalFormatting>
  <conditionalFormatting sqref="L45">
    <cfRule type="cellIs" dxfId="8798" priority="9144" operator="greaterThan">
      <formula>1</formula>
    </cfRule>
  </conditionalFormatting>
  <conditionalFormatting sqref="M45">
    <cfRule type="cellIs" dxfId="8797" priority="9143" operator="greaterThan">
      <formula>1</formula>
    </cfRule>
  </conditionalFormatting>
  <conditionalFormatting sqref="M45">
    <cfRule type="cellIs" dxfId="8796" priority="9142" operator="greaterThan">
      <formula>1</formula>
    </cfRule>
  </conditionalFormatting>
  <conditionalFormatting sqref="N45">
    <cfRule type="cellIs" dxfId="8795" priority="9141" operator="greaterThan">
      <formula>1</formula>
    </cfRule>
  </conditionalFormatting>
  <conditionalFormatting sqref="N45">
    <cfRule type="cellIs" dxfId="8794" priority="9140" operator="greaterThan">
      <formula>1</formula>
    </cfRule>
  </conditionalFormatting>
  <conditionalFormatting sqref="O45">
    <cfRule type="cellIs" dxfId="8793" priority="9139" operator="greaterThan">
      <formula>1</formula>
    </cfRule>
  </conditionalFormatting>
  <conditionalFormatting sqref="O45">
    <cfRule type="cellIs" dxfId="8792" priority="9138" operator="greaterThan">
      <formula>1</formula>
    </cfRule>
  </conditionalFormatting>
  <conditionalFormatting sqref="O45">
    <cfRule type="cellIs" dxfId="8791" priority="9137" operator="greaterThan">
      <formula>1</formula>
    </cfRule>
  </conditionalFormatting>
  <conditionalFormatting sqref="O45">
    <cfRule type="cellIs" dxfId="8790" priority="9136" operator="greaterThan">
      <formula>1</formula>
    </cfRule>
  </conditionalFormatting>
  <conditionalFormatting sqref="N45">
    <cfRule type="cellIs" dxfId="8789" priority="9135" operator="greaterThan">
      <formula>1</formula>
    </cfRule>
  </conditionalFormatting>
  <conditionalFormatting sqref="N45">
    <cfRule type="cellIs" dxfId="8788" priority="9134" operator="greaterThan">
      <formula>1</formula>
    </cfRule>
  </conditionalFormatting>
  <conditionalFormatting sqref="M45">
    <cfRule type="cellIs" dxfId="8787" priority="9133" operator="greaterThan">
      <formula>1</formula>
    </cfRule>
  </conditionalFormatting>
  <conditionalFormatting sqref="M45">
    <cfRule type="cellIs" dxfId="8786" priority="9132" operator="greaterThan">
      <formula>1</formula>
    </cfRule>
  </conditionalFormatting>
  <conditionalFormatting sqref="L45">
    <cfRule type="cellIs" dxfId="8785" priority="9131" operator="greaterThan">
      <formula>1</formula>
    </cfRule>
  </conditionalFormatting>
  <conditionalFormatting sqref="L45">
    <cfRule type="cellIs" dxfId="8784" priority="9130" operator="greaterThan">
      <formula>1</formula>
    </cfRule>
  </conditionalFormatting>
  <conditionalFormatting sqref="O45">
    <cfRule type="cellIs" dxfId="8783" priority="9122" operator="greaterThan">
      <formula>1</formula>
    </cfRule>
  </conditionalFormatting>
  <conditionalFormatting sqref="M45:N45">
    <cfRule type="cellIs" dxfId="8782" priority="9129" operator="greaterThan">
      <formula>1</formula>
    </cfRule>
  </conditionalFormatting>
  <conditionalFormatting sqref="M45:N45">
    <cfRule type="cellIs" dxfId="8781" priority="9128" operator="greaterThan">
      <formula>1</formula>
    </cfRule>
  </conditionalFormatting>
  <conditionalFormatting sqref="M45">
    <cfRule type="cellIs" dxfId="8780" priority="9127" operator="greaterThan">
      <formula>1</formula>
    </cfRule>
  </conditionalFormatting>
  <conditionalFormatting sqref="N45">
    <cfRule type="cellIs" dxfId="8779" priority="9126" operator="greaterThan">
      <formula>1</formula>
    </cfRule>
  </conditionalFormatting>
  <conditionalFormatting sqref="L45">
    <cfRule type="cellIs" dxfId="8778" priority="9125" operator="greaterThan">
      <formula>1</formula>
    </cfRule>
  </conditionalFormatting>
  <conditionalFormatting sqref="L45">
    <cfRule type="cellIs" dxfId="8777" priority="9124" operator="greaterThan">
      <formula>1</formula>
    </cfRule>
  </conditionalFormatting>
  <conditionalFormatting sqref="O45">
    <cfRule type="cellIs" dxfId="8776" priority="9123" operator="greaterThan">
      <formula>1</formula>
    </cfRule>
  </conditionalFormatting>
  <conditionalFormatting sqref="L45:O45">
    <cfRule type="cellIs" dxfId="8775" priority="9121" operator="greaterThan">
      <formula>1</formula>
    </cfRule>
  </conditionalFormatting>
  <conditionalFormatting sqref="L45:O45">
    <cfRule type="cellIs" dxfId="8774" priority="9120" operator="greaterThan">
      <formula>1</formula>
    </cfRule>
  </conditionalFormatting>
  <conditionalFormatting sqref="L45">
    <cfRule type="cellIs" dxfId="8773" priority="9119" operator="greaterThan">
      <formula>1</formula>
    </cfRule>
  </conditionalFormatting>
  <conditionalFormatting sqref="M45">
    <cfRule type="cellIs" dxfId="8772" priority="9118" operator="greaterThan">
      <formula>1</formula>
    </cfRule>
  </conditionalFormatting>
  <conditionalFormatting sqref="N45">
    <cfRule type="cellIs" dxfId="8771" priority="9117" operator="greaterThan">
      <formula>1</formula>
    </cfRule>
  </conditionalFormatting>
  <conditionalFormatting sqref="O45">
    <cfRule type="cellIs" dxfId="8770" priority="9116" operator="greaterThan">
      <formula>1</formula>
    </cfRule>
  </conditionalFormatting>
  <conditionalFormatting sqref="L45:O45">
    <cfRule type="cellIs" dxfId="8769" priority="9115" operator="greaterThan">
      <formula>1</formula>
    </cfRule>
  </conditionalFormatting>
  <conditionalFormatting sqref="L45:O45">
    <cfRule type="cellIs" dxfId="8768" priority="9114" operator="greaterThan">
      <formula>1</formula>
    </cfRule>
  </conditionalFormatting>
  <conditionalFormatting sqref="L45:O45">
    <cfRule type="cellIs" dxfId="8767" priority="9113" operator="greaterThan">
      <formula>1</formula>
    </cfRule>
  </conditionalFormatting>
  <conditionalFormatting sqref="L45">
    <cfRule type="cellIs" dxfId="8766" priority="9112" operator="greaterThan">
      <formula>1</formula>
    </cfRule>
  </conditionalFormatting>
  <conditionalFormatting sqref="M45">
    <cfRule type="cellIs" dxfId="8765" priority="9111" operator="greaterThan">
      <formula>1</formula>
    </cfRule>
  </conditionalFormatting>
  <conditionalFormatting sqref="N45">
    <cfRule type="cellIs" dxfId="8764" priority="9110" operator="greaterThan">
      <formula>1</formula>
    </cfRule>
  </conditionalFormatting>
  <conditionalFormatting sqref="O45">
    <cfRule type="cellIs" dxfId="8763" priority="9109" operator="greaterThan">
      <formula>1</formula>
    </cfRule>
  </conditionalFormatting>
  <conditionalFormatting sqref="L45:O45">
    <cfRule type="cellIs" dxfId="8762" priority="9108" operator="greaterThan">
      <formula>1</formula>
    </cfRule>
  </conditionalFormatting>
  <conditionalFormatting sqref="L45:O45">
    <cfRule type="cellIs" dxfId="8761" priority="9107" operator="greaterThan">
      <formula>1</formula>
    </cfRule>
  </conditionalFormatting>
  <conditionalFormatting sqref="L45:O45">
    <cfRule type="cellIs" dxfId="8760" priority="9106" operator="greaterThan">
      <formula>1</formula>
    </cfRule>
  </conditionalFormatting>
  <conditionalFormatting sqref="L45:O45">
    <cfRule type="cellIs" dxfId="8759" priority="9105" operator="greaterThan">
      <formula>1</formula>
    </cfRule>
  </conditionalFormatting>
  <conditionalFormatting sqref="L45">
    <cfRule type="cellIs" dxfId="8758" priority="9104" operator="greaterThan">
      <formula>1</formula>
    </cfRule>
  </conditionalFormatting>
  <conditionalFormatting sqref="M45">
    <cfRule type="cellIs" dxfId="8757" priority="9103" operator="greaterThan">
      <formula>1</formula>
    </cfRule>
  </conditionalFormatting>
  <conditionalFormatting sqref="N45">
    <cfRule type="cellIs" dxfId="8756" priority="9102" operator="greaterThan">
      <formula>1</formula>
    </cfRule>
  </conditionalFormatting>
  <conditionalFormatting sqref="O45">
    <cfRule type="cellIs" dxfId="8755" priority="9101" operator="greaterThan">
      <formula>1</formula>
    </cfRule>
  </conditionalFormatting>
  <conditionalFormatting sqref="P45:V45">
    <cfRule type="cellIs" dxfId="8754" priority="9100" operator="greaterThan">
      <formula>1</formula>
    </cfRule>
  </conditionalFormatting>
  <conditionalFormatting sqref="P45:V45">
    <cfRule type="cellIs" dxfId="8753" priority="9099" operator="greaterThan">
      <formula>1</formula>
    </cfRule>
  </conditionalFormatting>
  <conditionalFormatting sqref="P45">
    <cfRule type="cellIs" dxfId="8747" priority="9093" operator="greaterThan">
      <formula>1</formula>
    </cfRule>
  </conditionalFormatting>
  <conditionalFormatting sqref="Q45">
    <cfRule type="cellIs" dxfId="8746" priority="9092" operator="greaterThan">
      <formula>1</formula>
    </cfRule>
  </conditionalFormatting>
  <conditionalFormatting sqref="R45">
    <cfRule type="cellIs" dxfId="8745" priority="9091" operator="greaterThan">
      <formula>1</formula>
    </cfRule>
  </conditionalFormatting>
  <conditionalFormatting sqref="S45">
    <cfRule type="cellIs" dxfId="8744" priority="9090" operator="greaterThan">
      <formula>1</formula>
    </cfRule>
  </conditionalFormatting>
  <conditionalFormatting sqref="T45">
    <cfRule type="cellIs" dxfId="8743" priority="9089" operator="greaterThan">
      <formula>1</formula>
    </cfRule>
  </conditionalFormatting>
  <conditionalFormatting sqref="U45">
    <cfRule type="cellIs" dxfId="8742" priority="9088" operator="greaterThan">
      <formula>1</formula>
    </cfRule>
  </conditionalFormatting>
  <conditionalFormatting sqref="V45">
    <cfRule type="cellIs" dxfId="8741" priority="9087" operator="greaterThan">
      <formula>1</formula>
    </cfRule>
  </conditionalFormatting>
  <conditionalFormatting sqref="F45">
    <cfRule type="cellIs" dxfId="8740" priority="9086" operator="greaterThan">
      <formula>1</formula>
    </cfRule>
  </conditionalFormatting>
  <conditionalFormatting sqref="F45">
    <cfRule type="cellIs" dxfId="8739" priority="9085" operator="greaterThan">
      <formula>1</formula>
    </cfRule>
  </conditionalFormatting>
  <conditionalFormatting sqref="E45">
    <cfRule type="cellIs" dxfId="8738" priority="9084" operator="greaterThan">
      <formula>1</formula>
    </cfRule>
  </conditionalFormatting>
  <conditionalFormatting sqref="E45">
    <cfRule type="cellIs" dxfId="8737" priority="9083" operator="greaterThan">
      <formula>1</formula>
    </cfRule>
  </conditionalFormatting>
  <conditionalFormatting sqref="E45:F45 P45:U45">
    <cfRule type="cellIs" dxfId="8736" priority="9082" operator="greaterThan">
      <formula>1</formula>
    </cfRule>
  </conditionalFormatting>
  <conditionalFormatting sqref="V45">
    <cfRule type="cellIs" dxfId="8735" priority="9081" operator="greaterThan">
      <formula>1</formula>
    </cfRule>
  </conditionalFormatting>
  <conditionalFormatting sqref="V45">
    <cfRule type="cellIs" dxfId="8734" priority="9080" operator="greaterThan">
      <formula>1</formula>
    </cfRule>
  </conditionalFormatting>
  <conditionalFormatting sqref="E45:F45 P45:V45">
    <cfRule type="cellIs" dxfId="8733" priority="9079" operator="greaterThan">
      <formula>1</formula>
    </cfRule>
  </conditionalFormatting>
  <conditionalFormatting sqref="E45:F45 P45:V45">
    <cfRule type="cellIs" dxfId="8732" priority="9078" operator="greaterThan">
      <formula>1</formula>
    </cfRule>
  </conditionalFormatting>
  <conditionalFormatting sqref="P45">
    <cfRule type="cellIs" dxfId="8726" priority="9072" operator="greaterThan">
      <formula>1</formula>
    </cfRule>
  </conditionalFormatting>
  <conditionalFormatting sqref="Q45">
    <cfRule type="cellIs" dxfId="8725" priority="9071" operator="greaterThan">
      <formula>1</formula>
    </cfRule>
  </conditionalFormatting>
  <conditionalFormatting sqref="R45">
    <cfRule type="cellIs" dxfId="8724" priority="9070" operator="greaterThan">
      <formula>1</formula>
    </cfRule>
  </conditionalFormatting>
  <conditionalFormatting sqref="S45">
    <cfRule type="cellIs" dxfId="8723" priority="9069" operator="greaterThan">
      <formula>1</formula>
    </cfRule>
  </conditionalFormatting>
  <conditionalFormatting sqref="T45">
    <cfRule type="cellIs" dxfId="8722" priority="9068" operator="greaterThan">
      <formula>1</formula>
    </cfRule>
  </conditionalFormatting>
  <conditionalFormatting sqref="U45">
    <cfRule type="cellIs" dxfId="8721" priority="9067" operator="greaterThan">
      <formula>1</formula>
    </cfRule>
  </conditionalFormatting>
  <conditionalFormatting sqref="V45">
    <cfRule type="cellIs" dxfId="8720" priority="9066" operator="greaterThan">
      <formula>1</formula>
    </cfRule>
  </conditionalFormatting>
  <conditionalFormatting sqref="E45:F45 P45:V45">
    <cfRule type="cellIs" dxfId="8719" priority="9065" operator="greaterThan">
      <formula>1</formula>
    </cfRule>
  </conditionalFormatting>
  <conditionalFormatting sqref="E45:F45 P45:V45">
    <cfRule type="cellIs" dxfId="8718" priority="9064" operator="greaterThan">
      <formula>1</formula>
    </cfRule>
  </conditionalFormatting>
  <conditionalFormatting sqref="E45:F45 P45:V45">
    <cfRule type="cellIs" dxfId="8717" priority="9063" operator="greaterThan">
      <formula>1</formula>
    </cfRule>
  </conditionalFormatting>
  <conditionalFormatting sqref="E45:F45 P45:V45">
    <cfRule type="cellIs" dxfId="8716" priority="9062" operator="greaterThan">
      <formula>1</formula>
    </cfRule>
  </conditionalFormatting>
  <conditionalFormatting sqref="P45">
    <cfRule type="cellIs" dxfId="8710" priority="9056" operator="greaterThan">
      <formula>1</formula>
    </cfRule>
  </conditionalFormatting>
  <conditionalFormatting sqref="Q45">
    <cfRule type="cellIs" dxfId="8709" priority="9055" operator="greaterThan">
      <formula>1</formula>
    </cfRule>
  </conditionalFormatting>
  <conditionalFormatting sqref="R45">
    <cfRule type="cellIs" dxfId="8708" priority="9054" operator="greaterThan">
      <formula>1</formula>
    </cfRule>
  </conditionalFormatting>
  <conditionalFormatting sqref="S45">
    <cfRule type="cellIs" dxfId="8707" priority="9053" operator="greaterThan">
      <formula>1</formula>
    </cfRule>
  </conditionalFormatting>
  <conditionalFormatting sqref="T45">
    <cfRule type="cellIs" dxfId="8706" priority="9052" operator="greaterThan">
      <formula>1</formula>
    </cfRule>
  </conditionalFormatting>
  <conditionalFormatting sqref="U45">
    <cfRule type="cellIs" dxfId="8705" priority="9051" operator="greaterThan">
      <formula>1</formula>
    </cfRule>
  </conditionalFormatting>
  <conditionalFormatting sqref="V45">
    <cfRule type="cellIs" dxfId="8704" priority="9050" operator="greaterThan">
      <formula>1</formula>
    </cfRule>
  </conditionalFormatting>
  <conditionalFormatting sqref="L45:O45">
    <cfRule type="cellIs" dxfId="8703" priority="9049" operator="greaterThan">
      <formula>1</formula>
    </cfRule>
  </conditionalFormatting>
  <conditionalFormatting sqref="L45:O45">
    <cfRule type="cellIs" dxfId="8702" priority="9048" operator="greaterThan">
      <formula>1</formula>
    </cfRule>
  </conditionalFormatting>
  <conditionalFormatting sqref="L45">
    <cfRule type="cellIs" dxfId="8701" priority="9047" operator="greaterThan">
      <formula>1</formula>
    </cfRule>
  </conditionalFormatting>
  <conditionalFormatting sqref="M45">
    <cfRule type="cellIs" dxfId="8700" priority="9046" operator="greaterThan">
      <formula>1</formula>
    </cfRule>
  </conditionalFormatting>
  <conditionalFormatting sqref="N45">
    <cfRule type="cellIs" dxfId="8699" priority="9045" operator="greaterThan">
      <formula>1</formula>
    </cfRule>
  </conditionalFormatting>
  <conditionalFormatting sqref="O45">
    <cfRule type="cellIs" dxfId="8698" priority="9044" operator="greaterThan">
      <formula>1</formula>
    </cfRule>
  </conditionalFormatting>
  <conditionalFormatting sqref="L45:O45">
    <cfRule type="cellIs" dxfId="8697" priority="9043" operator="greaterThan">
      <formula>1</formula>
    </cfRule>
  </conditionalFormatting>
  <conditionalFormatting sqref="L45:O45">
    <cfRule type="cellIs" dxfId="8696" priority="9042" operator="greaterThan">
      <formula>1</formula>
    </cfRule>
  </conditionalFormatting>
  <conditionalFormatting sqref="L45:O45">
    <cfRule type="cellIs" dxfId="8695" priority="9041" operator="greaterThan">
      <formula>1</formula>
    </cfRule>
  </conditionalFormatting>
  <conditionalFormatting sqref="L45">
    <cfRule type="cellIs" dxfId="8694" priority="9040" operator="greaterThan">
      <formula>1</formula>
    </cfRule>
  </conditionalFormatting>
  <conditionalFormatting sqref="M45">
    <cfRule type="cellIs" dxfId="8693" priority="9039" operator="greaterThan">
      <formula>1</formula>
    </cfRule>
  </conditionalFormatting>
  <conditionalFormatting sqref="N45">
    <cfRule type="cellIs" dxfId="8692" priority="9038" operator="greaterThan">
      <formula>1</formula>
    </cfRule>
  </conditionalFormatting>
  <conditionalFormatting sqref="O45">
    <cfRule type="cellIs" dxfId="8691" priority="9037" operator="greaterThan">
      <formula>1</formula>
    </cfRule>
  </conditionalFormatting>
  <conditionalFormatting sqref="L45:O45">
    <cfRule type="cellIs" dxfId="8690" priority="9036" operator="greaterThan">
      <formula>1</formula>
    </cfRule>
  </conditionalFormatting>
  <conditionalFormatting sqref="L45:O45">
    <cfRule type="cellIs" dxfId="8689" priority="9035" operator="greaterThan">
      <formula>1</formula>
    </cfRule>
  </conditionalFormatting>
  <conditionalFormatting sqref="L45:O45">
    <cfRule type="cellIs" dxfId="8688" priority="9034" operator="greaterThan">
      <formula>1</formula>
    </cfRule>
  </conditionalFormatting>
  <conditionalFormatting sqref="L45:O45">
    <cfRule type="cellIs" dxfId="8687" priority="9033" operator="greaterThan">
      <formula>1</formula>
    </cfRule>
  </conditionalFormatting>
  <conditionalFormatting sqref="L45">
    <cfRule type="cellIs" dxfId="8686" priority="9032" operator="greaterThan">
      <formula>1</formula>
    </cfRule>
  </conditionalFormatting>
  <conditionalFormatting sqref="M45">
    <cfRule type="cellIs" dxfId="8685" priority="9031" operator="greaterThan">
      <formula>1</formula>
    </cfRule>
  </conditionalFormatting>
  <conditionalFormatting sqref="N45">
    <cfRule type="cellIs" dxfId="8684" priority="9030" operator="greaterThan">
      <formula>1</formula>
    </cfRule>
  </conditionalFormatting>
  <conditionalFormatting sqref="O45">
    <cfRule type="cellIs" dxfId="8683" priority="9029" operator="greaterThan">
      <formula>1</formula>
    </cfRule>
  </conditionalFormatting>
  <conditionalFormatting sqref="E45:F45 P45:V45">
    <cfRule type="cellIs" dxfId="8682" priority="9028" operator="greaterThan">
      <formula>1</formula>
    </cfRule>
  </conditionalFormatting>
  <conditionalFormatting sqref="E45:F45 P45:V45">
    <cfRule type="cellIs" dxfId="8681" priority="9027" operator="greaterThan">
      <formula>1</formula>
    </cfRule>
  </conditionalFormatting>
  <conditionalFormatting sqref="P45">
    <cfRule type="cellIs" dxfId="8675" priority="9021" operator="greaterThan">
      <formula>1</formula>
    </cfRule>
  </conditionalFormatting>
  <conditionalFormatting sqref="Q45">
    <cfRule type="cellIs" dxfId="8674" priority="9020" operator="greaterThan">
      <formula>1</formula>
    </cfRule>
  </conditionalFormatting>
  <conditionalFormatting sqref="R45">
    <cfRule type="cellIs" dxfId="8673" priority="9019" operator="greaterThan">
      <formula>1</formula>
    </cfRule>
  </conditionalFormatting>
  <conditionalFormatting sqref="S45">
    <cfRule type="cellIs" dxfId="8672" priority="9018" operator="greaterThan">
      <formula>1</formula>
    </cfRule>
  </conditionalFormatting>
  <conditionalFormatting sqref="T45">
    <cfRule type="cellIs" dxfId="8671" priority="9017" operator="greaterThan">
      <formula>1</formula>
    </cfRule>
  </conditionalFormatting>
  <conditionalFormatting sqref="U45">
    <cfRule type="cellIs" dxfId="8670" priority="9016" operator="greaterThan">
      <formula>1</formula>
    </cfRule>
  </conditionalFormatting>
  <conditionalFormatting sqref="V45">
    <cfRule type="cellIs" dxfId="8669" priority="9015" operator="greaterThan">
      <formula>1</formula>
    </cfRule>
  </conditionalFormatting>
  <conditionalFormatting sqref="E45:F45 P45:V45">
    <cfRule type="cellIs" dxfId="8668" priority="9014" operator="greaterThan">
      <formula>1</formula>
    </cfRule>
  </conditionalFormatting>
  <conditionalFormatting sqref="E45:F45 P45:V45">
    <cfRule type="cellIs" dxfId="8667" priority="9013" operator="greaterThan">
      <formula>1</formula>
    </cfRule>
  </conditionalFormatting>
  <conditionalFormatting sqref="E45:F45 P45:V45">
    <cfRule type="cellIs" dxfId="8666" priority="9012" operator="greaterThan">
      <formula>1</formula>
    </cfRule>
  </conditionalFormatting>
  <conditionalFormatting sqref="E45:F45 P45:V45">
    <cfRule type="cellIs" dxfId="8665" priority="9011" operator="greaterThan">
      <formula>1</formula>
    </cfRule>
  </conditionalFormatting>
  <conditionalFormatting sqref="P45">
    <cfRule type="cellIs" dxfId="8659" priority="9005" operator="greaterThan">
      <formula>1</formula>
    </cfRule>
  </conditionalFormatting>
  <conditionalFormatting sqref="Q45">
    <cfRule type="cellIs" dxfId="8658" priority="9004" operator="greaterThan">
      <formula>1</formula>
    </cfRule>
  </conditionalFormatting>
  <conditionalFormatting sqref="R45">
    <cfRule type="cellIs" dxfId="8657" priority="9003" operator="greaterThan">
      <formula>1</formula>
    </cfRule>
  </conditionalFormatting>
  <conditionalFormatting sqref="S45">
    <cfRule type="cellIs" dxfId="8656" priority="9002" operator="greaterThan">
      <formula>1</formula>
    </cfRule>
  </conditionalFormatting>
  <conditionalFormatting sqref="T45">
    <cfRule type="cellIs" dxfId="8655" priority="9001" operator="greaterThan">
      <formula>1</formula>
    </cfRule>
  </conditionalFormatting>
  <conditionalFormatting sqref="U45">
    <cfRule type="cellIs" dxfId="8654" priority="9000" operator="greaterThan">
      <formula>1</formula>
    </cfRule>
  </conditionalFormatting>
  <conditionalFormatting sqref="V45">
    <cfRule type="cellIs" dxfId="8653" priority="8999" operator="greaterThan">
      <formula>1</formula>
    </cfRule>
  </conditionalFormatting>
  <conditionalFormatting sqref="E45:F45 P45:V45">
    <cfRule type="cellIs" dxfId="8652" priority="8998" operator="greaterThan">
      <formula>1</formula>
    </cfRule>
  </conditionalFormatting>
  <conditionalFormatting sqref="E45:F45 P45:V45">
    <cfRule type="cellIs" dxfId="8651" priority="8997" operator="greaterThan">
      <formula>1</formula>
    </cfRule>
  </conditionalFormatting>
  <conditionalFormatting sqref="E45:F45 P45:V45">
    <cfRule type="cellIs" dxfId="8650" priority="8996" operator="greaterThan">
      <formula>1</formula>
    </cfRule>
  </conditionalFormatting>
  <conditionalFormatting sqref="E45:F45 P45:V45">
    <cfRule type="cellIs" dxfId="8649" priority="8995" operator="greaterThan">
      <formula>1</formula>
    </cfRule>
  </conditionalFormatting>
  <conditionalFormatting sqref="E45:F45 P45:V45">
    <cfRule type="cellIs" dxfId="8648" priority="8994" operator="greaterThan">
      <formula>1</formula>
    </cfRule>
  </conditionalFormatting>
  <conditionalFormatting sqref="E45:F45 P45:V45">
    <cfRule type="cellIs" dxfId="8647" priority="8993" operator="greaterThan">
      <formula>1</formula>
    </cfRule>
  </conditionalFormatting>
  <conditionalFormatting sqref="E45:F45 P45:V45">
    <cfRule type="cellIs" dxfId="8646" priority="8992" operator="greaterThan">
      <formula>1</formula>
    </cfRule>
  </conditionalFormatting>
  <conditionalFormatting sqref="E45:F45 P45:V45">
    <cfRule type="cellIs" dxfId="8645" priority="8991" operator="greaterThan">
      <formula>1</formula>
    </cfRule>
  </conditionalFormatting>
  <conditionalFormatting sqref="E45:F45 P45:V45">
    <cfRule type="cellIs" dxfId="8644" priority="8990" operator="greaterThan">
      <formula>1</formula>
    </cfRule>
  </conditionalFormatting>
  <conditionalFormatting sqref="E45:F45 P45:V45">
    <cfRule type="cellIs" dxfId="8643" priority="8989" operator="greaterThan">
      <formula>1</formula>
    </cfRule>
  </conditionalFormatting>
  <conditionalFormatting sqref="E45:F45 P45:V45">
    <cfRule type="cellIs" dxfId="8642" priority="8988" operator="greaterThan">
      <formula>1</formula>
    </cfRule>
  </conditionalFormatting>
  <conditionalFormatting sqref="L45:O45">
    <cfRule type="cellIs" dxfId="8641" priority="8987" operator="greaterThan">
      <formula>1</formula>
    </cfRule>
  </conditionalFormatting>
  <conditionalFormatting sqref="L45:O45">
    <cfRule type="cellIs" dxfId="8640" priority="8986" operator="greaterThan">
      <formula>1</formula>
    </cfRule>
  </conditionalFormatting>
  <conditionalFormatting sqref="L45">
    <cfRule type="cellIs" dxfId="8639" priority="8985" operator="greaterThan">
      <formula>1</formula>
    </cfRule>
  </conditionalFormatting>
  <conditionalFormatting sqref="M45">
    <cfRule type="cellIs" dxfId="8638" priority="8984" operator="greaterThan">
      <formula>1</formula>
    </cfRule>
  </conditionalFormatting>
  <conditionalFormatting sqref="N45">
    <cfRule type="cellIs" dxfId="8637" priority="8983" operator="greaterThan">
      <formula>1</formula>
    </cfRule>
  </conditionalFormatting>
  <conditionalFormatting sqref="O45">
    <cfRule type="cellIs" dxfId="8636" priority="8982" operator="greaterThan">
      <formula>1</formula>
    </cfRule>
  </conditionalFormatting>
  <conditionalFormatting sqref="L45:O45">
    <cfRule type="cellIs" dxfId="8635" priority="8981" operator="greaterThan">
      <formula>1</formula>
    </cfRule>
  </conditionalFormatting>
  <conditionalFormatting sqref="L45:O45">
    <cfRule type="cellIs" dxfId="8634" priority="8980" operator="greaterThan">
      <formula>1</formula>
    </cfRule>
  </conditionalFormatting>
  <conditionalFormatting sqref="L45:O45">
    <cfRule type="cellIs" dxfId="8633" priority="8979" operator="greaterThan">
      <formula>1</formula>
    </cfRule>
  </conditionalFormatting>
  <conditionalFormatting sqref="L45:O45">
    <cfRule type="cellIs" dxfId="8632" priority="8978" operator="greaterThan">
      <formula>1</formula>
    </cfRule>
  </conditionalFormatting>
  <conditionalFormatting sqref="L45">
    <cfRule type="cellIs" dxfId="8631" priority="8977" operator="greaterThan">
      <formula>1</formula>
    </cfRule>
  </conditionalFormatting>
  <conditionalFormatting sqref="M45">
    <cfRule type="cellIs" dxfId="8630" priority="8976" operator="greaterThan">
      <formula>1</formula>
    </cfRule>
  </conditionalFormatting>
  <conditionalFormatting sqref="N45">
    <cfRule type="cellIs" dxfId="8629" priority="8975" operator="greaterThan">
      <formula>1</formula>
    </cfRule>
  </conditionalFormatting>
  <conditionalFormatting sqref="O45">
    <cfRule type="cellIs" dxfId="8628" priority="8974" operator="greaterThan">
      <formula>1</formula>
    </cfRule>
  </conditionalFormatting>
  <conditionalFormatting sqref="L45:O45">
    <cfRule type="cellIs" dxfId="8627" priority="8973" operator="greaterThan">
      <formula>1</formula>
    </cfRule>
  </conditionalFormatting>
  <conditionalFormatting sqref="L45:O45">
    <cfRule type="cellIs" dxfId="8626" priority="8972" operator="greaterThan">
      <formula>1</formula>
    </cfRule>
  </conditionalFormatting>
  <conditionalFormatting sqref="L45:O45">
    <cfRule type="cellIs" dxfId="8625" priority="8971" operator="greaterThan">
      <formula>1</formula>
    </cfRule>
  </conditionalFormatting>
  <conditionalFormatting sqref="L45:O45">
    <cfRule type="cellIs" dxfId="8624" priority="8970" operator="greaterThan">
      <formula>1</formula>
    </cfRule>
  </conditionalFormatting>
  <conditionalFormatting sqref="L45:O45">
    <cfRule type="cellIs" dxfId="8623" priority="8969" operator="greaterThan">
      <formula>1</formula>
    </cfRule>
  </conditionalFormatting>
  <conditionalFormatting sqref="L45:O45">
    <cfRule type="cellIs" dxfId="8622" priority="8968" operator="greaterThan">
      <formula>1</formula>
    </cfRule>
  </conditionalFormatting>
  <conditionalFormatting sqref="L45:O45">
    <cfRule type="cellIs" dxfId="8621" priority="8967" operator="greaterThan">
      <formula>1</formula>
    </cfRule>
  </conditionalFormatting>
  <conditionalFormatting sqref="L45:O45">
    <cfRule type="cellIs" dxfId="8620" priority="8966" operator="greaterThan">
      <formula>1</formula>
    </cfRule>
  </conditionalFormatting>
  <conditionalFormatting sqref="L45:O45">
    <cfRule type="cellIs" dxfId="8619" priority="8965" operator="greaterThan">
      <formula>1</formula>
    </cfRule>
  </conditionalFormatting>
  <conditionalFormatting sqref="L45:O45">
    <cfRule type="cellIs" dxfId="8618" priority="8964" operator="greaterThan">
      <formula>1</formula>
    </cfRule>
  </conditionalFormatting>
  <conditionalFormatting sqref="T47">
    <cfRule type="cellIs" dxfId="8617" priority="8955" operator="greaterThan">
      <formula>1</formula>
    </cfRule>
  </conditionalFormatting>
  <conditionalFormatting sqref="U47">
    <cfRule type="cellIs" dxfId="8616" priority="8954" operator="greaterThan">
      <formula>1</formula>
    </cfRule>
  </conditionalFormatting>
  <conditionalFormatting sqref="V47">
    <cfRule type="cellIs" dxfId="8615" priority="8953" operator="greaterThan">
      <formula>1</formula>
    </cfRule>
  </conditionalFormatting>
  <conditionalFormatting sqref="P47">
    <cfRule type="cellIs" dxfId="8614" priority="8959" operator="greaterThan">
      <formula>1</formula>
    </cfRule>
  </conditionalFormatting>
  <conditionalFormatting sqref="Q47">
    <cfRule type="cellIs" dxfId="8613" priority="8958" operator="greaterThan">
      <formula>1</formula>
    </cfRule>
  </conditionalFormatting>
  <conditionalFormatting sqref="R47">
    <cfRule type="cellIs" dxfId="8612" priority="8957" operator="greaterThan">
      <formula>1</formula>
    </cfRule>
  </conditionalFormatting>
  <conditionalFormatting sqref="S47">
    <cfRule type="cellIs" dxfId="8611" priority="8956" operator="greaterThan">
      <formula>1</formula>
    </cfRule>
  </conditionalFormatting>
  <conditionalFormatting sqref="K47">
    <cfRule type="cellIs" dxfId="8610" priority="8960" operator="greaterThan">
      <formula>1</formula>
    </cfRule>
  </conditionalFormatting>
  <conditionalFormatting sqref="E47 K47 P47:V47">
    <cfRule type="cellIs" dxfId="8609" priority="8962" operator="greaterThan">
      <formula>1</formula>
    </cfRule>
  </conditionalFormatting>
  <conditionalFormatting sqref="E47 K47 P47:V47">
    <cfRule type="cellIs" dxfId="8608" priority="8961" operator="greaterThan">
      <formula>1</formula>
    </cfRule>
  </conditionalFormatting>
  <conditionalFormatting sqref="F47">
    <cfRule type="cellIs" dxfId="8605" priority="8952" operator="greaterThan">
      <formula>1</formula>
    </cfRule>
  </conditionalFormatting>
  <conditionalFormatting sqref="F47">
    <cfRule type="cellIs" dxfId="8604" priority="8951" operator="greaterThan">
      <formula>1</formula>
    </cfRule>
  </conditionalFormatting>
  <conditionalFormatting sqref="E47:F47 K47:V47">
    <cfRule type="cellIs" dxfId="8597" priority="8942" operator="equal">
      <formula>0</formula>
    </cfRule>
  </conditionalFormatting>
  <conditionalFormatting sqref="Q47">
    <cfRule type="cellIs" dxfId="8596" priority="8933" operator="greaterThan">
      <formula>1</formula>
    </cfRule>
  </conditionalFormatting>
  <conditionalFormatting sqref="R47">
    <cfRule type="cellIs" dxfId="8595" priority="8932" operator="greaterThan">
      <formula>1</formula>
    </cfRule>
  </conditionalFormatting>
  <conditionalFormatting sqref="S47">
    <cfRule type="cellIs" dxfId="8594" priority="8931" operator="greaterThan">
      <formula>1</formula>
    </cfRule>
  </conditionalFormatting>
  <conditionalFormatting sqref="T47">
    <cfRule type="cellIs" dxfId="8593" priority="8930" operator="greaterThan">
      <formula>1</formula>
    </cfRule>
  </conditionalFormatting>
  <conditionalFormatting sqref="U47">
    <cfRule type="cellIs" dxfId="8592" priority="8929" operator="greaterThan">
      <formula>1</formula>
    </cfRule>
  </conditionalFormatting>
  <conditionalFormatting sqref="V47">
    <cfRule type="cellIs" dxfId="8591" priority="8928" operator="greaterThan">
      <formula>1</formula>
    </cfRule>
  </conditionalFormatting>
  <conditionalFormatting sqref="E47 K47 P47:V47">
    <cfRule type="cellIs" dxfId="8590" priority="8941" operator="greaterThan">
      <formula>1</formula>
    </cfRule>
  </conditionalFormatting>
  <conditionalFormatting sqref="E47 K47 P47:V47">
    <cfRule type="cellIs" dxfId="8589" priority="8940" operator="greaterThan">
      <formula>1</formula>
    </cfRule>
  </conditionalFormatting>
  <conditionalFormatting sqref="K47">
    <cfRule type="cellIs" dxfId="8584" priority="8935" operator="greaterThan">
      <formula>1</formula>
    </cfRule>
  </conditionalFormatting>
  <conditionalFormatting sqref="P47">
    <cfRule type="cellIs" dxfId="8583" priority="8934" operator="greaterThan">
      <formula>1</formula>
    </cfRule>
  </conditionalFormatting>
  <conditionalFormatting sqref="F47">
    <cfRule type="cellIs" dxfId="8582" priority="8927" operator="greaterThan">
      <formula>1</formula>
    </cfRule>
  </conditionalFormatting>
  <conditionalFormatting sqref="F47">
    <cfRule type="cellIs" dxfId="8581" priority="8926" operator="greaterThan">
      <formula>1</formula>
    </cfRule>
  </conditionalFormatting>
  <conditionalFormatting sqref="F47">
    <cfRule type="cellIs" dxfId="8580" priority="8915" operator="greaterThan">
      <formula>1</formula>
    </cfRule>
  </conditionalFormatting>
  <conditionalFormatting sqref="F47">
    <cfRule type="cellIs" dxfId="8579" priority="8914" operator="greaterThan">
      <formula>1</formula>
    </cfRule>
  </conditionalFormatting>
  <conditionalFormatting sqref="E47 K47 P47:V47">
    <cfRule type="cellIs" dxfId="8578" priority="8925" operator="greaterThan">
      <formula>1</formula>
    </cfRule>
  </conditionalFormatting>
  <conditionalFormatting sqref="E47 K47 P47:V47">
    <cfRule type="cellIs" dxfId="8577" priority="8924" operator="greaterThan">
      <formula>1</formula>
    </cfRule>
  </conditionalFormatting>
  <conditionalFormatting sqref="K47">
    <cfRule type="cellIs" dxfId="8576" priority="8923" operator="greaterThan">
      <formula>1</formula>
    </cfRule>
  </conditionalFormatting>
  <conditionalFormatting sqref="P47">
    <cfRule type="cellIs" dxfId="8575" priority="8922" operator="greaterThan">
      <formula>1</formula>
    </cfRule>
  </conditionalFormatting>
  <conditionalFormatting sqref="Q47">
    <cfRule type="cellIs" dxfId="8574" priority="8921" operator="greaterThan">
      <formula>1</formula>
    </cfRule>
  </conditionalFormatting>
  <conditionalFormatting sqref="R47">
    <cfRule type="cellIs" dxfId="8573" priority="8920" operator="greaterThan">
      <formula>1</formula>
    </cfRule>
  </conditionalFormatting>
  <conditionalFormatting sqref="S47">
    <cfRule type="cellIs" dxfId="8572" priority="8919" operator="greaterThan">
      <formula>1</formula>
    </cfRule>
  </conditionalFormatting>
  <conditionalFormatting sqref="T47">
    <cfRule type="cellIs" dxfId="8571" priority="8918" operator="greaterThan">
      <formula>1</formula>
    </cfRule>
  </conditionalFormatting>
  <conditionalFormatting sqref="U47">
    <cfRule type="cellIs" dxfId="8570" priority="8917" operator="greaterThan">
      <formula>1</formula>
    </cfRule>
  </conditionalFormatting>
  <conditionalFormatting sqref="V47">
    <cfRule type="cellIs" dxfId="8569" priority="8916" operator="greaterThan">
      <formula>1</formula>
    </cfRule>
  </conditionalFormatting>
  <conditionalFormatting sqref="P47">
    <cfRule type="cellIs" dxfId="8560" priority="8890" operator="greaterThan">
      <formula>1</formula>
    </cfRule>
  </conditionalFormatting>
  <conditionalFormatting sqref="P47">
    <cfRule type="cellIs" dxfId="8559" priority="8889" operator="greaterThan">
      <formula>1</formula>
    </cfRule>
  </conditionalFormatting>
  <conditionalFormatting sqref="E47:F47 V47 R47:T47 K47">
    <cfRule type="cellIs" dxfId="8558" priority="8905" operator="greaterThan">
      <formula>1</formula>
    </cfRule>
  </conditionalFormatting>
  <conditionalFormatting sqref="E47:F47 V47 R47:T47 K47">
    <cfRule type="cellIs" dxfId="8557" priority="8904" operator="greaterThan">
      <formula>1</formula>
    </cfRule>
  </conditionalFormatting>
  <conditionalFormatting sqref="K47">
    <cfRule type="cellIs" dxfId="8552" priority="8899" operator="greaterThan">
      <formula>1</formula>
    </cfRule>
  </conditionalFormatting>
  <conditionalFormatting sqref="R47">
    <cfRule type="cellIs" dxfId="8551" priority="8898" operator="greaterThan">
      <formula>1</formula>
    </cfRule>
  </conditionalFormatting>
  <conditionalFormatting sqref="S47">
    <cfRule type="cellIs" dxfId="8550" priority="8897" operator="greaterThan">
      <formula>1</formula>
    </cfRule>
  </conditionalFormatting>
  <conditionalFormatting sqref="T47">
    <cfRule type="cellIs" dxfId="8549" priority="8896" operator="greaterThan">
      <formula>1</formula>
    </cfRule>
  </conditionalFormatting>
  <conditionalFormatting sqref="V47">
    <cfRule type="cellIs" dxfId="8548" priority="8895" operator="greaterThan">
      <formula>1</formula>
    </cfRule>
  </conditionalFormatting>
  <conditionalFormatting sqref="U47">
    <cfRule type="cellIs" dxfId="8547" priority="8894" operator="greaterThan">
      <formula>1</formula>
    </cfRule>
  </conditionalFormatting>
  <conditionalFormatting sqref="U47">
    <cfRule type="cellIs" dxfId="8546" priority="8893" operator="greaterThan">
      <formula>1</formula>
    </cfRule>
  </conditionalFormatting>
  <conditionalFormatting sqref="Q47">
    <cfRule type="cellIs" dxfId="8545" priority="8892" operator="greaterThan">
      <formula>1</formula>
    </cfRule>
  </conditionalFormatting>
  <conditionalFormatting sqref="Q47">
    <cfRule type="cellIs" dxfId="8544" priority="8891" operator="greaterThan">
      <formula>1</formula>
    </cfRule>
  </conditionalFormatting>
  <conditionalFormatting sqref="E47:F47 P47 K47">
    <cfRule type="cellIs" dxfId="8543" priority="8888" operator="greaterThan">
      <formula>1</formula>
    </cfRule>
  </conditionalFormatting>
  <conditionalFormatting sqref="E47:F47 P47 K47">
    <cfRule type="cellIs" dxfId="8542" priority="8887" operator="greaterThan">
      <formula>1</formula>
    </cfRule>
  </conditionalFormatting>
  <conditionalFormatting sqref="K47">
    <cfRule type="cellIs" dxfId="8537" priority="8882" operator="greaterThan">
      <formula>1</formula>
    </cfRule>
  </conditionalFormatting>
  <conditionalFormatting sqref="P47">
    <cfRule type="cellIs" dxfId="8536" priority="8881" operator="greaterThan">
      <formula>1</formula>
    </cfRule>
  </conditionalFormatting>
  <conditionalFormatting sqref="Q47">
    <cfRule type="cellIs" dxfId="8535" priority="8880" operator="greaterThan">
      <formula>1</formula>
    </cfRule>
  </conditionalFormatting>
  <conditionalFormatting sqref="Q47">
    <cfRule type="cellIs" dxfId="8534" priority="8879" operator="greaterThan">
      <formula>1</formula>
    </cfRule>
  </conditionalFormatting>
  <conditionalFormatting sqref="R47">
    <cfRule type="cellIs" dxfId="8533" priority="8878" operator="greaterThan">
      <formula>1</formula>
    </cfRule>
  </conditionalFormatting>
  <conditionalFormatting sqref="R47">
    <cfRule type="cellIs" dxfId="8532" priority="8877" operator="greaterThan">
      <formula>1</formula>
    </cfRule>
  </conditionalFormatting>
  <conditionalFormatting sqref="S47">
    <cfRule type="cellIs" dxfId="8531" priority="8876" operator="greaterThan">
      <formula>1</formula>
    </cfRule>
  </conditionalFormatting>
  <conditionalFormatting sqref="S47">
    <cfRule type="cellIs" dxfId="8530" priority="8875" operator="greaterThan">
      <formula>1</formula>
    </cfRule>
  </conditionalFormatting>
  <conditionalFormatting sqref="T47">
    <cfRule type="cellIs" dxfId="8529" priority="8874" operator="greaterThan">
      <formula>1</formula>
    </cfRule>
  </conditionalFormatting>
  <conditionalFormatting sqref="T47">
    <cfRule type="cellIs" dxfId="8528" priority="8873" operator="greaterThan">
      <formula>1</formula>
    </cfRule>
  </conditionalFormatting>
  <conditionalFormatting sqref="U47">
    <cfRule type="cellIs" dxfId="8527" priority="8872" operator="greaterThan">
      <formula>1</formula>
    </cfRule>
  </conditionalFormatting>
  <conditionalFormatting sqref="U47">
    <cfRule type="cellIs" dxfId="8526" priority="8871" operator="greaterThan">
      <formula>1</formula>
    </cfRule>
  </conditionalFormatting>
  <conditionalFormatting sqref="V47">
    <cfRule type="cellIs" dxfId="8525" priority="8870" operator="greaterThan">
      <formula>1</formula>
    </cfRule>
  </conditionalFormatting>
  <conditionalFormatting sqref="V47">
    <cfRule type="cellIs" dxfId="8524" priority="8869" operator="greaterThan">
      <formula>1</formula>
    </cfRule>
  </conditionalFormatting>
  <conditionalFormatting sqref="S47">
    <cfRule type="cellIs" dxfId="8523" priority="8855" operator="greaterThan">
      <formula>1</formula>
    </cfRule>
  </conditionalFormatting>
  <conditionalFormatting sqref="S47">
    <cfRule type="cellIs" dxfId="8522" priority="8854" operator="greaterThan">
      <formula>1</formula>
    </cfRule>
  </conditionalFormatting>
  <conditionalFormatting sqref="R47">
    <cfRule type="cellIs" dxfId="8521" priority="8853" operator="greaterThan">
      <formula>1</formula>
    </cfRule>
  </conditionalFormatting>
  <conditionalFormatting sqref="R47">
    <cfRule type="cellIs" dxfId="8520" priority="8852" operator="greaterThan">
      <formula>1</formula>
    </cfRule>
  </conditionalFormatting>
  <conditionalFormatting sqref="Q47">
    <cfRule type="cellIs" dxfId="8519" priority="8851" operator="greaterThan">
      <formula>1</formula>
    </cfRule>
  </conditionalFormatting>
  <conditionalFormatting sqref="E47:F47 K47">
    <cfRule type="cellIs" dxfId="8518" priority="8868" operator="greaterThan">
      <formula>1</formula>
    </cfRule>
  </conditionalFormatting>
  <conditionalFormatting sqref="E47:F47 K47">
    <cfRule type="cellIs" dxfId="8517" priority="8867" operator="greaterThan">
      <formula>1</formula>
    </cfRule>
  </conditionalFormatting>
  <conditionalFormatting sqref="K47">
    <cfRule type="cellIs" dxfId="8512" priority="8862" operator="greaterThan">
      <formula>1</formula>
    </cfRule>
  </conditionalFormatting>
  <conditionalFormatting sqref="V47">
    <cfRule type="cellIs" dxfId="8511" priority="8861" operator="greaterThan">
      <formula>1</formula>
    </cfRule>
  </conditionalFormatting>
  <conditionalFormatting sqref="V47">
    <cfRule type="cellIs" dxfId="8510" priority="8860" operator="greaterThan">
      <formula>1</formula>
    </cfRule>
  </conditionalFormatting>
  <conditionalFormatting sqref="U47">
    <cfRule type="cellIs" dxfId="8509" priority="8859" operator="greaterThan">
      <formula>1</formula>
    </cfRule>
  </conditionalFormatting>
  <conditionalFormatting sqref="U47">
    <cfRule type="cellIs" dxfId="8508" priority="8858" operator="greaterThan">
      <formula>1</formula>
    </cfRule>
  </conditionalFormatting>
  <conditionalFormatting sqref="T47">
    <cfRule type="cellIs" dxfId="8507" priority="8857" operator="greaterThan">
      <formula>1</formula>
    </cfRule>
  </conditionalFormatting>
  <conditionalFormatting sqref="T47">
    <cfRule type="cellIs" dxfId="8506" priority="8856" operator="greaterThan">
      <formula>1</formula>
    </cfRule>
  </conditionalFormatting>
  <conditionalFormatting sqref="Q47">
    <cfRule type="cellIs" dxfId="8505" priority="8850" operator="greaterThan">
      <formula>1</formula>
    </cfRule>
  </conditionalFormatting>
  <conditionalFormatting sqref="P47">
    <cfRule type="cellIs" dxfId="8504" priority="8849" operator="greaterThan">
      <formula>1</formula>
    </cfRule>
  </conditionalFormatting>
  <conditionalFormatting sqref="P47">
    <cfRule type="cellIs" dxfId="8503" priority="8848" operator="greaterThan">
      <formula>1</formula>
    </cfRule>
  </conditionalFormatting>
  <conditionalFormatting sqref="E47:F47 T47:V47">
    <cfRule type="cellIs" dxfId="8502" priority="8847" operator="greaterThan">
      <formula>1</formula>
    </cfRule>
  </conditionalFormatting>
  <conditionalFormatting sqref="E47:F47 T47:V47">
    <cfRule type="cellIs" dxfId="8501" priority="8846" operator="greaterThan">
      <formula>1</formula>
    </cfRule>
  </conditionalFormatting>
  <conditionalFormatting sqref="T47">
    <cfRule type="cellIs" dxfId="8497" priority="8842" operator="greaterThan">
      <formula>1</formula>
    </cfRule>
  </conditionalFormatting>
  <conditionalFormatting sqref="U47">
    <cfRule type="cellIs" dxfId="8496" priority="8841" operator="greaterThan">
      <formula>1</formula>
    </cfRule>
  </conditionalFormatting>
  <conditionalFormatting sqref="V47">
    <cfRule type="cellIs" dxfId="8495" priority="8840" operator="greaterThan">
      <formula>1</formula>
    </cfRule>
  </conditionalFormatting>
  <conditionalFormatting sqref="K47">
    <cfRule type="cellIs" dxfId="8492" priority="8837" operator="greaterThan">
      <formula>1</formula>
    </cfRule>
  </conditionalFormatting>
  <conditionalFormatting sqref="K47">
    <cfRule type="cellIs" dxfId="8491" priority="8836" operator="greaterThan">
      <formula>1</formula>
    </cfRule>
  </conditionalFormatting>
  <conditionalFormatting sqref="P47">
    <cfRule type="cellIs" dxfId="8490" priority="8835" operator="greaterThan">
      <formula>1</formula>
    </cfRule>
  </conditionalFormatting>
  <conditionalFormatting sqref="P47">
    <cfRule type="cellIs" dxfId="8489" priority="8834" operator="greaterThan">
      <formula>1</formula>
    </cfRule>
  </conditionalFormatting>
  <conditionalFormatting sqref="Q47">
    <cfRule type="cellIs" dxfId="8488" priority="8833" operator="greaterThan">
      <formula>1</formula>
    </cfRule>
  </conditionalFormatting>
  <conditionalFormatting sqref="Q47">
    <cfRule type="cellIs" dxfId="8487" priority="8832" operator="greaterThan">
      <formula>1</formula>
    </cfRule>
  </conditionalFormatting>
  <conditionalFormatting sqref="R47">
    <cfRule type="cellIs" dxfId="8486" priority="8831" operator="greaterThan">
      <formula>1</formula>
    </cfRule>
  </conditionalFormatting>
  <conditionalFormatting sqref="R47">
    <cfRule type="cellIs" dxfId="8485" priority="8830" operator="greaterThan">
      <formula>1</formula>
    </cfRule>
  </conditionalFormatting>
  <conditionalFormatting sqref="S47">
    <cfRule type="cellIs" dxfId="8484" priority="8829" operator="greaterThan">
      <formula>1</formula>
    </cfRule>
  </conditionalFormatting>
  <conditionalFormatting sqref="S47">
    <cfRule type="cellIs" dxfId="8483" priority="8828" operator="greaterThan">
      <formula>1</formula>
    </cfRule>
  </conditionalFormatting>
  <conditionalFormatting sqref="V47">
    <cfRule type="cellIs" dxfId="8482" priority="8822" operator="greaterThan">
      <formula>1</formula>
    </cfRule>
  </conditionalFormatting>
  <conditionalFormatting sqref="V47">
    <cfRule type="cellIs" dxfId="8481" priority="8821" operator="greaterThan">
      <formula>1</formula>
    </cfRule>
  </conditionalFormatting>
  <conditionalFormatting sqref="U47">
    <cfRule type="cellIs" dxfId="8480" priority="8820" operator="greaterThan">
      <formula>1</formula>
    </cfRule>
  </conditionalFormatting>
  <conditionalFormatting sqref="U47">
    <cfRule type="cellIs" dxfId="8479" priority="8819" operator="greaterThan">
      <formula>1</formula>
    </cfRule>
  </conditionalFormatting>
  <conditionalFormatting sqref="T47">
    <cfRule type="cellIs" dxfId="8478" priority="8818" operator="greaterThan">
      <formula>1</formula>
    </cfRule>
  </conditionalFormatting>
  <conditionalFormatting sqref="T47">
    <cfRule type="cellIs" dxfId="8477" priority="8817" operator="greaterThan">
      <formula>1</formula>
    </cfRule>
  </conditionalFormatting>
  <conditionalFormatting sqref="S47">
    <cfRule type="cellIs" dxfId="8476" priority="8816" operator="greaterThan">
      <formula>1</formula>
    </cfRule>
  </conditionalFormatting>
  <conditionalFormatting sqref="E47:F47">
    <cfRule type="cellIs" dxfId="8475" priority="8827" operator="greaterThan">
      <formula>1</formula>
    </cfRule>
  </conditionalFormatting>
  <conditionalFormatting sqref="E47:F47">
    <cfRule type="cellIs" dxfId="8474" priority="8826" operator="greaterThan">
      <formula>1</formula>
    </cfRule>
  </conditionalFormatting>
  <conditionalFormatting sqref="S47">
    <cfRule type="cellIs" dxfId="8470" priority="8815" operator="greaterThan">
      <formula>1</formula>
    </cfRule>
  </conditionalFormatting>
  <conditionalFormatting sqref="R47">
    <cfRule type="cellIs" dxfId="8469" priority="8814" operator="greaterThan">
      <formula>1</formula>
    </cfRule>
  </conditionalFormatting>
  <conditionalFormatting sqref="R47">
    <cfRule type="cellIs" dxfId="8468" priority="8813" operator="greaterThan">
      <formula>1</formula>
    </cfRule>
  </conditionalFormatting>
  <conditionalFormatting sqref="Q47">
    <cfRule type="cellIs" dxfId="8467" priority="8812" operator="greaterThan">
      <formula>1</formula>
    </cfRule>
  </conditionalFormatting>
  <conditionalFormatting sqref="Q47">
    <cfRule type="cellIs" dxfId="8466" priority="8811" operator="greaterThan">
      <formula>1</formula>
    </cfRule>
  </conditionalFormatting>
  <conditionalFormatting sqref="P47">
    <cfRule type="cellIs" dxfId="8465" priority="8810" operator="greaterThan">
      <formula>1</formula>
    </cfRule>
  </conditionalFormatting>
  <conditionalFormatting sqref="P47">
    <cfRule type="cellIs" dxfId="8464" priority="8809" operator="greaterThan">
      <formula>1</formula>
    </cfRule>
  </conditionalFormatting>
  <conditionalFormatting sqref="K47">
    <cfRule type="cellIs" dxfId="8463" priority="8808" operator="greaterThan">
      <formula>1</formula>
    </cfRule>
  </conditionalFormatting>
  <conditionalFormatting sqref="K47">
    <cfRule type="cellIs" dxfId="8462" priority="8807" operator="greaterThan">
      <formula>1</formula>
    </cfRule>
  </conditionalFormatting>
  <conditionalFormatting sqref="K47">
    <cfRule type="cellIs" dxfId="8459" priority="7798" operator="greaterThan">
      <formula>1</formula>
    </cfRule>
  </conditionalFormatting>
  <conditionalFormatting sqref="E47 T47:V47 Q47:R47">
    <cfRule type="cellIs" dxfId="8458" priority="8804" operator="greaterThan">
      <formula>1</formula>
    </cfRule>
  </conditionalFormatting>
  <conditionalFormatting sqref="E47 T47:V47 Q47:R47">
    <cfRule type="cellIs" dxfId="8457" priority="8803" operator="greaterThan">
      <formula>1</formula>
    </cfRule>
  </conditionalFormatting>
  <conditionalFormatting sqref="Q47">
    <cfRule type="cellIs" dxfId="8456" priority="8802" operator="greaterThan">
      <formula>1</formula>
    </cfRule>
  </conditionalFormatting>
  <conditionalFormatting sqref="R47">
    <cfRule type="cellIs" dxfId="8455" priority="8801" operator="greaterThan">
      <formula>1</formula>
    </cfRule>
  </conditionalFormatting>
  <conditionalFormatting sqref="T47">
    <cfRule type="cellIs" dxfId="8454" priority="8800" operator="greaterThan">
      <formula>1</formula>
    </cfRule>
  </conditionalFormatting>
  <conditionalFormatting sqref="U47">
    <cfRule type="cellIs" dxfId="8453" priority="8799" operator="greaterThan">
      <formula>1</formula>
    </cfRule>
  </conditionalFormatting>
  <conditionalFormatting sqref="V47">
    <cfRule type="cellIs" dxfId="8452" priority="8798" operator="greaterThan">
      <formula>1</formula>
    </cfRule>
  </conditionalFormatting>
  <conditionalFormatting sqref="F47">
    <cfRule type="cellIs" dxfId="8451" priority="8797" operator="greaterThan">
      <formula>1</formula>
    </cfRule>
  </conditionalFormatting>
  <conditionalFormatting sqref="V47">
    <cfRule type="cellIs" dxfId="8450" priority="7812" operator="greaterThan">
      <formula>1</formula>
    </cfRule>
  </conditionalFormatting>
  <conditionalFormatting sqref="V47">
    <cfRule type="cellIs" dxfId="8449" priority="7811" operator="greaterThan">
      <formula>1</formula>
    </cfRule>
  </conditionalFormatting>
  <conditionalFormatting sqref="U47">
    <cfRule type="cellIs" dxfId="8448" priority="7810" operator="greaterThan">
      <formula>1</formula>
    </cfRule>
  </conditionalFormatting>
  <conditionalFormatting sqref="U47">
    <cfRule type="cellIs" dxfId="8447" priority="7809" operator="greaterThan">
      <formula>1</formula>
    </cfRule>
  </conditionalFormatting>
  <conditionalFormatting sqref="T47">
    <cfRule type="cellIs" dxfId="8446" priority="7808" operator="greaterThan">
      <formula>1</formula>
    </cfRule>
  </conditionalFormatting>
  <conditionalFormatting sqref="T47">
    <cfRule type="cellIs" dxfId="8445" priority="7807" operator="greaterThan">
      <formula>1</formula>
    </cfRule>
  </conditionalFormatting>
  <conditionalFormatting sqref="S47">
    <cfRule type="cellIs" dxfId="8444" priority="7806" operator="greaterThan">
      <formula>1</formula>
    </cfRule>
  </conditionalFormatting>
  <conditionalFormatting sqref="S47">
    <cfRule type="cellIs" dxfId="8443" priority="7805" operator="greaterThan">
      <formula>1</formula>
    </cfRule>
  </conditionalFormatting>
  <conditionalFormatting sqref="R47">
    <cfRule type="cellIs" dxfId="8442" priority="7804" operator="greaterThan">
      <formula>1</formula>
    </cfRule>
  </conditionalFormatting>
  <conditionalFormatting sqref="R47">
    <cfRule type="cellIs" dxfId="8441" priority="7803" operator="greaterThan">
      <formula>1</formula>
    </cfRule>
  </conditionalFormatting>
  <conditionalFormatting sqref="Q47">
    <cfRule type="cellIs" dxfId="8440" priority="7802" operator="greaterThan">
      <formula>1</formula>
    </cfRule>
  </conditionalFormatting>
  <conditionalFormatting sqref="Q47">
    <cfRule type="cellIs" dxfId="8439" priority="7801" operator="greaterThan">
      <formula>1</formula>
    </cfRule>
  </conditionalFormatting>
  <conditionalFormatting sqref="P47">
    <cfRule type="cellIs" dxfId="8438" priority="7800" operator="greaterThan">
      <formula>1</formula>
    </cfRule>
  </conditionalFormatting>
  <conditionalFormatting sqref="P47">
    <cfRule type="cellIs" dxfId="8437" priority="7799" operator="greaterThan">
      <formula>1</formula>
    </cfRule>
  </conditionalFormatting>
  <conditionalFormatting sqref="K47">
    <cfRule type="cellIs" dxfId="8436" priority="7797" operator="greaterThan">
      <formula>1</formula>
    </cfRule>
  </conditionalFormatting>
  <conditionalFormatting sqref="E47 T47:V47 Q47:R47">
    <cfRule type="cellIs" dxfId="8433" priority="7794" operator="greaterThan">
      <formula>1</formula>
    </cfRule>
  </conditionalFormatting>
  <conditionalFormatting sqref="E47 T47:V47 Q47:R47">
    <cfRule type="cellIs" dxfId="8432" priority="7793" operator="greaterThan">
      <formula>1</formula>
    </cfRule>
  </conditionalFormatting>
  <conditionalFormatting sqref="Q47">
    <cfRule type="cellIs" dxfId="8431" priority="7792" operator="greaterThan">
      <formula>1</formula>
    </cfRule>
  </conditionalFormatting>
  <conditionalFormatting sqref="R47">
    <cfRule type="cellIs" dxfId="8430" priority="7791" operator="greaterThan">
      <formula>1</formula>
    </cfRule>
  </conditionalFormatting>
  <conditionalFormatting sqref="T47">
    <cfRule type="cellIs" dxfId="8429" priority="7790" operator="greaterThan">
      <formula>1</formula>
    </cfRule>
  </conditionalFormatting>
  <conditionalFormatting sqref="U47">
    <cfRule type="cellIs" dxfId="8428" priority="7789" operator="greaterThan">
      <formula>1</formula>
    </cfRule>
  </conditionalFormatting>
  <conditionalFormatting sqref="V47">
    <cfRule type="cellIs" dxfId="8427" priority="7788" operator="greaterThan">
      <formula>1</formula>
    </cfRule>
  </conditionalFormatting>
  <conditionalFormatting sqref="F47">
    <cfRule type="cellIs" dxfId="8426" priority="7787" operator="greaterThan">
      <formula>1</formula>
    </cfRule>
  </conditionalFormatting>
  <conditionalFormatting sqref="F47">
    <cfRule type="cellIs" dxfId="8425" priority="7786" operator="greaterThan">
      <formula>1</formula>
    </cfRule>
  </conditionalFormatting>
  <conditionalFormatting sqref="K47">
    <cfRule type="cellIs" dxfId="8416" priority="7777" operator="greaterThan">
      <formula>1</formula>
    </cfRule>
  </conditionalFormatting>
  <conditionalFormatting sqref="K47">
    <cfRule type="cellIs" dxfId="8415" priority="7776" operator="greaterThan">
      <formula>1</formula>
    </cfRule>
  </conditionalFormatting>
  <conditionalFormatting sqref="P47">
    <cfRule type="cellIs" dxfId="8414" priority="7775" operator="greaterThan">
      <formula>1</formula>
    </cfRule>
  </conditionalFormatting>
  <conditionalFormatting sqref="P47">
    <cfRule type="cellIs" dxfId="8413" priority="7774" operator="greaterThan">
      <formula>1</formula>
    </cfRule>
  </conditionalFormatting>
  <conditionalFormatting sqref="S47">
    <cfRule type="cellIs" dxfId="8412" priority="7773" operator="greaterThan">
      <formula>1</formula>
    </cfRule>
  </conditionalFormatting>
  <conditionalFormatting sqref="S47">
    <cfRule type="cellIs" dxfId="8411" priority="7772" operator="greaterThan">
      <formula>1</formula>
    </cfRule>
  </conditionalFormatting>
  <conditionalFormatting sqref="K47 P47:V47">
    <cfRule type="cellIs" dxfId="8410" priority="7771" operator="greaterThan">
      <formula>1</formula>
    </cfRule>
  </conditionalFormatting>
  <conditionalFormatting sqref="K47 P47:V47">
    <cfRule type="cellIs" dxfId="8409" priority="7770" operator="greaterThan">
      <formula>1</formula>
    </cfRule>
  </conditionalFormatting>
  <conditionalFormatting sqref="K47">
    <cfRule type="cellIs" dxfId="8404" priority="7765" operator="greaterThan">
      <formula>1</formula>
    </cfRule>
  </conditionalFormatting>
  <conditionalFormatting sqref="P47">
    <cfRule type="cellIs" dxfId="8403" priority="7764" operator="greaterThan">
      <formula>1</formula>
    </cfRule>
  </conditionalFormatting>
  <conditionalFormatting sqref="Q47">
    <cfRule type="cellIs" dxfId="8402" priority="7763" operator="greaterThan">
      <formula>1</formula>
    </cfRule>
  </conditionalFormatting>
  <conditionalFormatting sqref="R47">
    <cfRule type="cellIs" dxfId="8401" priority="7762" operator="greaterThan">
      <formula>1</formula>
    </cfRule>
  </conditionalFormatting>
  <conditionalFormatting sqref="S47">
    <cfRule type="cellIs" dxfId="8400" priority="7761" operator="greaterThan">
      <formula>1</formula>
    </cfRule>
  </conditionalFormatting>
  <conditionalFormatting sqref="T47">
    <cfRule type="cellIs" dxfId="8399" priority="7760" operator="greaterThan">
      <formula>1</formula>
    </cfRule>
  </conditionalFormatting>
  <conditionalFormatting sqref="U47">
    <cfRule type="cellIs" dxfId="8398" priority="7759" operator="greaterThan">
      <formula>1</formula>
    </cfRule>
  </conditionalFormatting>
  <conditionalFormatting sqref="V47">
    <cfRule type="cellIs" dxfId="8397" priority="7758" operator="greaterThan">
      <formula>1</formula>
    </cfRule>
  </conditionalFormatting>
  <conditionalFormatting sqref="F47">
    <cfRule type="cellIs" dxfId="8396" priority="7757" operator="greaterThan">
      <formula>1</formula>
    </cfRule>
  </conditionalFormatting>
  <conditionalFormatting sqref="F47">
    <cfRule type="cellIs" dxfId="8395" priority="7756" operator="greaterThan">
      <formula>1</formula>
    </cfRule>
  </conditionalFormatting>
  <conditionalFormatting sqref="E47">
    <cfRule type="cellIs" dxfId="8394" priority="7755" operator="greaterThan">
      <formula>1</formula>
    </cfRule>
  </conditionalFormatting>
  <conditionalFormatting sqref="E47">
    <cfRule type="cellIs" dxfId="8393" priority="7754" operator="greaterThan">
      <formula>1</formula>
    </cfRule>
  </conditionalFormatting>
  <conditionalFormatting sqref="E47:F47 P47:U47 K47">
    <cfRule type="cellIs" dxfId="8392" priority="7753" operator="greaterThan">
      <formula>1</formula>
    </cfRule>
  </conditionalFormatting>
  <conditionalFormatting sqref="V47">
    <cfRule type="cellIs" dxfId="8391" priority="7752" operator="greaterThan">
      <formula>1</formula>
    </cfRule>
  </conditionalFormatting>
  <conditionalFormatting sqref="V47">
    <cfRule type="cellIs" dxfId="8390" priority="7751" operator="greaterThan">
      <formula>1</formula>
    </cfRule>
  </conditionalFormatting>
  <conditionalFormatting sqref="E47:F47 P47:V47 K47">
    <cfRule type="cellIs" dxfId="8389" priority="7750" operator="greaterThan">
      <formula>1</formula>
    </cfRule>
  </conditionalFormatting>
  <conditionalFormatting sqref="E47:F47 P47:V47 K47">
    <cfRule type="cellIs" dxfId="8388" priority="7749" operator="greaterThan">
      <formula>1</formula>
    </cfRule>
  </conditionalFormatting>
  <conditionalFormatting sqref="K47">
    <cfRule type="cellIs" dxfId="8385" priority="7744" operator="greaterThan">
      <formula>1</formula>
    </cfRule>
  </conditionalFormatting>
  <conditionalFormatting sqref="P47">
    <cfRule type="cellIs" dxfId="8384" priority="7743" operator="greaterThan">
      <formula>1</formula>
    </cfRule>
  </conditionalFormatting>
  <conditionalFormatting sqref="Q47">
    <cfRule type="cellIs" dxfId="8383" priority="7742" operator="greaterThan">
      <formula>1</formula>
    </cfRule>
  </conditionalFormatting>
  <conditionalFormatting sqref="R47">
    <cfRule type="cellIs" dxfId="8382" priority="7741" operator="greaterThan">
      <formula>1</formula>
    </cfRule>
  </conditionalFormatting>
  <conditionalFormatting sqref="V47">
    <cfRule type="cellIs" dxfId="8379" priority="7737" operator="greaterThan">
      <formula>1</formula>
    </cfRule>
  </conditionalFormatting>
  <conditionalFormatting sqref="E47:F47 P47:V47 K47">
    <cfRule type="cellIs" dxfId="8378" priority="7736" operator="greaterThan">
      <formula>1</formula>
    </cfRule>
  </conditionalFormatting>
  <conditionalFormatting sqref="E47:F47 P47:V47 K47">
    <cfRule type="cellIs" dxfId="8377" priority="7735" operator="greaterThan">
      <formula>1</formula>
    </cfRule>
  </conditionalFormatting>
  <conditionalFormatting sqref="S47">
    <cfRule type="cellIs" dxfId="8376" priority="7740" operator="greaterThan">
      <formula>1</formula>
    </cfRule>
  </conditionalFormatting>
  <conditionalFormatting sqref="T47">
    <cfRule type="cellIs" dxfId="8375" priority="7739" operator="greaterThan">
      <formula>1</formula>
    </cfRule>
  </conditionalFormatting>
  <conditionalFormatting sqref="U47">
    <cfRule type="cellIs" dxfId="8374" priority="7738" operator="greaterThan">
      <formula>1</formula>
    </cfRule>
  </conditionalFormatting>
  <conditionalFormatting sqref="E47:F47 P47:V47 K47">
    <cfRule type="cellIs" dxfId="8373" priority="7734" operator="greaterThan">
      <formula>1</formula>
    </cfRule>
  </conditionalFormatting>
  <conditionalFormatting sqref="E47:F47 P47:V47 K47">
    <cfRule type="cellIs" dxfId="8372" priority="7733" operator="greaterThan">
      <formula>1</formula>
    </cfRule>
  </conditionalFormatting>
  <conditionalFormatting sqref="U47">
    <cfRule type="cellIs" dxfId="8367" priority="7722" operator="greaterThan">
      <formula>1</formula>
    </cfRule>
  </conditionalFormatting>
  <conditionalFormatting sqref="V47">
    <cfRule type="cellIs" dxfId="8366" priority="7721" operator="greaterThan">
      <formula>1</formula>
    </cfRule>
  </conditionalFormatting>
  <conditionalFormatting sqref="K47">
    <cfRule type="cellIs" dxfId="8365" priority="7728" operator="greaterThan">
      <formula>1</formula>
    </cfRule>
  </conditionalFormatting>
  <conditionalFormatting sqref="P47">
    <cfRule type="cellIs" dxfId="8364" priority="7727" operator="greaterThan">
      <formula>1</formula>
    </cfRule>
  </conditionalFormatting>
  <conditionalFormatting sqref="Q47">
    <cfRule type="cellIs" dxfId="8363" priority="7726" operator="greaterThan">
      <formula>1</formula>
    </cfRule>
  </conditionalFormatting>
  <conditionalFormatting sqref="R47">
    <cfRule type="cellIs" dxfId="8362" priority="7725" operator="greaterThan">
      <formula>1</formula>
    </cfRule>
  </conditionalFormatting>
  <conditionalFormatting sqref="S47">
    <cfRule type="cellIs" dxfId="8361" priority="7724" operator="greaterThan">
      <formula>1</formula>
    </cfRule>
  </conditionalFormatting>
  <conditionalFormatting sqref="T47">
    <cfRule type="cellIs" dxfId="8360" priority="7723" operator="greaterThan">
      <formula>1</formula>
    </cfRule>
  </conditionalFormatting>
  <conditionalFormatting sqref="O47">
    <cfRule type="cellIs" dxfId="8359" priority="7720" operator="greaterThan">
      <formula>1</formula>
    </cfRule>
  </conditionalFormatting>
  <conditionalFormatting sqref="O47">
    <cfRule type="cellIs" dxfId="8358" priority="7719" operator="greaterThan">
      <formula>1</formula>
    </cfRule>
  </conditionalFormatting>
  <conditionalFormatting sqref="N47">
    <cfRule type="cellIs" dxfId="8357" priority="7718" operator="greaterThan">
      <formula>1</formula>
    </cfRule>
  </conditionalFormatting>
  <conditionalFormatting sqref="N47">
    <cfRule type="cellIs" dxfId="8356" priority="7717" operator="greaterThan">
      <formula>1</formula>
    </cfRule>
  </conditionalFormatting>
  <conditionalFormatting sqref="M47">
    <cfRule type="cellIs" dxfId="8355" priority="7716" operator="greaterThan">
      <formula>1</formula>
    </cfRule>
  </conditionalFormatting>
  <conditionalFormatting sqref="M47">
    <cfRule type="cellIs" dxfId="8354" priority="7715" operator="greaterThan">
      <formula>1</formula>
    </cfRule>
  </conditionalFormatting>
  <conditionalFormatting sqref="L47">
    <cfRule type="cellIs" dxfId="8353" priority="7714" operator="greaterThan">
      <formula>1</formula>
    </cfRule>
  </conditionalFormatting>
  <conditionalFormatting sqref="L47">
    <cfRule type="cellIs" dxfId="8352" priority="7713" operator="greaterThan">
      <formula>1</formula>
    </cfRule>
  </conditionalFormatting>
  <conditionalFormatting sqref="L47">
    <cfRule type="cellIs" dxfId="8351" priority="7712" operator="greaterThan">
      <formula>1</formula>
    </cfRule>
  </conditionalFormatting>
  <conditionalFormatting sqref="L47">
    <cfRule type="cellIs" dxfId="8350" priority="7711" operator="greaterThan">
      <formula>1</formula>
    </cfRule>
  </conditionalFormatting>
  <conditionalFormatting sqref="M47">
    <cfRule type="cellIs" dxfId="8349" priority="7710" operator="greaterThan">
      <formula>1</formula>
    </cfRule>
  </conditionalFormatting>
  <conditionalFormatting sqref="M47">
    <cfRule type="cellIs" dxfId="8348" priority="7709" operator="greaterThan">
      <formula>1</formula>
    </cfRule>
  </conditionalFormatting>
  <conditionalFormatting sqref="N47">
    <cfRule type="cellIs" dxfId="8347" priority="7708" operator="greaterThan">
      <formula>1</formula>
    </cfRule>
  </conditionalFormatting>
  <conditionalFormatting sqref="N47">
    <cfRule type="cellIs" dxfId="8346" priority="7707" operator="greaterThan">
      <formula>1</formula>
    </cfRule>
  </conditionalFormatting>
  <conditionalFormatting sqref="O47">
    <cfRule type="cellIs" dxfId="8345" priority="7706" operator="greaterThan">
      <formula>1</formula>
    </cfRule>
  </conditionalFormatting>
  <conditionalFormatting sqref="O47">
    <cfRule type="cellIs" dxfId="8344" priority="7705" operator="greaterThan">
      <formula>1</formula>
    </cfRule>
  </conditionalFormatting>
  <conditionalFormatting sqref="O47">
    <cfRule type="cellIs" dxfId="8343" priority="7704" operator="greaterThan">
      <formula>1</formula>
    </cfRule>
  </conditionalFormatting>
  <conditionalFormatting sqref="O47">
    <cfRule type="cellIs" dxfId="8342" priority="7703" operator="greaterThan">
      <formula>1</formula>
    </cfRule>
  </conditionalFormatting>
  <conditionalFormatting sqref="N47">
    <cfRule type="cellIs" dxfId="8341" priority="7702" operator="greaterThan">
      <formula>1</formula>
    </cfRule>
  </conditionalFormatting>
  <conditionalFormatting sqref="N47">
    <cfRule type="cellIs" dxfId="8340" priority="7701" operator="greaterThan">
      <formula>1</formula>
    </cfRule>
  </conditionalFormatting>
  <conditionalFormatting sqref="M47">
    <cfRule type="cellIs" dxfId="8339" priority="7700" operator="greaterThan">
      <formula>1</formula>
    </cfRule>
  </conditionalFormatting>
  <conditionalFormatting sqref="M47">
    <cfRule type="cellIs" dxfId="8338" priority="7699" operator="greaterThan">
      <formula>1</formula>
    </cfRule>
  </conditionalFormatting>
  <conditionalFormatting sqref="L47">
    <cfRule type="cellIs" dxfId="8337" priority="7698" operator="greaterThan">
      <formula>1</formula>
    </cfRule>
  </conditionalFormatting>
  <conditionalFormatting sqref="L47">
    <cfRule type="cellIs" dxfId="8336" priority="7697" operator="greaterThan">
      <formula>1</formula>
    </cfRule>
  </conditionalFormatting>
  <conditionalFormatting sqref="M47:N47">
    <cfRule type="cellIs" dxfId="8335" priority="7696" operator="greaterThan">
      <formula>1</formula>
    </cfRule>
  </conditionalFormatting>
  <conditionalFormatting sqref="M47:N47">
    <cfRule type="cellIs" dxfId="8334" priority="7695" operator="greaterThan">
      <formula>1</formula>
    </cfRule>
  </conditionalFormatting>
  <conditionalFormatting sqref="M47">
    <cfRule type="cellIs" dxfId="8333" priority="7694" operator="greaterThan">
      <formula>1</formula>
    </cfRule>
  </conditionalFormatting>
  <conditionalFormatting sqref="N47">
    <cfRule type="cellIs" dxfId="8332" priority="7693" operator="greaterThan">
      <formula>1</formula>
    </cfRule>
  </conditionalFormatting>
  <conditionalFormatting sqref="L47">
    <cfRule type="cellIs" dxfId="8331" priority="7692" operator="greaterThan">
      <formula>1</formula>
    </cfRule>
  </conditionalFormatting>
  <conditionalFormatting sqref="L47">
    <cfRule type="cellIs" dxfId="8330" priority="7691" operator="greaterThan">
      <formula>1</formula>
    </cfRule>
  </conditionalFormatting>
  <conditionalFormatting sqref="O47">
    <cfRule type="cellIs" dxfId="8329" priority="7690" operator="greaterThan">
      <formula>1</formula>
    </cfRule>
  </conditionalFormatting>
  <conditionalFormatting sqref="O47">
    <cfRule type="cellIs" dxfId="8328" priority="7689" operator="greaterThan">
      <formula>1</formula>
    </cfRule>
  </conditionalFormatting>
  <conditionalFormatting sqref="L47:O47">
    <cfRule type="cellIs" dxfId="8327" priority="7688" operator="greaterThan">
      <formula>1</formula>
    </cfRule>
  </conditionalFormatting>
  <conditionalFormatting sqref="L47:O47">
    <cfRule type="cellIs" dxfId="8326" priority="7680" operator="greaterThan">
      <formula>1</formula>
    </cfRule>
  </conditionalFormatting>
  <conditionalFormatting sqref="L47:O47">
    <cfRule type="cellIs" dxfId="8325" priority="7687" operator="greaterThan">
      <formula>1</formula>
    </cfRule>
  </conditionalFormatting>
  <conditionalFormatting sqref="L47">
    <cfRule type="cellIs" dxfId="8324" priority="7686" operator="greaterThan">
      <formula>1</formula>
    </cfRule>
  </conditionalFormatting>
  <conditionalFormatting sqref="M47">
    <cfRule type="cellIs" dxfId="8323" priority="7685" operator="greaterThan">
      <formula>1</formula>
    </cfRule>
  </conditionalFormatting>
  <conditionalFormatting sqref="N47">
    <cfRule type="cellIs" dxfId="8322" priority="7684" operator="greaterThan">
      <formula>1</formula>
    </cfRule>
  </conditionalFormatting>
  <conditionalFormatting sqref="O47">
    <cfRule type="cellIs" dxfId="8321" priority="7683" operator="greaterThan">
      <formula>1</formula>
    </cfRule>
  </conditionalFormatting>
  <conditionalFormatting sqref="L47:O47">
    <cfRule type="cellIs" dxfId="8320" priority="7682" operator="greaterThan">
      <formula>1</formula>
    </cfRule>
  </conditionalFormatting>
  <conditionalFormatting sqref="L47:O47">
    <cfRule type="cellIs" dxfId="8319" priority="7681" operator="greaterThan">
      <formula>1</formula>
    </cfRule>
  </conditionalFormatting>
  <conditionalFormatting sqref="L47">
    <cfRule type="cellIs" dxfId="8318" priority="7679" operator="greaterThan">
      <formula>1</formula>
    </cfRule>
  </conditionalFormatting>
  <conditionalFormatting sqref="M47">
    <cfRule type="cellIs" dxfId="8317" priority="7678" operator="greaterThan">
      <formula>1</formula>
    </cfRule>
  </conditionalFormatting>
  <conditionalFormatting sqref="N47">
    <cfRule type="cellIs" dxfId="8316" priority="7677" operator="greaterThan">
      <formula>1</formula>
    </cfRule>
  </conditionalFormatting>
  <conditionalFormatting sqref="O47">
    <cfRule type="cellIs" dxfId="8315" priority="7676" operator="greaterThan">
      <formula>1</formula>
    </cfRule>
  </conditionalFormatting>
  <conditionalFormatting sqref="L47:O47">
    <cfRule type="cellIs" dxfId="8314" priority="7675" operator="greaterThan">
      <formula>1</formula>
    </cfRule>
  </conditionalFormatting>
  <conditionalFormatting sqref="L47:O47">
    <cfRule type="cellIs" dxfId="8313" priority="7674" operator="greaterThan">
      <formula>1</formula>
    </cfRule>
  </conditionalFormatting>
  <conditionalFormatting sqref="L47:O47">
    <cfRule type="cellIs" dxfId="8312" priority="7673" operator="greaterThan">
      <formula>1</formula>
    </cfRule>
  </conditionalFormatting>
  <conditionalFormatting sqref="L47:O47">
    <cfRule type="cellIs" dxfId="8311" priority="7672" operator="greaterThan">
      <formula>1</formula>
    </cfRule>
  </conditionalFormatting>
  <conditionalFormatting sqref="L47">
    <cfRule type="cellIs" dxfId="8310" priority="7671" operator="greaterThan">
      <formula>1</formula>
    </cfRule>
  </conditionalFormatting>
  <conditionalFormatting sqref="M47">
    <cfRule type="cellIs" dxfId="8309" priority="7670" operator="greaterThan">
      <formula>1</formula>
    </cfRule>
  </conditionalFormatting>
  <conditionalFormatting sqref="N47">
    <cfRule type="cellIs" dxfId="8308" priority="7669" operator="greaterThan">
      <formula>1</formula>
    </cfRule>
  </conditionalFormatting>
  <conditionalFormatting sqref="O47">
    <cfRule type="cellIs" dxfId="8307" priority="7668" operator="greaterThan">
      <formula>1</formula>
    </cfRule>
  </conditionalFormatting>
  <conditionalFormatting sqref="E47:F47 T47:V47">
    <cfRule type="cellIs" dxfId="8306" priority="7667" operator="greaterThan">
      <formula>1</formula>
    </cfRule>
  </conditionalFormatting>
  <conditionalFormatting sqref="E47:F47 T47:V47">
    <cfRule type="cellIs" dxfId="8305" priority="7666" operator="greaterThan">
      <formula>1</formula>
    </cfRule>
  </conditionalFormatting>
  <conditionalFormatting sqref="T47">
    <cfRule type="cellIs" dxfId="8301" priority="7662" operator="greaterThan">
      <formula>1</formula>
    </cfRule>
  </conditionalFormatting>
  <conditionalFormatting sqref="U47">
    <cfRule type="cellIs" dxfId="8300" priority="7661" operator="greaterThan">
      <formula>1</formula>
    </cfRule>
  </conditionalFormatting>
  <conditionalFormatting sqref="V47">
    <cfRule type="cellIs" dxfId="8299" priority="7660" operator="greaterThan">
      <formula>1</formula>
    </cfRule>
  </conditionalFormatting>
  <conditionalFormatting sqref="R47">
    <cfRule type="cellIs" dxfId="8297" priority="7650" operator="greaterThan">
      <formula>1</formula>
    </cfRule>
  </conditionalFormatting>
  <conditionalFormatting sqref="S47">
    <cfRule type="cellIs" dxfId="8296" priority="7649" operator="greaterThan">
      <formula>1</formula>
    </cfRule>
  </conditionalFormatting>
  <conditionalFormatting sqref="S47">
    <cfRule type="cellIs" dxfId="8295" priority="7648" operator="greaterThan">
      <formula>1</formula>
    </cfRule>
  </conditionalFormatting>
  <conditionalFormatting sqref="E47:F47">
    <cfRule type="cellIs" dxfId="8294" priority="7647" operator="greaterThan">
      <formula>1</formula>
    </cfRule>
  </conditionalFormatting>
  <conditionalFormatting sqref="E47:F47">
    <cfRule type="cellIs" dxfId="8293" priority="7646" operator="greaterThan">
      <formula>1</formula>
    </cfRule>
  </conditionalFormatting>
  <conditionalFormatting sqref="K47">
    <cfRule type="cellIs" dxfId="8290" priority="7657" operator="greaterThan">
      <formula>1</formula>
    </cfRule>
  </conditionalFormatting>
  <conditionalFormatting sqref="K47">
    <cfRule type="cellIs" dxfId="8289" priority="7656" operator="greaterThan">
      <formula>1</formula>
    </cfRule>
  </conditionalFormatting>
  <conditionalFormatting sqref="P47">
    <cfRule type="cellIs" dxfId="8288" priority="7655" operator="greaterThan">
      <formula>1</formula>
    </cfRule>
  </conditionalFormatting>
  <conditionalFormatting sqref="P47">
    <cfRule type="cellIs" dxfId="8287" priority="7654" operator="greaterThan">
      <formula>1</formula>
    </cfRule>
  </conditionalFormatting>
  <conditionalFormatting sqref="Q47">
    <cfRule type="cellIs" dxfId="8286" priority="7653" operator="greaterThan">
      <formula>1</formula>
    </cfRule>
  </conditionalFormatting>
  <conditionalFormatting sqref="Q47">
    <cfRule type="cellIs" dxfId="8285" priority="7652" operator="greaterThan">
      <formula>1</formula>
    </cfRule>
  </conditionalFormatting>
  <conditionalFormatting sqref="R47">
    <cfRule type="cellIs" dxfId="8284" priority="7651" operator="greaterThan">
      <formula>1</formula>
    </cfRule>
  </conditionalFormatting>
  <conditionalFormatting sqref="Q47">
    <cfRule type="cellIs" dxfId="8281" priority="7632" operator="greaterThan">
      <formula>1</formula>
    </cfRule>
  </conditionalFormatting>
  <conditionalFormatting sqref="Q47">
    <cfRule type="cellIs" dxfId="8280" priority="7631" operator="greaterThan">
      <formula>1</formula>
    </cfRule>
  </conditionalFormatting>
  <conditionalFormatting sqref="V47">
    <cfRule type="cellIs" dxfId="8279" priority="7642" operator="greaterThan">
      <formula>1</formula>
    </cfRule>
  </conditionalFormatting>
  <conditionalFormatting sqref="V47">
    <cfRule type="cellIs" dxfId="8278" priority="7641" operator="greaterThan">
      <formula>1</formula>
    </cfRule>
  </conditionalFormatting>
  <conditionalFormatting sqref="U47">
    <cfRule type="cellIs" dxfId="8277" priority="7640" operator="greaterThan">
      <formula>1</formula>
    </cfRule>
  </conditionalFormatting>
  <conditionalFormatting sqref="U47">
    <cfRule type="cellIs" dxfId="8276" priority="7639" operator="greaterThan">
      <formula>1</formula>
    </cfRule>
  </conditionalFormatting>
  <conditionalFormatting sqref="T47">
    <cfRule type="cellIs" dxfId="8275" priority="7638" operator="greaterThan">
      <formula>1</formula>
    </cfRule>
  </conditionalFormatting>
  <conditionalFormatting sqref="T47">
    <cfRule type="cellIs" dxfId="8274" priority="7637" operator="greaterThan">
      <formula>1</formula>
    </cfRule>
  </conditionalFormatting>
  <conditionalFormatting sqref="S47">
    <cfRule type="cellIs" dxfId="8273" priority="7636" operator="greaterThan">
      <formula>1</formula>
    </cfRule>
  </conditionalFormatting>
  <conditionalFormatting sqref="S47">
    <cfRule type="cellIs" dxfId="8272" priority="7635" operator="greaterThan">
      <formula>1</formula>
    </cfRule>
  </conditionalFormatting>
  <conditionalFormatting sqref="R47">
    <cfRule type="cellIs" dxfId="8271" priority="7634" operator="greaterThan">
      <formula>1</formula>
    </cfRule>
  </conditionalFormatting>
  <conditionalFormatting sqref="R47">
    <cfRule type="cellIs" dxfId="8270" priority="7633" operator="greaterThan">
      <formula>1</formula>
    </cfRule>
  </conditionalFormatting>
  <conditionalFormatting sqref="P47">
    <cfRule type="cellIs" dxfId="8269" priority="7630" operator="greaterThan">
      <formula>1</formula>
    </cfRule>
  </conditionalFormatting>
  <conditionalFormatting sqref="P47">
    <cfRule type="cellIs" dxfId="8268" priority="7629" operator="greaterThan">
      <formula>1</formula>
    </cfRule>
  </conditionalFormatting>
  <conditionalFormatting sqref="K47">
    <cfRule type="cellIs" dxfId="8267" priority="7628" operator="greaterThan">
      <formula>1</formula>
    </cfRule>
  </conditionalFormatting>
  <conditionalFormatting sqref="K47">
    <cfRule type="cellIs" dxfId="8266" priority="7627" operator="greaterThan">
      <formula>1</formula>
    </cfRule>
  </conditionalFormatting>
  <conditionalFormatting sqref="E47 T47:V47 Q47:R47">
    <cfRule type="cellIs" dxfId="8263" priority="7624" operator="greaterThan">
      <formula>1</formula>
    </cfRule>
  </conditionalFormatting>
  <conditionalFormatting sqref="E47 T47:V47 Q47:R47">
    <cfRule type="cellIs" dxfId="8262" priority="7623" operator="greaterThan">
      <formula>1</formula>
    </cfRule>
  </conditionalFormatting>
  <conditionalFormatting sqref="K47">
    <cfRule type="cellIs" dxfId="8261" priority="7607" operator="greaterThan">
      <formula>1</formula>
    </cfRule>
  </conditionalFormatting>
  <conditionalFormatting sqref="K47">
    <cfRule type="cellIs" dxfId="8260" priority="7606" operator="greaterThan">
      <formula>1</formula>
    </cfRule>
  </conditionalFormatting>
  <conditionalFormatting sqref="Q47">
    <cfRule type="cellIs" dxfId="8259" priority="7622" operator="greaterThan">
      <formula>1</formula>
    </cfRule>
  </conditionalFormatting>
  <conditionalFormatting sqref="R47">
    <cfRule type="cellIs" dxfId="8258" priority="7621" operator="greaterThan">
      <formula>1</formula>
    </cfRule>
  </conditionalFormatting>
  <conditionalFormatting sqref="T47">
    <cfRule type="cellIs" dxfId="8257" priority="7620" operator="greaterThan">
      <formula>1</formula>
    </cfRule>
  </conditionalFormatting>
  <conditionalFormatting sqref="U47">
    <cfRule type="cellIs" dxfId="8256" priority="7619" operator="greaterThan">
      <formula>1</formula>
    </cfRule>
  </conditionalFormatting>
  <conditionalFormatting sqref="V47">
    <cfRule type="cellIs" dxfId="8255" priority="7618" operator="greaterThan">
      <formula>1</formula>
    </cfRule>
  </conditionalFormatting>
  <conditionalFormatting sqref="F47">
    <cfRule type="cellIs" dxfId="8254" priority="7617" operator="greaterThan">
      <formula>1</formula>
    </cfRule>
  </conditionalFormatting>
  <conditionalFormatting sqref="F47">
    <cfRule type="cellIs" dxfId="8253" priority="7616" operator="greaterThan">
      <formula>1</formula>
    </cfRule>
  </conditionalFormatting>
  <conditionalFormatting sqref="P47">
    <cfRule type="cellIs" dxfId="8244" priority="7605" operator="greaterThan">
      <formula>1</formula>
    </cfRule>
  </conditionalFormatting>
  <conditionalFormatting sqref="P47">
    <cfRule type="cellIs" dxfId="8243" priority="7604" operator="greaterThan">
      <formula>1</formula>
    </cfRule>
  </conditionalFormatting>
  <conditionalFormatting sqref="S47">
    <cfRule type="cellIs" dxfId="8242" priority="7603" operator="greaterThan">
      <formula>1</formula>
    </cfRule>
  </conditionalFormatting>
  <conditionalFormatting sqref="S47">
    <cfRule type="cellIs" dxfId="8241" priority="7602" operator="greaterThan">
      <formula>1</formula>
    </cfRule>
  </conditionalFormatting>
  <conditionalFormatting sqref="K47 P47:V47">
    <cfRule type="cellIs" dxfId="8240" priority="7601" operator="greaterThan">
      <formula>1</formula>
    </cfRule>
  </conditionalFormatting>
  <conditionalFormatting sqref="K47 P47:V47">
    <cfRule type="cellIs" dxfId="8239" priority="7600" operator="greaterThan">
      <formula>1</formula>
    </cfRule>
  </conditionalFormatting>
  <conditionalFormatting sqref="K47">
    <cfRule type="cellIs" dxfId="8234" priority="7595" operator="greaterThan">
      <formula>1</formula>
    </cfRule>
  </conditionalFormatting>
  <conditionalFormatting sqref="P47">
    <cfRule type="cellIs" dxfId="8233" priority="7594" operator="greaterThan">
      <formula>1</formula>
    </cfRule>
  </conditionalFormatting>
  <conditionalFormatting sqref="Q47">
    <cfRule type="cellIs" dxfId="8232" priority="7593" operator="greaterThan">
      <formula>1</formula>
    </cfRule>
  </conditionalFormatting>
  <conditionalFormatting sqref="R47">
    <cfRule type="cellIs" dxfId="8231" priority="7592" operator="greaterThan">
      <formula>1</formula>
    </cfRule>
  </conditionalFormatting>
  <conditionalFormatting sqref="S47">
    <cfRule type="cellIs" dxfId="8230" priority="7591" operator="greaterThan">
      <formula>1</formula>
    </cfRule>
  </conditionalFormatting>
  <conditionalFormatting sqref="T47">
    <cfRule type="cellIs" dxfId="8229" priority="7590" operator="greaterThan">
      <formula>1</formula>
    </cfRule>
  </conditionalFormatting>
  <conditionalFormatting sqref="U47">
    <cfRule type="cellIs" dxfId="8228" priority="7589" operator="greaterThan">
      <formula>1</formula>
    </cfRule>
  </conditionalFormatting>
  <conditionalFormatting sqref="V47">
    <cfRule type="cellIs" dxfId="8227" priority="7588" operator="greaterThan">
      <formula>1</formula>
    </cfRule>
  </conditionalFormatting>
  <conditionalFormatting sqref="F47">
    <cfRule type="cellIs" dxfId="8226" priority="7587" operator="greaterThan">
      <formula>1</formula>
    </cfRule>
  </conditionalFormatting>
  <conditionalFormatting sqref="F47">
    <cfRule type="cellIs" dxfId="8225" priority="7586" operator="greaterThan">
      <formula>1</formula>
    </cfRule>
  </conditionalFormatting>
  <conditionalFormatting sqref="Q47">
    <cfRule type="cellIs" dxfId="8224" priority="7572" operator="greaterThan">
      <formula>1</formula>
    </cfRule>
  </conditionalFormatting>
  <conditionalFormatting sqref="R47">
    <cfRule type="cellIs" dxfId="8223" priority="7571" operator="greaterThan">
      <formula>1</formula>
    </cfRule>
  </conditionalFormatting>
  <conditionalFormatting sqref="S47">
    <cfRule type="cellIs" dxfId="8222" priority="7570" operator="greaterThan">
      <formula>1</formula>
    </cfRule>
  </conditionalFormatting>
  <conditionalFormatting sqref="T47">
    <cfRule type="cellIs" dxfId="8221" priority="7569" operator="greaterThan">
      <formula>1</formula>
    </cfRule>
  </conditionalFormatting>
  <conditionalFormatting sqref="U47">
    <cfRule type="cellIs" dxfId="8220" priority="7568" operator="greaterThan">
      <formula>1</formula>
    </cfRule>
  </conditionalFormatting>
  <conditionalFormatting sqref="E47">
    <cfRule type="cellIs" dxfId="8219" priority="7585" operator="greaterThan">
      <formula>1</formula>
    </cfRule>
  </conditionalFormatting>
  <conditionalFormatting sqref="E47">
    <cfRule type="cellIs" dxfId="8218" priority="7584" operator="greaterThan">
      <formula>1</formula>
    </cfRule>
  </conditionalFormatting>
  <conditionalFormatting sqref="E47:F47 P47:U47 K47">
    <cfRule type="cellIs" dxfId="8217" priority="7583" operator="greaterThan">
      <formula>1</formula>
    </cfRule>
  </conditionalFormatting>
  <conditionalFormatting sqref="V47">
    <cfRule type="cellIs" dxfId="8216" priority="7582" operator="greaterThan">
      <formula>1</formula>
    </cfRule>
  </conditionalFormatting>
  <conditionalFormatting sqref="V47">
    <cfRule type="cellIs" dxfId="8215" priority="7581" operator="greaterThan">
      <formula>1</formula>
    </cfRule>
  </conditionalFormatting>
  <conditionalFormatting sqref="E47:F47 P47:V47 K47">
    <cfRule type="cellIs" dxfId="8214" priority="7580" operator="greaterThan">
      <formula>1</formula>
    </cfRule>
  </conditionalFormatting>
  <conditionalFormatting sqref="E47:F47 P47:V47 K47">
    <cfRule type="cellIs" dxfId="8213" priority="7579" operator="greaterThan">
      <formula>1</formula>
    </cfRule>
  </conditionalFormatting>
  <conditionalFormatting sqref="K47">
    <cfRule type="cellIs" dxfId="8208" priority="7574" operator="greaterThan">
      <formula>1</formula>
    </cfRule>
  </conditionalFormatting>
  <conditionalFormatting sqref="P47">
    <cfRule type="cellIs" dxfId="8207" priority="7573" operator="greaterThan">
      <formula>1</formula>
    </cfRule>
  </conditionalFormatting>
  <conditionalFormatting sqref="V47">
    <cfRule type="cellIs" dxfId="8206" priority="7567" operator="greaterThan">
      <formula>1</formula>
    </cfRule>
  </conditionalFormatting>
  <conditionalFormatting sqref="E47:F47 P47:V47 K47">
    <cfRule type="cellIs" dxfId="8205" priority="7566" operator="greaterThan">
      <formula>1</formula>
    </cfRule>
  </conditionalFormatting>
  <conditionalFormatting sqref="E47:F47 P47:V47 K47">
    <cfRule type="cellIs" dxfId="8204" priority="7565" operator="greaterThan">
      <formula>1</formula>
    </cfRule>
  </conditionalFormatting>
  <conditionalFormatting sqref="E47:F47 P47:V47 K47">
    <cfRule type="cellIs" dxfId="8203" priority="7564" operator="greaterThan">
      <formula>1</formula>
    </cfRule>
  </conditionalFormatting>
  <conditionalFormatting sqref="E47:F47 T47:V47">
    <cfRule type="cellIs" dxfId="8202" priority="8547" operator="greaterThan">
      <formula>1</formula>
    </cfRule>
  </conditionalFormatting>
  <conditionalFormatting sqref="T47">
    <cfRule type="cellIs" dxfId="8198" priority="8543" operator="greaterThan">
      <formula>1</formula>
    </cfRule>
  </conditionalFormatting>
  <conditionalFormatting sqref="K47">
    <cfRule type="cellIs" dxfId="8197" priority="7558" operator="greaterThan">
      <formula>1</formula>
    </cfRule>
  </conditionalFormatting>
  <conditionalFormatting sqref="P47">
    <cfRule type="cellIs" dxfId="8196" priority="7557" operator="greaterThan">
      <formula>1</formula>
    </cfRule>
  </conditionalFormatting>
  <conditionalFormatting sqref="Q47">
    <cfRule type="cellIs" dxfId="8195" priority="7556" operator="greaterThan">
      <formula>1</formula>
    </cfRule>
  </conditionalFormatting>
  <conditionalFormatting sqref="R47">
    <cfRule type="cellIs" dxfId="8194" priority="7555" operator="greaterThan">
      <formula>1</formula>
    </cfRule>
  </conditionalFormatting>
  <conditionalFormatting sqref="S47">
    <cfRule type="cellIs" dxfId="8193" priority="7554" operator="greaterThan">
      <formula>1</formula>
    </cfRule>
  </conditionalFormatting>
  <conditionalFormatting sqref="T47">
    <cfRule type="cellIs" dxfId="8192" priority="7553" operator="greaterThan">
      <formula>1</formula>
    </cfRule>
  </conditionalFormatting>
  <conditionalFormatting sqref="U47">
    <cfRule type="cellIs" dxfId="8191" priority="7552" operator="greaterThan">
      <formula>1</formula>
    </cfRule>
  </conditionalFormatting>
  <conditionalFormatting sqref="V47">
    <cfRule type="cellIs" dxfId="8190" priority="7551" operator="greaterThan">
      <formula>1</formula>
    </cfRule>
  </conditionalFormatting>
  <conditionalFormatting sqref="L47">
    <cfRule type="cellIs" dxfId="8189" priority="7550" operator="greaterThan">
      <formula>1</formula>
    </cfRule>
  </conditionalFormatting>
  <conditionalFormatting sqref="L47">
    <cfRule type="cellIs" dxfId="8188" priority="7549" operator="greaterThan">
      <formula>1</formula>
    </cfRule>
  </conditionalFormatting>
  <conditionalFormatting sqref="M47">
    <cfRule type="cellIs" dxfId="8187" priority="7548" operator="greaterThan">
      <formula>1</formula>
    </cfRule>
  </conditionalFormatting>
  <conditionalFormatting sqref="M47">
    <cfRule type="cellIs" dxfId="8186" priority="7547" operator="greaterThan">
      <formula>1</formula>
    </cfRule>
  </conditionalFormatting>
  <conditionalFormatting sqref="N47">
    <cfRule type="cellIs" dxfId="8185" priority="7546" operator="greaterThan">
      <formula>1</formula>
    </cfRule>
  </conditionalFormatting>
  <conditionalFormatting sqref="N47">
    <cfRule type="cellIs" dxfId="8184" priority="7545" operator="greaterThan">
      <formula>1</formula>
    </cfRule>
  </conditionalFormatting>
  <conditionalFormatting sqref="N47">
    <cfRule type="cellIs" dxfId="8183" priority="7539" operator="greaterThan">
      <formula>1</formula>
    </cfRule>
  </conditionalFormatting>
  <conditionalFormatting sqref="M47">
    <cfRule type="cellIs" dxfId="8182" priority="7538" operator="greaterThan">
      <formula>1</formula>
    </cfRule>
  </conditionalFormatting>
  <conditionalFormatting sqref="M47">
    <cfRule type="cellIs" dxfId="8181" priority="7537" operator="greaterThan">
      <formula>1</formula>
    </cfRule>
  </conditionalFormatting>
  <conditionalFormatting sqref="L47">
    <cfRule type="cellIs" dxfId="8180" priority="7536" operator="greaterThan">
      <formula>1</formula>
    </cfRule>
  </conditionalFormatting>
  <conditionalFormatting sqref="L47">
    <cfRule type="cellIs" dxfId="8179" priority="7535" operator="greaterThan">
      <formula>1</formula>
    </cfRule>
  </conditionalFormatting>
  <conditionalFormatting sqref="M47:N47">
    <cfRule type="cellIs" dxfId="8178" priority="7534" operator="greaterThan">
      <formula>1</formula>
    </cfRule>
  </conditionalFormatting>
  <conditionalFormatting sqref="M47:N47">
    <cfRule type="cellIs" dxfId="8177" priority="7533" operator="greaterThan">
      <formula>1</formula>
    </cfRule>
  </conditionalFormatting>
  <conditionalFormatting sqref="O47">
    <cfRule type="cellIs" dxfId="8176" priority="7544" operator="greaterThan">
      <formula>1</formula>
    </cfRule>
  </conditionalFormatting>
  <conditionalFormatting sqref="O47">
    <cfRule type="cellIs" dxfId="8175" priority="7543" operator="greaterThan">
      <formula>1</formula>
    </cfRule>
  </conditionalFormatting>
  <conditionalFormatting sqref="O47">
    <cfRule type="cellIs" dxfId="8174" priority="7542" operator="greaterThan">
      <formula>1</formula>
    </cfRule>
  </conditionalFormatting>
  <conditionalFormatting sqref="O47">
    <cfRule type="cellIs" dxfId="8173" priority="7541" operator="greaterThan">
      <formula>1</formula>
    </cfRule>
  </conditionalFormatting>
  <conditionalFormatting sqref="N47">
    <cfRule type="cellIs" dxfId="8172" priority="7540" operator="greaterThan">
      <formula>1</formula>
    </cfRule>
  </conditionalFormatting>
  <conditionalFormatting sqref="M47">
    <cfRule type="cellIs" dxfId="8171" priority="7532" operator="greaterThan">
      <formula>1</formula>
    </cfRule>
  </conditionalFormatting>
  <conditionalFormatting sqref="N47">
    <cfRule type="cellIs" dxfId="8170" priority="7531" operator="greaterThan">
      <formula>1</formula>
    </cfRule>
  </conditionalFormatting>
  <conditionalFormatting sqref="L47">
    <cfRule type="cellIs" dxfId="8169" priority="7530" operator="greaterThan">
      <formula>1</formula>
    </cfRule>
  </conditionalFormatting>
  <conditionalFormatting sqref="L47">
    <cfRule type="cellIs" dxfId="8168" priority="7529" operator="greaterThan">
      <formula>1</formula>
    </cfRule>
  </conditionalFormatting>
  <conditionalFormatting sqref="O47">
    <cfRule type="cellIs" dxfId="8167" priority="7528" operator="greaterThan">
      <formula>1</formula>
    </cfRule>
  </conditionalFormatting>
  <conditionalFormatting sqref="O47">
    <cfRule type="cellIs" dxfId="8166" priority="7527" operator="greaterThan">
      <formula>1</formula>
    </cfRule>
  </conditionalFormatting>
  <conditionalFormatting sqref="L47:O47">
    <cfRule type="cellIs" dxfId="8165" priority="7526" operator="greaterThan">
      <formula>1</formula>
    </cfRule>
  </conditionalFormatting>
  <conditionalFormatting sqref="L47:O47">
    <cfRule type="cellIs" dxfId="8164" priority="7525" operator="greaterThan">
      <formula>1</formula>
    </cfRule>
  </conditionalFormatting>
  <conditionalFormatting sqref="L47">
    <cfRule type="cellIs" dxfId="8163" priority="7524" operator="greaterThan">
      <formula>1</formula>
    </cfRule>
  </conditionalFormatting>
  <conditionalFormatting sqref="M47">
    <cfRule type="cellIs" dxfId="8162" priority="7523" operator="greaterThan">
      <formula>1</formula>
    </cfRule>
  </conditionalFormatting>
  <conditionalFormatting sqref="N47">
    <cfRule type="cellIs" dxfId="8161" priority="7522" operator="greaterThan">
      <formula>1</formula>
    </cfRule>
  </conditionalFormatting>
  <conditionalFormatting sqref="K47">
    <cfRule type="cellIs" dxfId="8160" priority="7499" operator="greaterThan">
      <formula>1</formula>
    </cfRule>
  </conditionalFormatting>
  <conditionalFormatting sqref="O47">
    <cfRule type="cellIs" dxfId="8159" priority="7521" operator="greaterThan">
      <formula>1</formula>
    </cfRule>
  </conditionalFormatting>
  <conditionalFormatting sqref="L47:O47">
    <cfRule type="cellIs" dxfId="8158" priority="7520" operator="greaterThan">
      <formula>1</formula>
    </cfRule>
  </conditionalFormatting>
  <conditionalFormatting sqref="L47:O47">
    <cfRule type="cellIs" dxfId="8157" priority="7519" operator="greaterThan">
      <formula>1</formula>
    </cfRule>
  </conditionalFormatting>
  <conditionalFormatting sqref="L47:O47">
    <cfRule type="cellIs" dxfId="8156" priority="7518" operator="greaterThan">
      <formula>1</formula>
    </cfRule>
  </conditionalFormatting>
  <conditionalFormatting sqref="L47">
    <cfRule type="cellIs" dxfId="8155" priority="7517" operator="greaterThan">
      <formula>1</formula>
    </cfRule>
  </conditionalFormatting>
  <conditionalFormatting sqref="M47">
    <cfRule type="cellIs" dxfId="8154" priority="7516" operator="greaterThan">
      <formula>1</formula>
    </cfRule>
  </conditionalFormatting>
  <conditionalFormatting sqref="N47">
    <cfRule type="cellIs" dxfId="8153" priority="7515" operator="greaterThan">
      <formula>1</formula>
    </cfRule>
  </conditionalFormatting>
  <conditionalFormatting sqref="O47">
    <cfRule type="cellIs" dxfId="8152" priority="7514" operator="greaterThan">
      <formula>1</formula>
    </cfRule>
  </conditionalFormatting>
  <conditionalFormatting sqref="L47:O47">
    <cfRule type="cellIs" dxfId="8151" priority="7513" operator="greaterThan">
      <formula>1</formula>
    </cfRule>
  </conditionalFormatting>
  <conditionalFormatting sqref="L47:O47">
    <cfRule type="cellIs" dxfId="8150" priority="7512" operator="greaterThan">
      <formula>1</formula>
    </cfRule>
  </conditionalFormatting>
  <conditionalFormatting sqref="L47:O47">
    <cfRule type="cellIs" dxfId="8149" priority="7511" operator="greaterThan">
      <formula>1</formula>
    </cfRule>
  </conditionalFormatting>
  <conditionalFormatting sqref="L47:O47">
    <cfRule type="cellIs" dxfId="8148" priority="7510" operator="greaterThan">
      <formula>1</formula>
    </cfRule>
  </conditionalFormatting>
  <conditionalFormatting sqref="L47">
    <cfRule type="cellIs" dxfId="8147" priority="7509" operator="greaterThan">
      <formula>1</formula>
    </cfRule>
  </conditionalFormatting>
  <conditionalFormatting sqref="M47">
    <cfRule type="cellIs" dxfId="8146" priority="7508" operator="greaterThan">
      <formula>1</formula>
    </cfRule>
  </conditionalFormatting>
  <conditionalFormatting sqref="N47">
    <cfRule type="cellIs" dxfId="8145" priority="7507" operator="greaterThan">
      <formula>1</formula>
    </cfRule>
  </conditionalFormatting>
  <conditionalFormatting sqref="O47">
    <cfRule type="cellIs" dxfId="8144" priority="7506" operator="greaterThan">
      <formula>1</formula>
    </cfRule>
  </conditionalFormatting>
  <conditionalFormatting sqref="K47 P47:V47">
    <cfRule type="cellIs" dxfId="8143" priority="7505" operator="greaterThan">
      <formula>1</formula>
    </cfRule>
  </conditionalFormatting>
  <conditionalFormatting sqref="K47 P47:V47">
    <cfRule type="cellIs" dxfId="8142" priority="7504" operator="greaterThan">
      <formula>1</formula>
    </cfRule>
  </conditionalFormatting>
  <conditionalFormatting sqref="P47">
    <cfRule type="cellIs" dxfId="8137" priority="7498" operator="greaterThan">
      <formula>1</formula>
    </cfRule>
  </conditionalFormatting>
  <conditionalFormatting sqref="Q47">
    <cfRule type="cellIs" dxfId="8136" priority="7497" operator="greaterThan">
      <formula>1</formula>
    </cfRule>
  </conditionalFormatting>
  <conditionalFormatting sqref="R47">
    <cfRule type="cellIs" dxfId="8135" priority="7496" operator="greaterThan">
      <formula>1</formula>
    </cfRule>
  </conditionalFormatting>
  <conditionalFormatting sqref="S47">
    <cfRule type="cellIs" dxfId="8134" priority="7495" operator="greaterThan">
      <formula>1</formula>
    </cfRule>
  </conditionalFormatting>
  <conditionalFormatting sqref="T47">
    <cfRule type="cellIs" dxfId="8133" priority="7494" operator="greaterThan">
      <formula>1</formula>
    </cfRule>
  </conditionalFormatting>
  <conditionalFormatting sqref="U47">
    <cfRule type="cellIs" dxfId="8132" priority="7493" operator="greaterThan">
      <formula>1</formula>
    </cfRule>
  </conditionalFormatting>
  <conditionalFormatting sqref="V47">
    <cfRule type="cellIs" dxfId="8131" priority="7492" operator="greaterThan">
      <formula>1</formula>
    </cfRule>
  </conditionalFormatting>
  <conditionalFormatting sqref="F47">
    <cfRule type="cellIs" dxfId="8130" priority="7491" operator="greaterThan">
      <formula>1</formula>
    </cfRule>
  </conditionalFormatting>
  <conditionalFormatting sqref="F47">
    <cfRule type="cellIs" dxfId="8129" priority="7490" operator="greaterThan">
      <formula>1</formula>
    </cfRule>
  </conditionalFormatting>
  <conditionalFormatting sqref="E47">
    <cfRule type="cellIs" dxfId="8128" priority="7489" operator="greaterThan">
      <formula>1</formula>
    </cfRule>
  </conditionalFormatting>
  <conditionalFormatting sqref="E47">
    <cfRule type="cellIs" dxfId="8127" priority="7488" operator="greaterThan">
      <formula>1</formula>
    </cfRule>
  </conditionalFormatting>
  <conditionalFormatting sqref="E47:F47 P47:U47 K47">
    <cfRule type="cellIs" dxfId="8126" priority="7487" operator="greaterThan">
      <formula>1</formula>
    </cfRule>
  </conditionalFormatting>
  <conditionalFormatting sqref="V47">
    <cfRule type="cellIs" dxfId="8125" priority="7486" operator="greaterThan">
      <formula>1</formula>
    </cfRule>
  </conditionalFormatting>
  <conditionalFormatting sqref="V47">
    <cfRule type="cellIs" dxfId="8124" priority="7485" operator="greaterThan">
      <formula>1</formula>
    </cfRule>
  </conditionalFormatting>
  <conditionalFormatting sqref="E47:F47 P47:V47 K47">
    <cfRule type="cellIs" dxfId="8123" priority="7484" operator="greaterThan">
      <formula>1</formula>
    </cfRule>
  </conditionalFormatting>
  <conditionalFormatting sqref="E47:F47 P47:V47 K47">
    <cfRule type="cellIs" dxfId="8122" priority="7483" operator="greaterThan">
      <formula>1</formula>
    </cfRule>
  </conditionalFormatting>
  <conditionalFormatting sqref="K47">
    <cfRule type="cellIs" dxfId="8117" priority="7478" operator="greaterThan">
      <formula>1</formula>
    </cfRule>
  </conditionalFormatting>
  <conditionalFormatting sqref="P47">
    <cfRule type="cellIs" dxfId="8116" priority="7477" operator="greaterThan">
      <formula>1</formula>
    </cfRule>
  </conditionalFormatting>
  <conditionalFormatting sqref="Q47">
    <cfRule type="cellIs" dxfId="8115" priority="7476" operator="greaterThan">
      <formula>1</formula>
    </cfRule>
  </conditionalFormatting>
  <conditionalFormatting sqref="R47">
    <cfRule type="cellIs" dxfId="8114" priority="7475" operator="greaterThan">
      <formula>1</formula>
    </cfRule>
  </conditionalFormatting>
  <conditionalFormatting sqref="S47">
    <cfRule type="cellIs" dxfId="8113" priority="7474" operator="greaterThan">
      <formula>1</formula>
    </cfRule>
  </conditionalFormatting>
  <conditionalFormatting sqref="T47">
    <cfRule type="cellIs" dxfId="8112" priority="7473" operator="greaterThan">
      <formula>1</formula>
    </cfRule>
  </conditionalFormatting>
  <conditionalFormatting sqref="U47">
    <cfRule type="cellIs" dxfId="8111" priority="7472" operator="greaterThan">
      <formula>1</formula>
    </cfRule>
  </conditionalFormatting>
  <conditionalFormatting sqref="V47">
    <cfRule type="cellIs" dxfId="8110" priority="7471" operator="greaterThan">
      <formula>1</formula>
    </cfRule>
  </conditionalFormatting>
  <conditionalFormatting sqref="E47:F47 P47:V47 K47">
    <cfRule type="cellIs" dxfId="8109" priority="7470" operator="greaterThan">
      <formula>1</formula>
    </cfRule>
  </conditionalFormatting>
  <conditionalFormatting sqref="E47:F47 P47:V47 K47">
    <cfRule type="cellIs" dxfId="8108" priority="7469" operator="greaterThan">
      <formula>1</formula>
    </cfRule>
  </conditionalFormatting>
  <conditionalFormatting sqref="E47:F47 P47:V47 K47">
    <cfRule type="cellIs" dxfId="8107" priority="7468" operator="greaterThan">
      <formula>1</formula>
    </cfRule>
  </conditionalFormatting>
  <conditionalFormatting sqref="E47:F47 P47:V47 K47">
    <cfRule type="cellIs" dxfId="8106" priority="7467" operator="greaterThan">
      <formula>1</formula>
    </cfRule>
  </conditionalFormatting>
  <conditionalFormatting sqref="T47">
    <cfRule type="cellIs" dxfId="8102" priority="8434" operator="greaterThan">
      <formula>1</formula>
    </cfRule>
  </conditionalFormatting>
  <conditionalFormatting sqref="S47">
    <cfRule type="cellIs" dxfId="8101" priority="8435" operator="greaterThan">
      <formula>1</formula>
    </cfRule>
  </conditionalFormatting>
  <conditionalFormatting sqref="V47">
    <cfRule type="cellIs" dxfId="8100" priority="8432" operator="greaterThan">
      <formula>1</formula>
    </cfRule>
  </conditionalFormatting>
  <conditionalFormatting sqref="E47:F47 P47:V47 K47">
    <cfRule type="cellIs" dxfId="8098" priority="8446" operator="greaterThan">
      <formula>1</formula>
    </cfRule>
  </conditionalFormatting>
  <conditionalFormatting sqref="E47:F47 P47:V47 K47">
    <cfRule type="cellIs" dxfId="8097" priority="8445" operator="greaterThan">
      <formula>1</formula>
    </cfRule>
  </conditionalFormatting>
  <conditionalFormatting sqref="E47:F47 P47:V47 K47">
    <cfRule type="cellIs" dxfId="8096" priority="8444" operator="greaterThan">
      <formula>1</formula>
    </cfRule>
  </conditionalFormatting>
  <conditionalFormatting sqref="K47">
    <cfRule type="cellIs" dxfId="8091" priority="8439" operator="greaterThan">
      <formula>1</formula>
    </cfRule>
  </conditionalFormatting>
  <conditionalFormatting sqref="P47">
    <cfRule type="cellIs" dxfId="8090" priority="8438" operator="greaterThan">
      <formula>1</formula>
    </cfRule>
  </conditionalFormatting>
  <conditionalFormatting sqref="Q47">
    <cfRule type="cellIs" dxfId="8089" priority="8437" operator="greaterThan">
      <formula>1</formula>
    </cfRule>
  </conditionalFormatting>
  <conditionalFormatting sqref="R47">
    <cfRule type="cellIs" dxfId="8088" priority="8436" operator="greaterThan">
      <formula>1</formula>
    </cfRule>
  </conditionalFormatting>
  <conditionalFormatting sqref="U47">
    <cfRule type="cellIs" dxfId="8087" priority="8433" operator="greaterThan">
      <formula>1</formula>
    </cfRule>
  </conditionalFormatting>
  <conditionalFormatting sqref="M47">
    <cfRule type="cellIs" dxfId="8086" priority="8428" operator="greaterThan">
      <formula>1</formula>
    </cfRule>
  </conditionalFormatting>
  <conditionalFormatting sqref="N47">
    <cfRule type="cellIs" dxfId="8085" priority="8427" operator="greaterThan">
      <formula>1</formula>
    </cfRule>
  </conditionalFormatting>
  <conditionalFormatting sqref="O47">
    <cfRule type="cellIs" dxfId="8084" priority="8426" operator="greaterThan">
      <formula>1</formula>
    </cfRule>
  </conditionalFormatting>
  <conditionalFormatting sqref="L47:O47">
    <cfRule type="cellIs" dxfId="8083" priority="8431" operator="greaterThan">
      <formula>1</formula>
    </cfRule>
  </conditionalFormatting>
  <conditionalFormatting sqref="L47:O47">
    <cfRule type="cellIs" dxfId="8082" priority="8430" operator="greaterThan">
      <formula>1</formula>
    </cfRule>
  </conditionalFormatting>
  <conditionalFormatting sqref="L47">
    <cfRule type="cellIs" dxfId="8081" priority="8429" operator="greaterThan">
      <formula>1</formula>
    </cfRule>
  </conditionalFormatting>
  <conditionalFormatting sqref="L47:O47">
    <cfRule type="cellIs" dxfId="8080" priority="8425" operator="greaterThan">
      <formula>1</formula>
    </cfRule>
  </conditionalFormatting>
  <conditionalFormatting sqref="L47:O47">
    <cfRule type="cellIs" dxfId="8079" priority="8424" operator="greaterThan">
      <formula>1</formula>
    </cfRule>
  </conditionalFormatting>
  <conditionalFormatting sqref="L47">
    <cfRule type="cellIs" dxfId="8078" priority="8423" operator="greaterThan">
      <formula>1</formula>
    </cfRule>
  </conditionalFormatting>
  <conditionalFormatting sqref="M47">
    <cfRule type="cellIs" dxfId="8077" priority="8422" operator="greaterThan">
      <formula>1</formula>
    </cfRule>
  </conditionalFormatting>
  <conditionalFormatting sqref="N47">
    <cfRule type="cellIs" dxfId="8076" priority="8421" operator="greaterThan">
      <formula>1</formula>
    </cfRule>
  </conditionalFormatting>
  <conditionalFormatting sqref="O47">
    <cfRule type="cellIs" dxfId="8075" priority="8420" operator="greaterThan">
      <formula>1</formula>
    </cfRule>
  </conditionalFormatting>
  <conditionalFormatting sqref="L47">
    <cfRule type="cellIs" dxfId="8074" priority="8413" operator="greaterThan">
      <formula>1</formula>
    </cfRule>
  </conditionalFormatting>
  <conditionalFormatting sqref="L47">
    <cfRule type="cellIs" dxfId="8073" priority="8412" operator="greaterThan">
      <formula>1</formula>
    </cfRule>
  </conditionalFormatting>
  <conditionalFormatting sqref="N47:O47">
    <cfRule type="cellIs" dxfId="8072" priority="8419" operator="greaterThan">
      <formula>1</formula>
    </cfRule>
  </conditionalFormatting>
  <conditionalFormatting sqref="N47:O47">
    <cfRule type="cellIs" dxfId="8071" priority="8418" operator="greaterThan">
      <formula>1</formula>
    </cfRule>
  </conditionalFormatting>
  <conditionalFormatting sqref="N47">
    <cfRule type="cellIs" dxfId="8070" priority="8417" operator="greaterThan">
      <formula>1</formula>
    </cfRule>
  </conditionalFormatting>
  <conditionalFormatting sqref="O47">
    <cfRule type="cellIs" dxfId="8069" priority="8416" operator="greaterThan">
      <formula>1</formula>
    </cfRule>
  </conditionalFormatting>
  <conditionalFormatting sqref="M47">
    <cfRule type="cellIs" dxfId="8068" priority="8415" operator="greaterThan">
      <formula>1</formula>
    </cfRule>
  </conditionalFormatting>
  <conditionalFormatting sqref="M47">
    <cfRule type="cellIs" dxfId="8067" priority="8414" operator="greaterThan">
      <formula>1</formula>
    </cfRule>
  </conditionalFormatting>
  <conditionalFormatting sqref="L47">
    <cfRule type="cellIs" dxfId="8066" priority="8411" operator="greaterThan">
      <formula>1</formula>
    </cfRule>
  </conditionalFormatting>
  <conditionalFormatting sqref="L47">
    <cfRule type="cellIs" dxfId="8065" priority="8410" operator="greaterThan">
      <formula>1</formula>
    </cfRule>
  </conditionalFormatting>
  <conditionalFormatting sqref="L47">
    <cfRule type="cellIs" dxfId="8064" priority="8409" operator="greaterThan">
      <formula>1</formula>
    </cfRule>
  </conditionalFormatting>
  <conditionalFormatting sqref="M47">
    <cfRule type="cellIs" dxfId="8063" priority="8408" operator="greaterThan">
      <formula>1</formula>
    </cfRule>
  </conditionalFormatting>
  <conditionalFormatting sqref="M47">
    <cfRule type="cellIs" dxfId="8062" priority="8407" operator="greaterThan">
      <formula>1</formula>
    </cfRule>
  </conditionalFormatting>
  <conditionalFormatting sqref="N47">
    <cfRule type="cellIs" dxfId="8061" priority="8406" operator="greaterThan">
      <formula>1</formula>
    </cfRule>
  </conditionalFormatting>
  <conditionalFormatting sqref="N47">
    <cfRule type="cellIs" dxfId="8060" priority="8405" operator="greaterThan">
      <formula>1</formula>
    </cfRule>
  </conditionalFormatting>
  <conditionalFormatting sqref="O47">
    <cfRule type="cellIs" dxfId="8059" priority="8404" operator="greaterThan">
      <formula>1</formula>
    </cfRule>
  </conditionalFormatting>
  <conditionalFormatting sqref="O47">
    <cfRule type="cellIs" dxfId="8058" priority="8403" operator="greaterThan">
      <formula>1</formula>
    </cfRule>
  </conditionalFormatting>
  <conditionalFormatting sqref="O47">
    <cfRule type="cellIs" dxfId="8057" priority="8402" operator="greaterThan">
      <formula>1</formula>
    </cfRule>
  </conditionalFormatting>
  <conditionalFormatting sqref="O47">
    <cfRule type="cellIs" dxfId="8056" priority="8401" operator="greaterThan">
      <formula>1</formula>
    </cfRule>
  </conditionalFormatting>
  <conditionalFormatting sqref="N47">
    <cfRule type="cellIs" dxfId="8055" priority="8400" operator="greaterThan">
      <formula>1</formula>
    </cfRule>
  </conditionalFormatting>
  <conditionalFormatting sqref="N47">
    <cfRule type="cellIs" dxfId="8054" priority="8399" operator="greaterThan">
      <formula>1</formula>
    </cfRule>
  </conditionalFormatting>
  <conditionalFormatting sqref="M47">
    <cfRule type="cellIs" dxfId="8053" priority="8398" operator="greaterThan">
      <formula>1</formula>
    </cfRule>
  </conditionalFormatting>
  <conditionalFormatting sqref="M47">
    <cfRule type="cellIs" dxfId="8052" priority="8397" operator="greaterThan">
      <formula>1</formula>
    </cfRule>
  </conditionalFormatting>
  <conditionalFormatting sqref="L47">
    <cfRule type="cellIs" dxfId="8051" priority="8396" operator="greaterThan">
      <formula>1</formula>
    </cfRule>
  </conditionalFormatting>
  <conditionalFormatting sqref="L47">
    <cfRule type="cellIs" dxfId="8050" priority="8395" operator="greaterThan">
      <formula>1</formula>
    </cfRule>
  </conditionalFormatting>
  <conditionalFormatting sqref="L47">
    <cfRule type="cellIs" dxfId="8049" priority="8394" operator="greaterThan">
      <formula>1</formula>
    </cfRule>
  </conditionalFormatting>
  <conditionalFormatting sqref="L47">
    <cfRule type="cellIs" dxfId="8048" priority="8393" operator="greaterThan">
      <formula>1</formula>
    </cfRule>
  </conditionalFormatting>
  <conditionalFormatting sqref="M47">
    <cfRule type="cellIs" dxfId="8047" priority="8392" operator="greaterThan">
      <formula>1</formula>
    </cfRule>
  </conditionalFormatting>
  <conditionalFormatting sqref="M47">
    <cfRule type="cellIs" dxfId="8046" priority="8391" operator="greaterThan">
      <formula>1</formula>
    </cfRule>
  </conditionalFormatting>
  <conditionalFormatting sqref="N47">
    <cfRule type="cellIs" dxfId="8045" priority="8390" operator="greaterThan">
      <formula>1</formula>
    </cfRule>
  </conditionalFormatting>
  <conditionalFormatting sqref="N47">
    <cfRule type="cellIs" dxfId="8044" priority="8389" operator="greaterThan">
      <formula>1</formula>
    </cfRule>
  </conditionalFormatting>
  <conditionalFormatting sqref="O47">
    <cfRule type="cellIs" dxfId="8043" priority="8388" operator="greaterThan">
      <formula>1</formula>
    </cfRule>
  </conditionalFormatting>
  <conditionalFormatting sqref="O47">
    <cfRule type="cellIs" dxfId="8042" priority="8387" operator="greaterThan">
      <formula>1</formula>
    </cfRule>
  </conditionalFormatting>
  <conditionalFormatting sqref="O47">
    <cfRule type="cellIs" dxfId="8041" priority="8386" operator="greaterThan">
      <formula>1</formula>
    </cfRule>
  </conditionalFormatting>
  <conditionalFormatting sqref="O47">
    <cfRule type="cellIs" dxfId="8040" priority="8385" operator="greaterThan">
      <formula>1</formula>
    </cfRule>
  </conditionalFormatting>
  <conditionalFormatting sqref="N47">
    <cfRule type="cellIs" dxfId="8039" priority="8384" operator="greaterThan">
      <formula>1</formula>
    </cfRule>
  </conditionalFormatting>
  <conditionalFormatting sqref="N47">
    <cfRule type="cellIs" dxfId="8038" priority="8383" operator="greaterThan">
      <formula>1</formula>
    </cfRule>
  </conditionalFormatting>
  <conditionalFormatting sqref="M47">
    <cfRule type="cellIs" dxfId="8037" priority="8382" operator="greaterThan">
      <formula>1</formula>
    </cfRule>
  </conditionalFormatting>
  <conditionalFormatting sqref="M47">
    <cfRule type="cellIs" dxfId="8036" priority="8381" operator="greaterThan">
      <formula>1</formula>
    </cfRule>
  </conditionalFormatting>
  <conditionalFormatting sqref="L47">
    <cfRule type="cellIs" dxfId="8035" priority="8380" operator="greaterThan">
      <formula>1</formula>
    </cfRule>
  </conditionalFormatting>
  <conditionalFormatting sqref="L47">
    <cfRule type="cellIs" dxfId="8034" priority="8379" operator="greaterThan">
      <formula>1</formula>
    </cfRule>
  </conditionalFormatting>
  <conditionalFormatting sqref="O47">
    <cfRule type="cellIs" dxfId="8033" priority="8371" operator="greaterThan">
      <formula>1</formula>
    </cfRule>
  </conditionalFormatting>
  <conditionalFormatting sqref="M47:N47">
    <cfRule type="cellIs" dxfId="8032" priority="8378" operator="greaterThan">
      <formula>1</formula>
    </cfRule>
  </conditionalFormatting>
  <conditionalFormatting sqref="M47:N47">
    <cfRule type="cellIs" dxfId="8031" priority="8377" operator="greaterThan">
      <formula>1</formula>
    </cfRule>
  </conditionalFormatting>
  <conditionalFormatting sqref="M47">
    <cfRule type="cellIs" dxfId="8030" priority="8376" operator="greaterThan">
      <formula>1</formula>
    </cfRule>
  </conditionalFormatting>
  <conditionalFormatting sqref="N47">
    <cfRule type="cellIs" dxfId="8029" priority="8375" operator="greaterThan">
      <formula>1</formula>
    </cfRule>
  </conditionalFormatting>
  <conditionalFormatting sqref="L47">
    <cfRule type="cellIs" dxfId="8028" priority="8374" operator="greaterThan">
      <formula>1</formula>
    </cfRule>
  </conditionalFormatting>
  <conditionalFormatting sqref="L47">
    <cfRule type="cellIs" dxfId="8027" priority="8373" operator="greaterThan">
      <formula>1</formula>
    </cfRule>
  </conditionalFormatting>
  <conditionalFormatting sqref="O47">
    <cfRule type="cellIs" dxfId="8026" priority="8372" operator="greaterThan">
      <formula>1</formula>
    </cfRule>
  </conditionalFormatting>
  <conditionalFormatting sqref="L47:O47">
    <cfRule type="cellIs" dxfId="8025" priority="8370" operator="greaterThan">
      <formula>1</formula>
    </cfRule>
  </conditionalFormatting>
  <conditionalFormatting sqref="L47:O47">
    <cfRule type="cellIs" dxfId="8024" priority="8369" operator="greaterThan">
      <formula>1</formula>
    </cfRule>
  </conditionalFormatting>
  <conditionalFormatting sqref="L47">
    <cfRule type="cellIs" dxfId="8023" priority="8368" operator="greaterThan">
      <formula>1</formula>
    </cfRule>
  </conditionalFormatting>
  <conditionalFormatting sqref="M47">
    <cfRule type="cellIs" dxfId="8022" priority="8367" operator="greaterThan">
      <formula>1</formula>
    </cfRule>
  </conditionalFormatting>
  <conditionalFormatting sqref="N47">
    <cfRule type="cellIs" dxfId="8021" priority="8366" operator="greaterThan">
      <formula>1</formula>
    </cfRule>
  </conditionalFormatting>
  <conditionalFormatting sqref="O47">
    <cfRule type="cellIs" dxfId="8020" priority="8365" operator="greaterThan">
      <formula>1</formula>
    </cfRule>
  </conditionalFormatting>
  <conditionalFormatting sqref="L47:O47">
    <cfRule type="cellIs" dxfId="8019" priority="8364" operator="greaterThan">
      <formula>1</formula>
    </cfRule>
  </conditionalFormatting>
  <conditionalFormatting sqref="L47:O47">
    <cfRule type="cellIs" dxfId="8018" priority="8363" operator="greaterThan">
      <formula>1</formula>
    </cfRule>
  </conditionalFormatting>
  <conditionalFormatting sqref="L47:O47">
    <cfRule type="cellIs" dxfId="8017" priority="8362" operator="greaterThan">
      <formula>1</formula>
    </cfRule>
  </conditionalFormatting>
  <conditionalFormatting sqref="L47">
    <cfRule type="cellIs" dxfId="8016" priority="8361" operator="greaterThan">
      <formula>1</formula>
    </cfRule>
  </conditionalFormatting>
  <conditionalFormatting sqref="M47">
    <cfRule type="cellIs" dxfId="8015" priority="8360" operator="greaterThan">
      <formula>1</formula>
    </cfRule>
  </conditionalFormatting>
  <conditionalFormatting sqref="N47">
    <cfRule type="cellIs" dxfId="8014" priority="8359" operator="greaterThan">
      <formula>1</formula>
    </cfRule>
  </conditionalFormatting>
  <conditionalFormatting sqref="O47">
    <cfRule type="cellIs" dxfId="8013" priority="8358" operator="greaterThan">
      <formula>1</formula>
    </cfRule>
  </conditionalFormatting>
  <conditionalFormatting sqref="O47">
    <cfRule type="cellIs" dxfId="8012" priority="8350" operator="greaterThan">
      <formula>1</formula>
    </cfRule>
  </conditionalFormatting>
  <conditionalFormatting sqref="L47:O47">
    <cfRule type="cellIs" dxfId="8011" priority="8357" operator="greaterThan">
      <formula>1</formula>
    </cfRule>
  </conditionalFormatting>
  <conditionalFormatting sqref="L47:O47">
    <cfRule type="cellIs" dxfId="8010" priority="8356" operator="greaterThan">
      <formula>1</formula>
    </cfRule>
  </conditionalFormatting>
  <conditionalFormatting sqref="L47:O47">
    <cfRule type="cellIs" dxfId="8009" priority="8355" operator="greaterThan">
      <formula>1</formula>
    </cfRule>
  </conditionalFormatting>
  <conditionalFormatting sqref="L47:O47">
    <cfRule type="cellIs" dxfId="8008" priority="8354" operator="greaterThan">
      <formula>1</formula>
    </cfRule>
  </conditionalFormatting>
  <conditionalFormatting sqref="L47">
    <cfRule type="cellIs" dxfId="8007" priority="8353" operator="greaterThan">
      <formula>1</formula>
    </cfRule>
  </conditionalFormatting>
  <conditionalFormatting sqref="M47">
    <cfRule type="cellIs" dxfId="8006" priority="8352" operator="greaterThan">
      <formula>1</formula>
    </cfRule>
  </conditionalFormatting>
  <conditionalFormatting sqref="N47">
    <cfRule type="cellIs" dxfId="8005" priority="8351" operator="greaterThan">
      <formula>1</formula>
    </cfRule>
  </conditionalFormatting>
  <conditionalFormatting sqref="F47">
    <cfRule type="cellIs" dxfId="8004" priority="8339" operator="greaterThan">
      <formula>1</formula>
    </cfRule>
  </conditionalFormatting>
  <conditionalFormatting sqref="F47">
    <cfRule type="cellIs" dxfId="8003" priority="8338" operator="greaterThan">
      <formula>1</formula>
    </cfRule>
  </conditionalFormatting>
  <conditionalFormatting sqref="E47 K47 P47:V47">
    <cfRule type="cellIs" dxfId="8002" priority="8349" operator="greaterThan">
      <formula>1</formula>
    </cfRule>
  </conditionalFormatting>
  <conditionalFormatting sqref="E47 K47 P47:V47">
    <cfRule type="cellIs" dxfId="8001" priority="8348" operator="greaterThan">
      <formula>1</formula>
    </cfRule>
  </conditionalFormatting>
  <conditionalFormatting sqref="K47">
    <cfRule type="cellIs" dxfId="8000" priority="8347" operator="greaterThan">
      <formula>1</formula>
    </cfRule>
  </conditionalFormatting>
  <conditionalFormatting sqref="P47">
    <cfRule type="cellIs" dxfId="7999" priority="8346" operator="greaterThan">
      <formula>1</formula>
    </cfRule>
  </conditionalFormatting>
  <conditionalFormatting sqref="Q47">
    <cfRule type="cellIs" dxfId="7998" priority="8345" operator="greaterThan">
      <formula>1</formula>
    </cfRule>
  </conditionalFormatting>
  <conditionalFormatting sqref="R47">
    <cfRule type="cellIs" dxfId="7997" priority="8344" operator="greaterThan">
      <formula>1</formula>
    </cfRule>
  </conditionalFormatting>
  <conditionalFormatting sqref="S47">
    <cfRule type="cellIs" dxfId="7996" priority="8343" operator="greaterThan">
      <formula>1</formula>
    </cfRule>
  </conditionalFormatting>
  <conditionalFormatting sqref="T47">
    <cfRule type="cellIs" dxfId="7995" priority="8342" operator="greaterThan">
      <formula>1</formula>
    </cfRule>
  </conditionalFormatting>
  <conditionalFormatting sqref="U47">
    <cfRule type="cellIs" dxfId="7994" priority="8341" operator="greaterThan">
      <formula>1</formula>
    </cfRule>
  </conditionalFormatting>
  <conditionalFormatting sqref="V47">
    <cfRule type="cellIs" dxfId="7993" priority="8340" operator="greaterThan">
      <formula>1</formula>
    </cfRule>
  </conditionalFormatting>
  <conditionalFormatting sqref="P47">
    <cfRule type="cellIs" dxfId="7984" priority="8314" operator="greaterThan">
      <formula>1</formula>
    </cfRule>
  </conditionalFormatting>
  <conditionalFormatting sqref="P47">
    <cfRule type="cellIs" dxfId="7983" priority="8313" operator="greaterThan">
      <formula>1</formula>
    </cfRule>
  </conditionalFormatting>
  <conditionalFormatting sqref="E47:F47 V47 R47:T47 K47">
    <cfRule type="cellIs" dxfId="7982" priority="8329" operator="greaterThan">
      <formula>1</formula>
    </cfRule>
  </conditionalFormatting>
  <conditionalFormatting sqref="E47:F47 V47 R47:T47 K47">
    <cfRule type="cellIs" dxfId="7981" priority="8328" operator="greaterThan">
      <formula>1</formula>
    </cfRule>
  </conditionalFormatting>
  <conditionalFormatting sqref="K47">
    <cfRule type="cellIs" dxfId="7976" priority="8323" operator="greaterThan">
      <formula>1</formula>
    </cfRule>
  </conditionalFormatting>
  <conditionalFormatting sqref="R47">
    <cfRule type="cellIs" dxfId="7975" priority="8322" operator="greaterThan">
      <formula>1</formula>
    </cfRule>
  </conditionalFormatting>
  <conditionalFormatting sqref="S47">
    <cfRule type="cellIs" dxfId="7974" priority="8321" operator="greaterThan">
      <formula>1</formula>
    </cfRule>
  </conditionalFormatting>
  <conditionalFormatting sqref="T47">
    <cfRule type="cellIs" dxfId="7973" priority="8320" operator="greaterThan">
      <formula>1</formula>
    </cfRule>
  </conditionalFormatting>
  <conditionalFormatting sqref="V47">
    <cfRule type="cellIs" dxfId="7972" priority="8319" operator="greaterThan">
      <formula>1</formula>
    </cfRule>
  </conditionalFormatting>
  <conditionalFormatting sqref="U47">
    <cfRule type="cellIs" dxfId="7971" priority="8318" operator="greaterThan">
      <formula>1</formula>
    </cfRule>
  </conditionalFormatting>
  <conditionalFormatting sqref="U47">
    <cfRule type="cellIs" dxfId="7970" priority="8317" operator="greaterThan">
      <formula>1</formula>
    </cfRule>
  </conditionalFormatting>
  <conditionalFormatting sqref="Q47">
    <cfRule type="cellIs" dxfId="7969" priority="8316" operator="greaterThan">
      <formula>1</formula>
    </cfRule>
  </conditionalFormatting>
  <conditionalFormatting sqref="Q47">
    <cfRule type="cellIs" dxfId="7968" priority="8315" operator="greaterThan">
      <formula>1</formula>
    </cfRule>
  </conditionalFormatting>
  <conditionalFormatting sqref="E47:F47 P47 K47">
    <cfRule type="cellIs" dxfId="7967" priority="8312" operator="greaterThan">
      <formula>1</formula>
    </cfRule>
  </conditionalFormatting>
  <conditionalFormatting sqref="E47:F47 P47 K47">
    <cfRule type="cellIs" dxfId="7966" priority="8311" operator="greaterThan">
      <formula>1</formula>
    </cfRule>
  </conditionalFormatting>
  <conditionalFormatting sqref="K47">
    <cfRule type="cellIs" dxfId="7961" priority="8306" operator="greaterThan">
      <formula>1</formula>
    </cfRule>
  </conditionalFormatting>
  <conditionalFormatting sqref="P47">
    <cfRule type="cellIs" dxfId="7960" priority="8305" operator="greaterThan">
      <formula>1</formula>
    </cfRule>
  </conditionalFormatting>
  <conditionalFormatting sqref="Q47">
    <cfRule type="cellIs" dxfId="7959" priority="8304" operator="greaterThan">
      <formula>1</formula>
    </cfRule>
  </conditionalFormatting>
  <conditionalFormatting sqref="Q47">
    <cfRule type="cellIs" dxfId="7958" priority="8303" operator="greaterThan">
      <formula>1</formula>
    </cfRule>
  </conditionalFormatting>
  <conditionalFormatting sqref="R47">
    <cfRule type="cellIs" dxfId="7957" priority="8302" operator="greaterThan">
      <formula>1</formula>
    </cfRule>
  </conditionalFormatting>
  <conditionalFormatting sqref="R47">
    <cfRule type="cellIs" dxfId="7956" priority="8301" operator="greaterThan">
      <formula>1</formula>
    </cfRule>
  </conditionalFormatting>
  <conditionalFormatting sqref="S47">
    <cfRule type="cellIs" dxfId="7955" priority="8300" operator="greaterThan">
      <formula>1</formula>
    </cfRule>
  </conditionalFormatting>
  <conditionalFormatting sqref="S47">
    <cfRule type="cellIs" dxfId="7954" priority="8299" operator="greaterThan">
      <formula>1</formula>
    </cfRule>
  </conditionalFormatting>
  <conditionalFormatting sqref="T47">
    <cfRule type="cellIs" dxfId="7953" priority="8298" operator="greaterThan">
      <formula>1</formula>
    </cfRule>
  </conditionalFormatting>
  <conditionalFormatting sqref="T47">
    <cfRule type="cellIs" dxfId="7952" priority="8297" operator="greaterThan">
      <formula>1</formula>
    </cfRule>
  </conditionalFormatting>
  <conditionalFormatting sqref="U47">
    <cfRule type="cellIs" dxfId="7951" priority="8296" operator="greaterThan">
      <formula>1</formula>
    </cfRule>
  </conditionalFormatting>
  <conditionalFormatting sqref="U47">
    <cfRule type="cellIs" dxfId="7950" priority="8295" operator="greaterThan">
      <formula>1</formula>
    </cfRule>
  </conditionalFormatting>
  <conditionalFormatting sqref="V47">
    <cfRule type="cellIs" dxfId="7949" priority="8294" operator="greaterThan">
      <formula>1</formula>
    </cfRule>
  </conditionalFormatting>
  <conditionalFormatting sqref="V47">
    <cfRule type="cellIs" dxfId="7948" priority="8293" operator="greaterThan">
      <formula>1</formula>
    </cfRule>
  </conditionalFormatting>
  <conditionalFormatting sqref="S47">
    <cfRule type="cellIs" dxfId="7947" priority="8279" operator="greaterThan">
      <formula>1</formula>
    </cfRule>
  </conditionalFormatting>
  <conditionalFormatting sqref="S47">
    <cfRule type="cellIs" dxfId="7946" priority="8278" operator="greaterThan">
      <formula>1</formula>
    </cfRule>
  </conditionalFormatting>
  <conditionalFormatting sqref="R47">
    <cfRule type="cellIs" dxfId="7945" priority="8277" operator="greaterThan">
      <formula>1</formula>
    </cfRule>
  </conditionalFormatting>
  <conditionalFormatting sqref="R47">
    <cfRule type="cellIs" dxfId="7944" priority="8276" operator="greaterThan">
      <formula>1</formula>
    </cfRule>
  </conditionalFormatting>
  <conditionalFormatting sqref="Q47">
    <cfRule type="cellIs" dxfId="7943" priority="8275" operator="greaterThan">
      <formula>1</formula>
    </cfRule>
  </conditionalFormatting>
  <conditionalFormatting sqref="E47:F47 K47">
    <cfRule type="cellIs" dxfId="7942" priority="8292" operator="greaterThan">
      <formula>1</formula>
    </cfRule>
  </conditionalFormatting>
  <conditionalFormatting sqref="E47:F47 K47">
    <cfRule type="cellIs" dxfId="7941" priority="8291" operator="greaterThan">
      <formula>1</formula>
    </cfRule>
  </conditionalFormatting>
  <conditionalFormatting sqref="K47">
    <cfRule type="cellIs" dxfId="7936" priority="8286" operator="greaterThan">
      <formula>1</formula>
    </cfRule>
  </conditionalFormatting>
  <conditionalFormatting sqref="V47">
    <cfRule type="cellIs" dxfId="7935" priority="8285" operator="greaterThan">
      <formula>1</formula>
    </cfRule>
  </conditionalFormatting>
  <conditionalFormatting sqref="V47">
    <cfRule type="cellIs" dxfId="7934" priority="8284" operator="greaterThan">
      <formula>1</formula>
    </cfRule>
  </conditionalFormatting>
  <conditionalFormatting sqref="U47">
    <cfRule type="cellIs" dxfId="7933" priority="8283" operator="greaterThan">
      <formula>1</formula>
    </cfRule>
  </conditionalFormatting>
  <conditionalFormatting sqref="U47">
    <cfRule type="cellIs" dxfId="7932" priority="8282" operator="greaterThan">
      <formula>1</formula>
    </cfRule>
  </conditionalFormatting>
  <conditionalFormatting sqref="T47">
    <cfRule type="cellIs" dxfId="7931" priority="8281" operator="greaterThan">
      <formula>1</formula>
    </cfRule>
  </conditionalFormatting>
  <conditionalFormatting sqref="T47">
    <cfRule type="cellIs" dxfId="7930" priority="8280" operator="greaterThan">
      <formula>1</formula>
    </cfRule>
  </conditionalFormatting>
  <conditionalFormatting sqref="Q47">
    <cfRule type="cellIs" dxfId="7929" priority="8274" operator="greaterThan">
      <formula>1</formula>
    </cfRule>
  </conditionalFormatting>
  <conditionalFormatting sqref="P47">
    <cfRule type="cellIs" dxfId="7928" priority="8273" operator="greaterThan">
      <formula>1</formula>
    </cfRule>
  </conditionalFormatting>
  <conditionalFormatting sqref="P47">
    <cfRule type="cellIs" dxfId="7927" priority="8272" operator="greaterThan">
      <formula>1</formula>
    </cfRule>
  </conditionalFormatting>
  <conditionalFormatting sqref="E47:F47 T47:V47">
    <cfRule type="cellIs" dxfId="7926" priority="8271" operator="greaterThan">
      <formula>1</formula>
    </cfRule>
  </conditionalFormatting>
  <conditionalFormatting sqref="E47:F47 T47:V47">
    <cfRule type="cellIs" dxfId="7925" priority="8270" operator="greaterThan">
      <formula>1</formula>
    </cfRule>
  </conditionalFormatting>
  <conditionalFormatting sqref="T47">
    <cfRule type="cellIs" dxfId="7921" priority="8266" operator="greaterThan">
      <formula>1</formula>
    </cfRule>
  </conditionalFormatting>
  <conditionalFormatting sqref="U47">
    <cfRule type="cellIs" dxfId="7920" priority="8265" operator="greaterThan">
      <formula>1</formula>
    </cfRule>
  </conditionalFormatting>
  <conditionalFormatting sqref="V47">
    <cfRule type="cellIs" dxfId="7919" priority="8264" operator="greaterThan">
      <formula>1</formula>
    </cfRule>
  </conditionalFormatting>
  <conditionalFormatting sqref="K47">
    <cfRule type="cellIs" dxfId="7916" priority="8261" operator="greaterThan">
      <formula>1</formula>
    </cfRule>
  </conditionalFormatting>
  <conditionalFormatting sqref="K47">
    <cfRule type="cellIs" dxfId="7915" priority="8260" operator="greaterThan">
      <formula>1</formula>
    </cfRule>
  </conditionalFormatting>
  <conditionalFormatting sqref="P47">
    <cfRule type="cellIs" dxfId="7914" priority="8259" operator="greaterThan">
      <formula>1</formula>
    </cfRule>
  </conditionalFormatting>
  <conditionalFormatting sqref="P47">
    <cfRule type="cellIs" dxfId="7913" priority="8258" operator="greaterThan">
      <formula>1</formula>
    </cfRule>
  </conditionalFormatting>
  <conditionalFormatting sqref="Q47">
    <cfRule type="cellIs" dxfId="7912" priority="8257" operator="greaterThan">
      <formula>1</formula>
    </cfRule>
  </conditionalFormatting>
  <conditionalFormatting sqref="Q47">
    <cfRule type="cellIs" dxfId="7911" priority="8256" operator="greaterThan">
      <formula>1</formula>
    </cfRule>
  </conditionalFormatting>
  <conditionalFormatting sqref="R47">
    <cfRule type="cellIs" dxfId="7910" priority="8255" operator="greaterThan">
      <formula>1</formula>
    </cfRule>
  </conditionalFormatting>
  <conditionalFormatting sqref="R47">
    <cfRule type="cellIs" dxfId="7909" priority="8254" operator="greaterThan">
      <formula>1</formula>
    </cfRule>
  </conditionalFormatting>
  <conditionalFormatting sqref="S47">
    <cfRule type="cellIs" dxfId="7908" priority="8253" operator="greaterThan">
      <formula>1</formula>
    </cfRule>
  </conditionalFormatting>
  <conditionalFormatting sqref="S47">
    <cfRule type="cellIs" dxfId="7907" priority="8252" operator="greaterThan">
      <formula>1</formula>
    </cfRule>
  </conditionalFormatting>
  <conditionalFormatting sqref="V47">
    <cfRule type="cellIs" dxfId="7906" priority="8246" operator="greaterThan">
      <formula>1</formula>
    </cfRule>
  </conditionalFormatting>
  <conditionalFormatting sqref="V47">
    <cfRule type="cellIs" dxfId="7905" priority="8245" operator="greaterThan">
      <formula>1</formula>
    </cfRule>
  </conditionalFormatting>
  <conditionalFormatting sqref="U47">
    <cfRule type="cellIs" dxfId="7904" priority="8244" operator="greaterThan">
      <formula>1</formula>
    </cfRule>
  </conditionalFormatting>
  <conditionalFormatting sqref="U47">
    <cfRule type="cellIs" dxfId="7903" priority="8243" operator="greaterThan">
      <formula>1</formula>
    </cfRule>
  </conditionalFormatting>
  <conditionalFormatting sqref="T47">
    <cfRule type="cellIs" dxfId="7902" priority="8242" operator="greaterThan">
      <formula>1</formula>
    </cfRule>
  </conditionalFormatting>
  <conditionalFormatting sqref="T47">
    <cfRule type="cellIs" dxfId="7901" priority="8241" operator="greaterThan">
      <formula>1</formula>
    </cfRule>
  </conditionalFormatting>
  <conditionalFormatting sqref="S47">
    <cfRule type="cellIs" dxfId="7900" priority="8240" operator="greaterThan">
      <formula>1</formula>
    </cfRule>
  </conditionalFormatting>
  <conditionalFormatting sqref="E47:F47">
    <cfRule type="cellIs" dxfId="7899" priority="8251" operator="greaterThan">
      <formula>1</formula>
    </cfRule>
  </conditionalFormatting>
  <conditionalFormatting sqref="E47:F47">
    <cfRule type="cellIs" dxfId="7898" priority="8250" operator="greaterThan">
      <formula>1</formula>
    </cfRule>
  </conditionalFormatting>
  <conditionalFormatting sqref="S47">
    <cfRule type="cellIs" dxfId="7894" priority="8239" operator="greaterThan">
      <formula>1</formula>
    </cfRule>
  </conditionalFormatting>
  <conditionalFormatting sqref="R47">
    <cfRule type="cellIs" dxfId="7893" priority="8238" operator="greaterThan">
      <formula>1</formula>
    </cfRule>
  </conditionalFormatting>
  <conditionalFormatting sqref="R47">
    <cfRule type="cellIs" dxfId="7892" priority="8237" operator="greaterThan">
      <formula>1</formula>
    </cfRule>
  </conditionalFormatting>
  <conditionalFormatting sqref="Q47">
    <cfRule type="cellIs" dxfId="7891" priority="8236" operator="greaterThan">
      <formula>1</formula>
    </cfRule>
  </conditionalFormatting>
  <conditionalFormatting sqref="Q47">
    <cfRule type="cellIs" dxfId="7890" priority="8235" operator="greaterThan">
      <formula>1</formula>
    </cfRule>
  </conditionalFormatting>
  <conditionalFormatting sqref="P47">
    <cfRule type="cellIs" dxfId="7889" priority="8234" operator="greaterThan">
      <formula>1</formula>
    </cfRule>
  </conditionalFormatting>
  <conditionalFormatting sqref="P47">
    <cfRule type="cellIs" dxfId="7888" priority="8233" operator="greaterThan">
      <formula>1</formula>
    </cfRule>
  </conditionalFormatting>
  <conditionalFormatting sqref="K47">
    <cfRule type="cellIs" dxfId="7887" priority="8232" operator="greaterThan">
      <formula>1</formula>
    </cfRule>
  </conditionalFormatting>
  <conditionalFormatting sqref="K47">
    <cfRule type="cellIs" dxfId="7886" priority="8231" operator="greaterThan">
      <formula>1</formula>
    </cfRule>
  </conditionalFormatting>
  <conditionalFormatting sqref="S47">
    <cfRule type="cellIs" dxfId="7883" priority="8206" operator="greaterThan">
      <formula>1</formula>
    </cfRule>
  </conditionalFormatting>
  <conditionalFormatting sqref="E47 T47:V47 Q47:R47">
    <cfRule type="cellIs" dxfId="7882" priority="8228" operator="greaterThan">
      <formula>1</formula>
    </cfRule>
  </conditionalFormatting>
  <conditionalFormatting sqref="E47 T47:V47 Q47:R47">
    <cfRule type="cellIs" dxfId="7881" priority="8227" operator="greaterThan">
      <formula>1</formula>
    </cfRule>
  </conditionalFormatting>
  <conditionalFormatting sqref="Q47">
    <cfRule type="cellIs" dxfId="7880" priority="8226" operator="greaterThan">
      <formula>1</formula>
    </cfRule>
  </conditionalFormatting>
  <conditionalFormatting sqref="R47">
    <cfRule type="cellIs" dxfId="7879" priority="8225" operator="greaterThan">
      <formula>1</formula>
    </cfRule>
  </conditionalFormatting>
  <conditionalFormatting sqref="T47">
    <cfRule type="cellIs" dxfId="7878" priority="8224" operator="greaterThan">
      <formula>1</formula>
    </cfRule>
  </conditionalFormatting>
  <conditionalFormatting sqref="U47">
    <cfRule type="cellIs" dxfId="7877" priority="8223" operator="greaterThan">
      <formula>1</formula>
    </cfRule>
  </conditionalFormatting>
  <conditionalFormatting sqref="V47">
    <cfRule type="cellIs" dxfId="7876" priority="8222" operator="greaterThan">
      <formula>1</formula>
    </cfRule>
  </conditionalFormatting>
  <conditionalFormatting sqref="F47">
    <cfRule type="cellIs" dxfId="7875" priority="8221" operator="greaterThan">
      <formula>1</formula>
    </cfRule>
  </conditionalFormatting>
  <conditionalFormatting sqref="F47">
    <cfRule type="cellIs" dxfId="7874" priority="8220" operator="greaterThan">
      <formula>1</formula>
    </cfRule>
  </conditionalFormatting>
  <conditionalFormatting sqref="K47">
    <cfRule type="cellIs" dxfId="7865" priority="8211" operator="greaterThan">
      <formula>1</formula>
    </cfRule>
  </conditionalFormatting>
  <conditionalFormatting sqref="K47">
    <cfRule type="cellIs" dxfId="7864" priority="8210" operator="greaterThan">
      <formula>1</formula>
    </cfRule>
  </conditionalFormatting>
  <conditionalFormatting sqref="P47">
    <cfRule type="cellIs" dxfId="7863" priority="8209" operator="greaterThan">
      <formula>1</formula>
    </cfRule>
  </conditionalFormatting>
  <conditionalFormatting sqref="P47">
    <cfRule type="cellIs" dxfId="7862" priority="8208" operator="greaterThan">
      <formula>1</formula>
    </cfRule>
  </conditionalFormatting>
  <conditionalFormatting sqref="S47">
    <cfRule type="cellIs" dxfId="7861" priority="8207" operator="greaterThan">
      <formula>1</formula>
    </cfRule>
  </conditionalFormatting>
  <conditionalFormatting sqref="K47 P47:V47">
    <cfRule type="cellIs" dxfId="7860" priority="8205" operator="greaterThan">
      <formula>1</formula>
    </cfRule>
  </conditionalFormatting>
  <conditionalFormatting sqref="K47 P47:V47">
    <cfRule type="cellIs" dxfId="7859" priority="8204" operator="greaterThan">
      <formula>1</formula>
    </cfRule>
  </conditionalFormatting>
  <conditionalFormatting sqref="K47">
    <cfRule type="cellIs" dxfId="7854" priority="8199" operator="greaterThan">
      <formula>1</formula>
    </cfRule>
  </conditionalFormatting>
  <conditionalFormatting sqref="P47">
    <cfRule type="cellIs" dxfId="7853" priority="8198" operator="greaterThan">
      <formula>1</formula>
    </cfRule>
  </conditionalFormatting>
  <conditionalFormatting sqref="Q47">
    <cfRule type="cellIs" dxfId="7852" priority="8197" operator="greaterThan">
      <formula>1</formula>
    </cfRule>
  </conditionalFormatting>
  <conditionalFormatting sqref="R47">
    <cfRule type="cellIs" dxfId="7851" priority="8196" operator="greaterThan">
      <formula>1</formula>
    </cfRule>
  </conditionalFormatting>
  <conditionalFormatting sqref="S47">
    <cfRule type="cellIs" dxfId="7850" priority="8195" operator="greaterThan">
      <formula>1</formula>
    </cfRule>
  </conditionalFormatting>
  <conditionalFormatting sqref="T47">
    <cfRule type="cellIs" dxfId="7849" priority="8194" operator="greaterThan">
      <formula>1</formula>
    </cfRule>
  </conditionalFormatting>
  <conditionalFormatting sqref="U47">
    <cfRule type="cellIs" dxfId="7848" priority="8193" operator="greaterThan">
      <formula>1</formula>
    </cfRule>
  </conditionalFormatting>
  <conditionalFormatting sqref="V47">
    <cfRule type="cellIs" dxfId="7847" priority="8192" operator="greaterThan">
      <formula>1</formula>
    </cfRule>
  </conditionalFormatting>
  <conditionalFormatting sqref="F47">
    <cfRule type="cellIs" dxfId="7846" priority="8191" operator="greaterThan">
      <formula>1</formula>
    </cfRule>
  </conditionalFormatting>
  <conditionalFormatting sqref="F47">
    <cfRule type="cellIs" dxfId="7845" priority="8190" operator="greaterThan">
      <formula>1</formula>
    </cfRule>
  </conditionalFormatting>
  <conditionalFormatting sqref="E47">
    <cfRule type="cellIs" dxfId="7844" priority="8189" operator="greaterThan">
      <formula>1</formula>
    </cfRule>
  </conditionalFormatting>
  <conditionalFormatting sqref="E47">
    <cfRule type="cellIs" dxfId="7843" priority="8188" operator="greaterThan">
      <formula>1</formula>
    </cfRule>
  </conditionalFormatting>
  <conditionalFormatting sqref="E47:F47 P47:U47 K47">
    <cfRule type="cellIs" dxfId="7842" priority="8187" operator="greaterThan">
      <formula>1</formula>
    </cfRule>
  </conditionalFormatting>
  <conditionalFormatting sqref="V47">
    <cfRule type="cellIs" dxfId="7841" priority="8186" operator="greaterThan">
      <formula>1</formula>
    </cfRule>
  </conditionalFormatting>
  <conditionalFormatting sqref="V47">
    <cfRule type="cellIs" dxfId="7840" priority="8185" operator="greaterThan">
      <formula>1</formula>
    </cfRule>
  </conditionalFormatting>
  <conditionalFormatting sqref="E47:F47 P47:V47 K47">
    <cfRule type="cellIs" dxfId="7839" priority="8184" operator="greaterThan">
      <formula>1</formula>
    </cfRule>
  </conditionalFormatting>
  <conditionalFormatting sqref="E47:F47 P47:V47 K47">
    <cfRule type="cellIs" dxfId="7838" priority="8183" operator="greaterThan">
      <formula>1</formula>
    </cfRule>
  </conditionalFormatting>
  <conditionalFormatting sqref="K47">
    <cfRule type="cellIs" dxfId="7833" priority="8178" operator="greaterThan">
      <formula>1</formula>
    </cfRule>
  </conditionalFormatting>
  <conditionalFormatting sqref="P47">
    <cfRule type="cellIs" dxfId="7832" priority="8177" operator="greaterThan">
      <formula>1</formula>
    </cfRule>
  </conditionalFormatting>
  <conditionalFormatting sqref="Q47">
    <cfRule type="cellIs" dxfId="7831" priority="8176" operator="greaterThan">
      <formula>1</formula>
    </cfRule>
  </conditionalFormatting>
  <conditionalFormatting sqref="R47">
    <cfRule type="cellIs" dxfId="7830" priority="8175" operator="greaterThan">
      <formula>1</formula>
    </cfRule>
  </conditionalFormatting>
  <conditionalFormatting sqref="S47">
    <cfRule type="cellIs" dxfId="7829" priority="8174" operator="greaterThan">
      <formula>1</formula>
    </cfRule>
  </conditionalFormatting>
  <conditionalFormatting sqref="T47">
    <cfRule type="cellIs" dxfId="7828" priority="8173" operator="greaterThan">
      <formula>1</formula>
    </cfRule>
  </conditionalFormatting>
  <conditionalFormatting sqref="U47">
    <cfRule type="cellIs" dxfId="7827" priority="8172" operator="greaterThan">
      <formula>1</formula>
    </cfRule>
  </conditionalFormatting>
  <conditionalFormatting sqref="V47">
    <cfRule type="cellIs" dxfId="7826" priority="8171" operator="greaterThan">
      <formula>1</formula>
    </cfRule>
  </conditionalFormatting>
  <conditionalFormatting sqref="E47:F47 P47:V47 K47">
    <cfRule type="cellIs" dxfId="7825" priority="8170" operator="greaterThan">
      <formula>1</formula>
    </cfRule>
  </conditionalFormatting>
  <conditionalFormatting sqref="E47:F47 P47:V47 K47">
    <cfRule type="cellIs" dxfId="7824" priority="8169" operator="greaterThan">
      <formula>1</formula>
    </cfRule>
  </conditionalFormatting>
  <conditionalFormatting sqref="E47:F47 P47:V47 K47">
    <cfRule type="cellIs" dxfId="7823" priority="8168" operator="greaterThan">
      <formula>1</formula>
    </cfRule>
  </conditionalFormatting>
  <conditionalFormatting sqref="E47:F47 P47:V47 K47">
    <cfRule type="cellIs" dxfId="7822" priority="8167" operator="greaterThan">
      <formula>1</formula>
    </cfRule>
  </conditionalFormatting>
  <conditionalFormatting sqref="K47">
    <cfRule type="cellIs" dxfId="7817" priority="8162" operator="greaterThan">
      <formula>1</formula>
    </cfRule>
  </conditionalFormatting>
  <conditionalFormatting sqref="P47">
    <cfRule type="cellIs" dxfId="7816" priority="8161" operator="greaterThan">
      <formula>1</formula>
    </cfRule>
  </conditionalFormatting>
  <conditionalFormatting sqref="Q47">
    <cfRule type="cellIs" dxfId="7815" priority="8160" operator="greaterThan">
      <formula>1</formula>
    </cfRule>
  </conditionalFormatting>
  <conditionalFormatting sqref="R47">
    <cfRule type="cellIs" dxfId="7814" priority="8159" operator="greaterThan">
      <formula>1</formula>
    </cfRule>
  </conditionalFormatting>
  <conditionalFormatting sqref="S47">
    <cfRule type="cellIs" dxfId="7813" priority="8158" operator="greaterThan">
      <formula>1</formula>
    </cfRule>
  </conditionalFormatting>
  <conditionalFormatting sqref="T47">
    <cfRule type="cellIs" dxfId="7812" priority="8157" operator="greaterThan">
      <formula>1</formula>
    </cfRule>
  </conditionalFormatting>
  <conditionalFormatting sqref="U47">
    <cfRule type="cellIs" dxfId="7811" priority="8156" operator="greaterThan">
      <formula>1</formula>
    </cfRule>
  </conditionalFormatting>
  <conditionalFormatting sqref="V47">
    <cfRule type="cellIs" dxfId="7810" priority="8155" operator="greaterThan">
      <formula>1</formula>
    </cfRule>
  </conditionalFormatting>
  <conditionalFormatting sqref="L47:O47">
    <cfRule type="cellIs" dxfId="7809" priority="8154" operator="greaterThan">
      <formula>1</formula>
    </cfRule>
  </conditionalFormatting>
  <conditionalFormatting sqref="L47:O47">
    <cfRule type="cellIs" dxfId="7808" priority="8153" operator="greaterThan">
      <formula>1</formula>
    </cfRule>
  </conditionalFormatting>
  <conditionalFormatting sqref="L47">
    <cfRule type="cellIs" dxfId="7807" priority="8152" operator="greaterThan">
      <formula>1</formula>
    </cfRule>
  </conditionalFormatting>
  <conditionalFormatting sqref="M47">
    <cfRule type="cellIs" dxfId="7806" priority="8151" operator="greaterThan">
      <formula>1</formula>
    </cfRule>
  </conditionalFormatting>
  <conditionalFormatting sqref="N47">
    <cfRule type="cellIs" dxfId="7805" priority="8150" operator="greaterThan">
      <formula>1</formula>
    </cfRule>
  </conditionalFormatting>
  <conditionalFormatting sqref="O47">
    <cfRule type="cellIs" dxfId="7804" priority="8149" operator="greaterThan">
      <formula>1</formula>
    </cfRule>
  </conditionalFormatting>
  <conditionalFormatting sqref="L47">
    <cfRule type="cellIs" dxfId="7803" priority="8142" operator="greaterThan">
      <formula>1</formula>
    </cfRule>
  </conditionalFormatting>
  <conditionalFormatting sqref="L47">
    <cfRule type="cellIs" dxfId="7802" priority="8141" operator="greaterThan">
      <formula>1</formula>
    </cfRule>
  </conditionalFormatting>
  <conditionalFormatting sqref="N47:O47">
    <cfRule type="cellIs" dxfId="7801" priority="8148" operator="greaterThan">
      <formula>1</formula>
    </cfRule>
  </conditionalFormatting>
  <conditionalFormatting sqref="N47:O47">
    <cfRule type="cellIs" dxfId="7800" priority="8147" operator="greaterThan">
      <formula>1</formula>
    </cfRule>
  </conditionalFormatting>
  <conditionalFormatting sqref="N47">
    <cfRule type="cellIs" dxfId="7799" priority="8146" operator="greaterThan">
      <formula>1</formula>
    </cfRule>
  </conditionalFormatting>
  <conditionalFormatting sqref="O47">
    <cfRule type="cellIs" dxfId="7798" priority="8145" operator="greaterThan">
      <formula>1</formula>
    </cfRule>
  </conditionalFormatting>
  <conditionalFormatting sqref="M47">
    <cfRule type="cellIs" dxfId="7797" priority="8144" operator="greaterThan">
      <formula>1</formula>
    </cfRule>
  </conditionalFormatting>
  <conditionalFormatting sqref="M47">
    <cfRule type="cellIs" dxfId="7796" priority="8143" operator="greaterThan">
      <formula>1</formula>
    </cfRule>
  </conditionalFormatting>
  <conditionalFormatting sqref="L47">
    <cfRule type="cellIs" dxfId="7795" priority="8140" operator="greaterThan">
      <formula>1</formula>
    </cfRule>
  </conditionalFormatting>
  <conditionalFormatting sqref="L47">
    <cfRule type="cellIs" dxfId="7794" priority="8139" operator="greaterThan">
      <formula>1</formula>
    </cfRule>
  </conditionalFormatting>
  <conditionalFormatting sqref="L47">
    <cfRule type="cellIs" dxfId="7793" priority="8138" operator="greaterThan">
      <formula>1</formula>
    </cfRule>
  </conditionalFormatting>
  <conditionalFormatting sqref="M47">
    <cfRule type="cellIs" dxfId="7792" priority="8137" operator="greaterThan">
      <formula>1</formula>
    </cfRule>
  </conditionalFormatting>
  <conditionalFormatting sqref="M47">
    <cfRule type="cellIs" dxfId="7791" priority="8136" operator="greaterThan">
      <formula>1</formula>
    </cfRule>
  </conditionalFormatting>
  <conditionalFormatting sqref="N47">
    <cfRule type="cellIs" dxfId="7790" priority="8135" operator="greaterThan">
      <formula>1</formula>
    </cfRule>
  </conditionalFormatting>
  <conditionalFormatting sqref="N47">
    <cfRule type="cellIs" dxfId="7789" priority="8134" operator="greaterThan">
      <formula>1</formula>
    </cfRule>
  </conditionalFormatting>
  <conditionalFormatting sqref="O47">
    <cfRule type="cellIs" dxfId="7788" priority="8133" operator="greaterThan">
      <formula>1</formula>
    </cfRule>
  </conditionalFormatting>
  <conditionalFormatting sqref="O47">
    <cfRule type="cellIs" dxfId="7787" priority="8132" operator="greaterThan">
      <formula>1</formula>
    </cfRule>
  </conditionalFormatting>
  <conditionalFormatting sqref="O47">
    <cfRule type="cellIs" dxfId="7786" priority="8131" operator="greaterThan">
      <formula>1</formula>
    </cfRule>
  </conditionalFormatting>
  <conditionalFormatting sqref="O47">
    <cfRule type="cellIs" dxfId="7785" priority="8130" operator="greaterThan">
      <formula>1</formula>
    </cfRule>
  </conditionalFormatting>
  <conditionalFormatting sqref="N47">
    <cfRule type="cellIs" dxfId="7784" priority="8129" operator="greaterThan">
      <formula>1</formula>
    </cfRule>
  </conditionalFormatting>
  <conditionalFormatting sqref="N47">
    <cfRule type="cellIs" dxfId="7783" priority="8128" operator="greaterThan">
      <formula>1</formula>
    </cfRule>
  </conditionalFormatting>
  <conditionalFormatting sqref="M47">
    <cfRule type="cellIs" dxfId="7782" priority="8127" operator="greaterThan">
      <formula>1</formula>
    </cfRule>
  </conditionalFormatting>
  <conditionalFormatting sqref="M47">
    <cfRule type="cellIs" dxfId="7781" priority="8126" operator="greaterThan">
      <formula>1</formula>
    </cfRule>
  </conditionalFormatting>
  <conditionalFormatting sqref="L47">
    <cfRule type="cellIs" dxfId="7780" priority="8125" operator="greaterThan">
      <formula>1</formula>
    </cfRule>
  </conditionalFormatting>
  <conditionalFormatting sqref="L47">
    <cfRule type="cellIs" dxfId="7779" priority="8124" operator="greaterThan">
      <formula>1</formula>
    </cfRule>
  </conditionalFormatting>
  <conditionalFormatting sqref="L47">
    <cfRule type="cellIs" dxfId="7778" priority="8123" operator="greaterThan">
      <formula>1</formula>
    </cfRule>
  </conditionalFormatting>
  <conditionalFormatting sqref="L47">
    <cfRule type="cellIs" dxfId="7777" priority="8122" operator="greaterThan">
      <formula>1</formula>
    </cfRule>
  </conditionalFormatting>
  <conditionalFormatting sqref="M47">
    <cfRule type="cellIs" dxfId="7776" priority="8121" operator="greaterThan">
      <formula>1</formula>
    </cfRule>
  </conditionalFormatting>
  <conditionalFormatting sqref="M47">
    <cfRule type="cellIs" dxfId="7775" priority="8120" operator="greaterThan">
      <formula>1</formula>
    </cfRule>
  </conditionalFormatting>
  <conditionalFormatting sqref="N47">
    <cfRule type="cellIs" dxfId="7774" priority="8119" operator="greaterThan">
      <formula>1</formula>
    </cfRule>
  </conditionalFormatting>
  <conditionalFormatting sqref="N47">
    <cfRule type="cellIs" dxfId="7773" priority="8118" operator="greaterThan">
      <formula>1</formula>
    </cfRule>
  </conditionalFormatting>
  <conditionalFormatting sqref="O47">
    <cfRule type="cellIs" dxfId="7772" priority="8117" operator="greaterThan">
      <formula>1</formula>
    </cfRule>
  </conditionalFormatting>
  <conditionalFormatting sqref="O47">
    <cfRule type="cellIs" dxfId="7771" priority="8116" operator="greaterThan">
      <formula>1</formula>
    </cfRule>
  </conditionalFormatting>
  <conditionalFormatting sqref="O47">
    <cfRule type="cellIs" dxfId="7770" priority="8115" operator="greaterThan">
      <formula>1</formula>
    </cfRule>
  </conditionalFormatting>
  <conditionalFormatting sqref="O47">
    <cfRule type="cellIs" dxfId="7769" priority="8114" operator="greaterThan">
      <formula>1</formula>
    </cfRule>
  </conditionalFormatting>
  <conditionalFormatting sqref="N47">
    <cfRule type="cellIs" dxfId="7768" priority="8113" operator="greaterThan">
      <formula>1</formula>
    </cfRule>
  </conditionalFormatting>
  <conditionalFormatting sqref="N47">
    <cfRule type="cellIs" dxfId="7767" priority="8112" operator="greaterThan">
      <formula>1</formula>
    </cfRule>
  </conditionalFormatting>
  <conditionalFormatting sqref="M47">
    <cfRule type="cellIs" dxfId="7766" priority="8111" operator="greaterThan">
      <formula>1</formula>
    </cfRule>
  </conditionalFormatting>
  <conditionalFormatting sqref="M47">
    <cfRule type="cellIs" dxfId="7765" priority="8110" operator="greaterThan">
      <formula>1</formula>
    </cfRule>
  </conditionalFormatting>
  <conditionalFormatting sqref="L47">
    <cfRule type="cellIs" dxfId="7764" priority="8109" operator="greaterThan">
      <formula>1</formula>
    </cfRule>
  </conditionalFormatting>
  <conditionalFormatting sqref="L47">
    <cfRule type="cellIs" dxfId="7763" priority="8108" operator="greaterThan">
      <formula>1</formula>
    </cfRule>
  </conditionalFormatting>
  <conditionalFormatting sqref="O47">
    <cfRule type="cellIs" dxfId="7762" priority="8100" operator="greaterThan">
      <formula>1</formula>
    </cfRule>
  </conditionalFormatting>
  <conditionalFormatting sqref="M47:N47">
    <cfRule type="cellIs" dxfId="7761" priority="8107" operator="greaterThan">
      <formula>1</formula>
    </cfRule>
  </conditionalFormatting>
  <conditionalFormatting sqref="M47:N47">
    <cfRule type="cellIs" dxfId="7760" priority="8106" operator="greaterThan">
      <formula>1</formula>
    </cfRule>
  </conditionalFormatting>
  <conditionalFormatting sqref="M47">
    <cfRule type="cellIs" dxfId="7759" priority="8105" operator="greaterThan">
      <formula>1</formula>
    </cfRule>
  </conditionalFormatting>
  <conditionalFormatting sqref="N47">
    <cfRule type="cellIs" dxfId="7758" priority="8104" operator="greaterThan">
      <formula>1</formula>
    </cfRule>
  </conditionalFormatting>
  <conditionalFormatting sqref="L47">
    <cfRule type="cellIs" dxfId="7757" priority="8103" operator="greaterThan">
      <formula>1</formula>
    </cfRule>
  </conditionalFormatting>
  <conditionalFormatting sqref="L47">
    <cfRule type="cellIs" dxfId="7756" priority="8102" operator="greaterThan">
      <formula>1</formula>
    </cfRule>
  </conditionalFormatting>
  <conditionalFormatting sqref="O47">
    <cfRule type="cellIs" dxfId="7755" priority="8101" operator="greaterThan">
      <formula>1</formula>
    </cfRule>
  </conditionalFormatting>
  <conditionalFormatting sqref="L47:O47">
    <cfRule type="cellIs" dxfId="7754" priority="8099" operator="greaterThan">
      <formula>1</formula>
    </cfRule>
  </conditionalFormatting>
  <conditionalFormatting sqref="L47:O47">
    <cfRule type="cellIs" dxfId="7753" priority="8098" operator="greaterThan">
      <formula>1</formula>
    </cfRule>
  </conditionalFormatting>
  <conditionalFormatting sqref="L47">
    <cfRule type="cellIs" dxfId="7752" priority="8097" operator="greaterThan">
      <formula>1</formula>
    </cfRule>
  </conditionalFormatting>
  <conditionalFormatting sqref="M47">
    <cfRule type="cellIs" dxfId="7751" priority="8096" operator="greaterThan">
      <formula>1</formula>
    </cfRule>
  </conditionalFormatting>
  <conditionalFormatting sqref="N47">
    <cfRule type="cellIs" dxfId="7750" priority="8095" operator="greaterThan">
      <formula>1</formula>
    </cfRule>
  </conditionalFormatting>
  <conditionalFormatting sqref="O47">
    <cfRule type="cellIs" dxfId="7749" priority="8094" operator="greaterThan">
      <formula>1</formula>
    </cfRule>
  </conditionalFormatting>
  <conditionalFormatting sqref="L47:O47">
    <cfRule type="cellIs" dxfId="7748" priority="8093" operator="greaterThan">
      <formula>1</formula>
    </cfRule>
  </conditionalFormatting>
  <conditionalFormatting sqref="L47:O47">
    <cfRule type="cellIs" dxfId="7747" priority="8092" operator="greaterThan">
      <formula>1</formula>
    </cfRule>
  </conditionalFormatting>
  <conditionalFormatting sqref="L47:O47">
    <cfRule type="cellIs" dxfId="7746" priority="8091" operator="greaterThan">
      <formula>1</formula>
    </cfRule>
  </conditionalFormatting>
  <conditionalFormatting sqref="L47">
    <cfRule type="cellIs" dxfId="7745" priority="8090" operator="greaterThan">
      <formula>1</formula>
    </cfRule>
  </conditionalFormatting>
  <conditionalFormatting sqref="M47">
    <cfRule type="cellIs" dxfId="7744" priority="8089" operator="greaterThan">
      <formula>1</formula>
    </cfRule>
  </conditionalFormatting>
  <conditionalFormatting sqref="N47">
    <cfRule type="cellIs" dxfId="7743" priority="8088" operator="greaterThan">
      <formula>1</formula>
    </cfRule>
  </conditionalFormatting>
  <conditionalFormatting sqref="O47">
    <cfRule type="cellIs" dxfId="7742" priority="8087" operator="greaterThan">
      <formula>1</formula>
    </cfRule>
  </conditionalFormatting>
  <conditionalFormatting sqref="L47:O47">
    <cfRule type="cellIs" dxfId="7741" priority="8086" operator="greaterThan">
      <formula>1</formula>
    </cfRule>
  </conditionalFormatting>
  <conditionalFormatting sqref="L47:O47">
    <cfRule type="cellIs" dxfId="7740" priority="8085" operator="greaterThan">
      <formula>1</formula>
    </cfRule>
  </conditionalFormatting>
  <conditionalFormatting sqref="L47:O47">
    <cfRule type="cellIs" dxfId="7739" priority="8084" operator="greaterThan">
      <formula>1</formula>
    </cfRule>
  </conditionalFormatting>
  <conditionalFormatting sqref="L47:O47">
    <cfRule type="cellIs" dxfId="7738" priority="8083" operator="greaterThan">
      <formula>1</formula>
    </cfRule>
  </conditionalFormatting>
  <conditionalFormatting sqref="L47">
    <cfRule type="cellIs" dxfId="7737" priority="8082" operator="greaterThan">
      <formula>1</formula>
    </cfRule>
  </conditionalFormatting>
  <conditionalFormatting sqref="M47">
    <cfRule type="cellIs" dxfId="7736" priority="8081" operator="greaterThan">
      <formula>1</formula>
    </cfRule>
  </conditionalFormatting>
  <conditionalFormatting sqref="N47">
    <cfRule type="cellIs" dxfId="7735" priority="8080" operator="greaterThan">
      <formula>1</formula>
    </cfRule>
  </conditionalFormatting>
  <conditionalFormatting sqref="O47">
    <cfRule type="cellIs" dxfId="7734" priority="8079" operator="greaterThan">
      <formula>1</formula>
    </cfRule>
  </conditionalFormatting>
  <conditionalFormatting sqref="E47:F47 P47 K47">
    <cfRule type="cellIs" dxfId="7733" priority="8078" operator="greaterThan">
      <formula>1</formula>
    </cfRule>
  </conditionalFormatting>
  <conditionalFormatting sqref="E47:F47 P47 K47">
    <cfRule type="cellIs" dxfId="7732" priority="8077" operator="greaterThan">
      <formula>1</formula>
    </cfRule>
  </conditionalFormatting>
  <conditionalFormatting sqref="K47">
    <cfRule type="cellIs" dxfId="7727" priority="8072" operator="greaterThan">
      <formula>1</formula>
    </cfRule>
  </conditionalFormatting>
  <conditionalFormatting sqref="P47">
    <cfRule type="cellIs" dxfId="7726" priority="8071" operator="greaterThan">
      <formula>1</formula>
    </cfRule>
  </conditionalFormatting>
  <conditionalFormatting sqref="Q47">
    <cfRule type="cellIs" dxfId="7725" priority="8070" operator="greaterThan">
      <formula>1</formula>
    </cfRule>
  </conditionalFormatting>
  <conditionalFormatting sqref="Q47">
    <cfRule type="cellIs" dxfId="7724" priority="8069" operator="greaterThan">
      <formula>1</formula>
    </cfRule>
  </conditionalFormatting>
  <conditionalFormatting sqref="R47">
    <cfRule type="cellIs" dxfId="7723" priority="8068" operator="greaterThan">
      <formula>1</formula>
    </cfRule>
  </conditionalFormatting>
  <conditionalFormatting sqref="R47">
    <cfRule type="cellIs" dxfId="7722" priority="8067" operator="greaterThan">
      <formula>1</formula>
    </cfRule>
  </conditionalFormatting>
  <conditionalFormatting sqref="S47">
    <cfRule type="cellIs" dxfId="7721" priority="8066" operator="greaterThan">
      <formula>1</formula>
    </cfRule>
  </conditionalFormatting>
  <conditionalFormatting sqref="S47">
    <cfRule type="cellIs" dxfId="7720" priority="8065" operator="greaterThan">
      <formula>1</formula>
    </cfRule>
  </conditionalFormatting>
  <conditionalFormatting sqref="T47">
    <cfRule type="cellIs" dxfId="7719" priority="8064" operator="greaterThan">
      <formula>1</formula>
    </cfRule>
  </conditionalFormatting>
  <conditionalFormatting sqref="T47">
    <cfRule type="cellIs" dxfId="7718" priority="8063" operator="greaterThan">
      <formula>1</formula>
    </cfRule>
  </conditionalFormatting>
  <conditionalFormatting sqref="U47">
    <cfRule type="cellIs" dxfId="7717" priority="8062" operator="greaterThan">
      <formula>1</formula>
    </cfRule>
  </conditionalFormatting>
  <conditionalFormatting sqref="U47">
    <cfRule type="cellIs" dxfId="7716" priority="8061" operator="greaterThan">
      <formula>1</formula>
    </cfRule>
  </conditionalFormatting>
  <conditionalFormatting sqref="V47">
    <cfRule type="cellIs" dxfId="7715" priority="8060" operator="greaterThan">
      <formula>1</formula>
    </cfRule>
  </conditionalFormatting>
  <conditionalFormatting sqref="V47">
    <cfRule type="cellIs" dxfId="7714" priority="8059" operator="greaterThan">
      <formula>1</formula>
    </cfRule>
  </conditionalFormatting>
  <conditionalFormatting sqref="S47">
    <cfRule type="cellIs" dxfId="7713" priority="8045" operator="greaterThan">
      <formula>1</formula>
    </cfRule>
  </conditionalFormatting>
  <conditionalFormatting sqref="S47">
    <cfRule type="cellIs" dxfId="7712" priority="8044" operator="greaterThan">
      <formula>1</formula>
    </cfRule>
  </conditionalFormatting>
  <conditionalFormatting sqref="R47">
    <cfRule type="cellIs" dxfId="7711" priority="8043" operator="greaterThan">
      <formula>1</formula>
    </cfRule>
  </conditionalFormatting>
  <conditionalFormatting sqref="R47">
    <cfRule type="cellIs" dxfId="7710" priority="8042" operator="greaterThan">
      <formula>1</formula>
    </cfRule>
  </conditionalFormatting>
  <conditionalFormatting sqref="Q47">
    <cfRule type="cellIs" dxfId="7709" priority="8041" operator="greaterThan">
      <formula>1</formula>
    </cfRule>
  </conditionalFormatting>
  <conditionalFormatting sqref="E47:F47 K47">
    <cfRule type="cellIs" dxfId="7708" priority="8058" operator="greaterThan">
      <formula>1</formula>
    </cfRule>
  </conditionalFormatting>
  <conditionalFormatting sqref="E47:F47 K47">
    <cfRule type="cellIs" dxfId="7707" priority="8057" operator="greaterThan">
      <formula>1</formula>
    </cfRule>
  </conditionalFormatting>
  <conditionalFormatting sqref="K47">
    <cfRule type="cellIs" dxfId="7702" priority="8052" operator="greaterThan">
      <formula>1</formula>
    </cfRule>
  </conditionalFormatting>
  <conditionalFormatting sqref="V47">
    <cfRule type="cellIs" dxfId="7701" priority="8051" operator="greaterThan">
      <formula>1</formula>
    </cfRule>
  </conditionalFormatting>
  <conditionalFormatting sqref="V47">
    <cfRule type="cellIs" dxfId="7700" priority="8050" operator="greaterThan">
      <formula>1</formula>
    </cfRule>
  </conditionalFormatting>
  <conditionalFormatting sqref="U47">
    <cfRule type="cellIs" dxfId="7699" priority="8049" operator="greaterThan">
      <formula>1</formula>
    </cfRule>
  </conditionalFormatting>
  <conditionalFormatting sqref="U47">
    <cfRule type="cellIs" dxfId="7698" priority="8048" operator="greaterThan">
      <formula>1</formula>
    </cfRule>
  </conditionalFormatting>
  <conditionalFormatting sqref="T47">
    <cfRule type="cellIs" dxfId="7697" priority="8047" operator="greaterThan">
      <formula>1</formula>
    </cfRule>
  </conditionalFormatting>
  <conditionalFormatting sqref="T47">
    <cfRule type="cellIs" dxfId="7696" priority="8046" operator="greaterThan">
      <formula>1</formula>
    </cfRule>
  </conditionalFormatting>
  <conditionalFormatting sqref="Q47">
    <cfRule type="cellIs" dxfId="7695" priority="8040" operator="greaterThan">
      <formula>1</formula>
    </cfRule>
  </conditionalFormatting>
  <conditionalFormatting sqref="P47">
    <cfRule type="cellIs" dxfId="7694" priority="8039" operator="greaterThan">
      <formula>1</formula>
    </cfRule>
  </conditionalFormatting>
  <conditionalFormatting sqref="P47">
    <cfRule type="cellIs" dxfId="7693" priority="8038" operator="greaterThan">
      <formula>1</formula>
    </cfRule>
  </conditionalFormatting>
  <conditionalFormatting sqref="E47:F47 T47:V47">
    <cfRule type="cellIs" dxfId="7692" priority="8037" operator="greaterThan">
      <formula>1</formula>
    </cfRule>
  </conditionalFormatting>
  <conditionalFormatting sqref="E47:F47 T47:V47">
    <cfRule type="cellIs" dxfId="7691" priority="8036" operator="greaterThan">
      <formula>1</formula>
    </cfRule>
  </conditionalFormatting>
  <conditionalFormatting sqref="T47">
    <cfRule type="cellIs" dxfId="7687" priority="8032" operator="greaterThan">
      <formula>1</formula>
    </cfRule>
  </conditionalFormatting>
  <conditionalFormatting sqref="U47">
    <cfRule type="cellIs" dxfId="7686" priority="8031" operator="greaterThan">
      <formula>1</formula>
    </cfRule>
  </conditionalFormatting>
  <conditionalFormatting sqref="V47">
    <cfRule type="cellIs" dxfId="7685" priority="8030" operator="greaterThan">
      <formula>1</formula>
    </cfRule>
  </conditionalFormatting>
  <conditionalFormatting sqref="K47">
    <cfRule type="cellIs" dxfId="7682" priority="8027" operator="greaterThan">
      <formula>1</formula>
    </cfRule>
  </conditionalFormatting>
  <conditionalFormatting sqref="K47">
    <cfRule type="cellIs" dxfId="7681" priority="8026" operator="greaterThan">
      <formula>1</formula>
    </cfRule>
  </conditionalFormatting>
  <conditionalFormatting sqref="P47">
    <cfRule type="cellIs" dxfId="7680" priority="8025" operator="greaterThan">
      <formula>1</formula>
    </cfRule>
  </conditionalFormatting>
  <conditionalFormatting sqref="P47">
    <cfRule type="cellIs" dxfId="7679" priority="8024" operator="greaterThan">
      <formula>1</formula>
    </cfRule>
  </conditionalFormatting>
  <conditionalFormatting sqref="Q47">
    <cfRule type="cellIs" dxfId="7678" priority="8023" operator="greaterThan">
      <formula>1</formula>
    </cfRule>
  </conditionalFormatting>
  <conditionalFormatting sqref="Q47">
    <cfRule type="cellIs" dxfId="7677" priority="8022" operator="greaterThan">
      <formula>1</formula>
    </cfRule>
  </conditionalFormatting>
  <conditionalFormatting sqref="R47">
    <cfRule type="cellIs" dxfId="7676" priority="8021" operator="greaterThan">
      <formula>1</formula>
    </cfRule>
  </conditionalFormatting>
  <conditionalFormatting sqref="R47">
    <cfRule type="cellIs" dxfId="7675" priority="8020" operator="greaterThan">
      <formula>1</formula>
    </cfRule>
  </conditionalFormatting>
  <conditionalFormatting sqref="S47">
    <cfRule type="cellIs" dxfId="7674" priority="8019" operator="greaterThan">
      <formula>1</formula>
    </cfRule>
  </conditionalFormatting>
  <conditionalFormatting sqref="S47">
    <cfRule type="cellIs" dxfId="7673" priority="8018" operator="greaterThan">
      <formula>1</formula>
    </cfRule>
  </conditionalFormatting>
  <conditionalFormatting sqref="V47">
    <cfRule type="cellIs" dxfId="7672" priority="8012" operator="greaterThan">
      <formula>1</formula>
    </cfRule>
  </conditionalFormatting>
  <conditionalFormatting sqref="V47">
    <cfRule type="cellIs" dxfId="7671" priority="8011" operator="greaterThan">
      <formula>1</formula>
    </cfRule>
  </conditionalFormatting>
  <conditionalFormatting sqref="U47">
    <cfRule type="cellIs" dxfId="7670" priority="8010" operator="greaterThan">
      <formula>1</formula>
    </cfRule>
  </conditionalFormatting>
  <conditionalFormatting sqref="U47">
    <cfRule type="cellIs" dxfId="7669" priority="8009" operator="greaterThan">
      <formula>1</formula>
    </cfRule>
  </conditionalFormatting>
  <conditionalFormatting sqref="T47">
    <cfRule type="cellIs" dxfId="7668" priority="8008" operator="greaterThan">
      <formula>1</formula>
    </cfRule>
  </conditionalFormatting>
  <conditionalFormatting sqref="T47">
    <cfRule type="cellIs" dxfId="7667" priority="8007" operator="greaterThan">
      <formula>1</formula>
    </cfRule>
  </conditionalFormatting>
  <conditionalFormatting sqref="S47">
    <cfRule type="cellIs" dxfId="7666" priority="8006" operator="greaterThan">
      <formula>1</formula>
    </cfRule>
  </conditionalFormatting>
  <conditionalFormatting sqref="E47:F47">
    <cfRule type="cellIs" dxfId="7665" priority="8017" operator="greaterThan">
      <formula>1</formula>
    </cfRule>
  </conditionalFormatting>
  <conditionalFormatting sqref="E47:F47">
    <cfRule type="cellIs" dxfId="7664" priority="8016" operator="greaterThan">
      <formula>1</formula>
    </cfRule>
  </conditionalFormatting>
  <conditionalFormatting sqref="S47">
    <cfRule type="cellIs" dxfId="7660" priority="8005" operator="greaterThan">
      <formula>1</formula>
    </cfRule>
  </conditionalFormatting>
  <conditionalFormatting sqref="R47">
    <cfRule type="cellIs" dxfId="7659" priority="8004" operator="greaterThan">
      <formula>1</formula>
    </cfRule>
  </conditionalFormatting>
  <conditionalFormatting sqref="R47">
    <cfRule type="cellIs" dxfId="7658" priority="8003" operator="greaterThan">
      <formula>1</formula>
    </cfRule>
  </conditionalFormatting>
  <conditionalFormatting sqref="Q47">
    <cfRule type="cellIs" dxfId="7657" priority="8002" operator="greaterThan">
      <formula>1</formula>
    </cfRule>
  </conditionalFormatting>
  <conditionalFormatting sqref="Q47">
    <cfRule type="cellIs" dxfId="7656" priority="8001" operator="greaterThan">
      <formula>1</formula>
    </cfRule>
  </conditionalFormatting>
  <conditionalFormatting sqref="P47">
    <cfRule type="cellIs" dxfId="7655" priority="8000" operator="greaterThan">
      <formula>1</formula>
    </cfRule>
  </conditionalFormatting>
  <conditionalFormatting sqref="P47">
    <cfRule type="cellIs" dxfId="7654" priority="7999" operator="greaterThan">
      <formula>1</formula>
    </cfRule>
  </conditionalFormatting>
  <conditionalFormatting sqref="K47">
    <cfRule type="cellIs" dxfId="7653" priority="7998" operator="greaterThan">
      <formula>1</formula>
    </cfRule>
  </conditionalFormatting>
  <conditionalFormatting sqref="K47">
    <cfRule type="cellIs" dxfId="7652" priority="7997" operator="greaterThan">
      <formula>1</formula>
    </cfRule>
  </conditionalFormatting>
  <conditionalFormatting sqref="S47">
    <cfRule type="cellIs" dxfId="7649" priority="7972" operator="greaterThan">
      <formula>1</formula>
    </cfRule>
  </conditionalFormatting>
  <conditionalFormatting sqref="E47 T47:V47 Q47:R47">
    <cfRule type="cellIs" dxfId="7648" priority="7994" operator="greaterThan">
      <formula>1</formula>
    </cfRule>
  </conditionalFormatting>
  <conditionalFormatting sqref="E47 T47:V47 Q47:R47">
    <cfRule type="cellIs" dxfId="7647" priority="7993" operator="greaterThan">
      <formula>1</formula>
    </cfRule>
  </conditionalFormatting>
  <conditionalFormatting sqref="Q47">
    <cfRule type="cellIs" dxfId="7646" priority="7992" operator="greaterThan">
      <formula>1</formula>
    </cfRule>
  </conditionalFormatting>
  <conditionalFormatting sqref="R47">
    <cfRule type="cellIs" dxfId="7645" priority="7991" operator="greaterThan">
      <formula>1</formula>
    </cfRule>
  </conditionalFormatting>
  <conditionalFormatting sqref="T47">
    <cfRule type="cellIs" dxfId="7644" priority="7990" operator="greaterThan">
      <formula>1</formula>
    </cfRule>
  </conditionalFormatting>
  <conditionalFormatting sqref="U47">
    <cfRule type="cellIs" dxfId="7643" priority="7989" operator="greaterThan">
      <formula>1</formula>
    </cfRule>
  </conditionalFormatting>
  <conditionalFormatting sqref="V47">
    <cfRule type="cellIs" dxfId="7642" priority="7988" operator="greaterThan">
      <formula>1</formula>
    </cfRule>
  </conditionalFormatting>
  <conditionalFormatting sqref="F47">
    <cfRule type="cellIs" dxfId="7641" priority="7987" operator="greaterThan">
      <formula>1</formula>
    </cfRule>
  </conditionalFormatting>
  <conditionalFormatting sqref="F47">
    <cfRule type="cellIs" dxfId="7640" priority="7986" operator="greaterThan">
      <formula>1</formula>
    </cfRule>
  </conditionalFormatting>
  <conditionalFormatting sqref="K47">
    <cfRule type="cellIs" dxfId="7631" priority="7977" operator="greaterThan">
      <formula>1</formula>
    </cfRule>
  </conditionalFormatting>
  <conditionalFormatting sqref="K47">
    <cfRule type="cellIs" dxfId="7630" priority="7976" operator="greaterThan">
      <formula>1</formula>
    </cfRule>
  </conditionalFormatting>
  <conditionalFormatting sqref="P47">
    <cfRule type="cellIs" dxfId="7629" priority="7975" operator="greaterThan">
      <formula>1</formula>
    </cfRule>
  </conditionalFormatting>
  <conditionalFormatting sqref="P47">
    <cfRule type="cellIs" dxfId="7628" priority="7974" operator="greaterThan">
      <formula>1</formula>
    </cfRule>
  </conditionalFormatting>
  <conditionalFormatting sqref="S47">
    <cfRule type="cellIs" dxfId="7627" priority="7973" operator="greaterThan">
      <formula>1</formula>
    </cfRule>
  </conditionalFormatting>
  <conditionalFormatting sqref="K47 P47:V47">
    <cfRule type="cellIs" dxfId="7626" priority="7971" operator="greaterThan">
      <formula>1</formula>
    </cfRule>
  </conditionalFormatting>
  <conditionalFormatting sqref="K47 P47:V47">
    <cfRule type="cellIs" dxfId="7625" priority="7970" operator="greaterThan">
      <formula>1</formula>
    </cfRule>
  </conditionalFormatting>
  <conditionalFormatting sqref="K47">
    <cfRule type="cellIs" dxfId="7620" priority="7965" operator="greaterThan">
      <formula>1</formula>
    </cfRule>
  </conditionalFormatting>
  <conditionalFormatting sqref="P47">
    <cfRule type="cellIs" dxfId="7619" priority="7964" operator="greaterThan">
      <formula>1</formula>
    </cfRule>
  </conditionalFormatting>
  <conditionalFormatting sqref="Q47">
    <cfRule type="cellIs" dxfId="7618" priority="7963" operator="greaterThan">
      <formula>1</formula>
    </cfRule>
  </conditionalFormatting>
  <conditionalFormatting sqref="R47">
    <cfRule type="cellIs" dxfId="7617" priority="7962" operator="greaterThan">
      <formula>1</formula>
    </cfRule>
  </conditionalFormatting>
  <conditionalFormatting sqref="S47">
    <cfRule type="cellIs" dxfId="7616" priority="7961" operator="greaterThan">
      <formula>1</formula>
    </cfRule>
  </conditionalFormatting>
  <conditionalFormatting sqref="T47">
    <cfRule type="cellIs" dxfId="7615" priority="7960" operator="greaterThan">
      <formula>1</formula>
    </cfRule>
  </conditionalFormatting>
  <conditionalFormatting sqref="U47">
    <cfRule type="cellIs" dxfId="7614" priority="7959" operator="greaterThan">
      <formula>1</formula>
    </cfRule>
  </conditionalFormatting>
  <conditionalFormatting sqref="V47">
    <cfRule type="cellIs" dxfId="7613" priority="7958" operator="greaterThan">
      <formula>1</formula>
    </cfRule>
  </conditionalFormatting>
  <conditionalFormatting sqref="F47">
    <cfRule type="cellIs" dxfId="7612" priority="7957" operator="greaterThan">
      <formula>1</formula>
    </cfRule>
  </conditionalFormatting>
  <conditionalFormatting sqref="F47">
    <cfRule type="cellIs" dxfId="7611" priority="7956" operator="greaterThan">
      <formula>1</formula>
    </cfRule>
  </conditionalFormatting>
  <conditionalFormatting sqref="E47">
    <cfRule type="cellIs" dxfId="7610" priority="7955" operator="greaterThan">
      <formula>1</formula>
    </cfRule>
  </conditionalFormatting>
  <conditionalFormatting sqref="E47">
    <cfRule type="cellIs" dxfId="7609" priority="7954" operator="greaterThan">
      <formula>1</formula>
    </cfRule>
  </conditionalFormatting>
  <conditionalFormatting sqref="E47:F47 P47:U47 K47">
    <cfRule type="cellIs" dxfId="7608" priority="7953" operator="greaterThan">
      <formula>1</formula>
    </cfRule>
  </conditionalFormatting>
  <conditionalFormatting sqref="V47">
    <cfRule type="cellIs" dxfId="7607" priority="7952" operator="greaterThan">
      <formula>1</formula>
    </cfRule>
  </conditionalFormatting>
  <conditionalFormatting sqref="V47">
    <cfRule type="cellIs" dxfId="7606" priority="7951" operator="greaterThan">
      <formula>1</formula>
    </cfRule>
  </conditionalFormatting>
  <conditionalFormatting sqref="E47:F47 P47:V47 K47">
    <cfRule type="cellIs" dxfId="7605" priority="7950" operator="greaterThan">
      <formula>1</formula>
    </cfRule>
  </conditionalFormatting>
  <conditionalFormatting sqref="E47:F47 P47:V47 K47">
    <cfRule type="cellIs" dxfId="7604" priority="7949" operator="greaterThan">
      <formula>1</formula>
    </cfRule>
  </conditionalFormatting>
  <conditionalFormatting sqref="K47">
    <cfRule type="cellIs" dxfId="7599" priority="7944" operator="greaterThan">
      <formula>1</formula>
    </cfRule>
  </conditionalFormatting>
  <conditionalFormatting sqref="P47">
    <cfRule type="cellIs" dxfId="7598" priority="7943" operator="greaterThan">
      <formula>1</formula>
    </cfRule>
  </conditionalFormatting>
  <conditionalFormatting sqref="Q47">
    <cfRule type="cellIs" dxfId="7597" priority="7942" operator="greaterThan">
      <formula>1</formula>
    </cfRule>
  </conditionalFormatting>
  <conditionalFormatting sqref="R47">
    <cfRule type="cellIs" dxfId="7596" priority="7941" operator="greaterThan">
      <formula>1</formula>
    </cfRule>
  </conditionalFormatting>
  <conditionalFormatting sqref="S47">
    <cfRule type="cellIs" dxfId="7595" priority="7940" operator="greaterThan">
      <formula>1</formula>
    </cfRule>
  </conditionalFormatting>
  <conditionalFormatting sqref="T47">
    <cfRule type="cellIs" dxfId="7594" priority="7939" operator="greaterThan">
      <formula>1</formula>
    </cfRule>
  </conditionalFormatting>
  <conditionalFormatting sqref="U47">
    <cfRule type="cellIs" dxfId="7593" priority="7938" operator="greaterThan">
      <formula>1</formula>
    </cfRule>
  </conditionalFormatting>
  <conditionalFormatting sqref="V47">
    <cfRule type="cellIs" dxfId="7592" priority="7937" operator="greaterThan">
      <formula>1</formula>
    </cfRule>
  </conditionalFormatting>
  <conditionalFormatting sqref="E47:F47 P47:V47 K47">
    <cfRule type="cellIs" dxfId="7591" priority="7936" operator="greaterThan">
      <formula>1</formula>
    </cfRule>
  </conditionalFormatting>
  <conditionalFormatting sqref="E47:F47 P47:V47 K47">
    <cfRule type="cellIs" dxfId="7590" priority="7935" operator="greaterThan">
      <formula>1</formula>
    </cfRule>
  </conditionalFormatting>
  <conditionalFormatting sqref="E47:F47 P47:V47 K47">
    <cfRule type="cellIs" dxfId="7589" priority="7934" operator="greaterThan">
      <formula>1</formula>
    </cfRule>
  </conditionalFormatting>
  <conditionalFormatting sqref="E47:F47 P47:V47 K47">
    <cfRule type="cellIs" dxfId="7588" priority="7933" operator="greaterThan">
      <formula>1</formula>
    </cfRule>
  </conditionalFormatting>
  <conditionalFormatting sqref="K47">
    <cfRule type="cellIs" dxfId="7583" priority="7928" operator="greaterThan">
      <formula>1</formula>
    </cfRule>
  </conditionalFormatting>
  <conditionalFormatting sqref="P47">
    <cfRule type="cellIs" dxfId="7582" priority="7927" operator="greaterThan">
      <formula>1</formula>
    </cfRule>
  </conditionalFormatting>
  <conditionalFormatting sqref="Q47">
    <cfRule type="cellIs" dxfId="7581" priority="7926" operator="greaterThan">
      <formula>1</formula>
    </cfRule>
  </conditionalFormatting>
  <conditionalFormatting sqref="R47">
    <cfRule type="cellIs" dxfId="7580" priority="7925" operator="greaterThan">
      <formula>1</formula>
    </cfRule>
  </conditionalFormatting>
  <conditionalFormatting sqref="S47">
    <cfRule type="cellIs" dxfId="7579" priority="7924" operator="greaterThan">
      <formula>1</formula>
    </cfRule>
  </conditionalFormatting>
  <conditionalFormatting sqref="T47">
    <cfRule type="cellIs" dxfId="7578" priority="7923" operator="greaterThan">
      <formula>1</formula>
    </cfRule>
  </conditionalFormatting>
  <conditionalFormatting sqref="U47">
    <cfRule type="cellIs" dxfId="7577" priority="7922" operator="greaterThan">
      <formula>1</formula>
    </cfRule>
  </conditionalFormatting>
  <conditionalFormatting sqref="V47">
    <cfRule type="cellIs" dxfId="7576" priority="7921" operator="greaterThan">
      <formula>1</formula>
    </cfRule>
  </conditionalFormatting>
  <conditionalFormatting sqref="L47">
    <cfRule type="cellIs" dxfId="7575" priority="7920" operator="greaterThan">
      <formula>1</formula>
    </cfRule>
  </conditionalFormatting>
  <conditionalFormatting sqref="L47">
    <cfRule type="cellIs" dxfId="7574" priority="7919" operator="greaterThan">
      <formula>1</formula>
    </cfRule>
  </conditionalFormatting>
  <conditionalFormatting sqref="L47">
    <cfRule type="cellIs" dxfId="7573" priority="7918" operator="greaterThan">
      <formula>1</formula>
    </cfRule>
  </conditionalFormatting>
  <conditionalFormatting sqref="M47">
    <cfRule type="cellIs" dxfId="7572" priority="7917" operator="greaterThan">
      <formula>1</formula>
    </cfRule>
  </conditionalFormatting>
  <conditionalFormatting sqref="M47">
    <cfRule type="cellIs" dxfId="7571" priority="7916" operator="greaterThan">
      <formula>1</formula>
    </cfRule>
  </conditionalFormatting>
  <conditionalFormatting sqref="N47">
    <cfRule type="cellIs" dxfId="7570" priority="7915" operator="greaterThan">
      <formula>1</formula>
    </cfRule>
  </conditionalFormatting>
  <conditionalFormatting sqref="N47">
    <cfRule type="cellIs" dxfId="7569" priority="7914" operator="greaterThan">
      <formula>1</formula>
    </cfRule>
  </conditionalFormatting>
  <conditionalFormatting sqref="O47">
    <cfRule type="cellIs" dxfId="7568" priority="7913" operator="greaterThan">
      <formula>1</formula>
    </cfRule>
  </conditionalFormatting>
  <conditionalFormatting sqref="O47">
    <cfRule type="cellIs" dxfId="7567" priority="7912" operator="greaterThan">
      <formula>1</formula>
    </cfRule>
  </conditionalFormatting>
  <conditionalFormatting sqref="O47">
    <cfRule type="cellIs" dxfId="7566" priority="7911" operator="greaterThan">
      <formula>1</formula>
    </cfRule>
  </conditionalFormatting>
  <conditionalFormatting sqref="O47">
    <cfRule type="cellIs" dxfId="7565" priority="7910" operator="greaterThan">
      <formula>1</formula>
    </cfRule>
  </conditionalFormatting>
  <conditionalFormatting sqref="N47">
    <cfRule type="cellIs" dxfId="7564" priority="7909" operator="greaterThan">
      <formula>1</formula>
    </cfRule>
  </conditionalFormatting>
  <conditionalFormatting sqref="N47">
    <cfRule type="cellIs" dxfId="7563" priority="7908" operator="greaterThan">
      <formula>1</formula>
    </cfRule>
  </conditionalFormatting>
  <conditionalFormatting sqref="M47">
    <cfRule type="cellIs" dxfId="7562" priority="7907" operator="greaterThan">
      <formula>1</formula>
    </cfRule>
  </conditionalFormatting>
  <conditionalFormatting sqref="M47">
    <cfRule type="cellIs" dxfId="7561" priority="7906" operator="greaterThan">
      <formula>1</formula>
    </cfRule>
  </conditionalFormatting>
  <conditionalFormatting sqref="L47">
    <cfRule type="cellIs" dxfId="7560" priority="7905" operator="greaterThan">
      <formula>1</formula>
    </cfRule>
  </conditionalFormatting>
  <conditionalFormatting sqref="L47">
    <cfRule type="cellIs" dxfId="7559" priority="7904" operator="greaterThan">
      <formula>1</formula>
    </cfRule>
  </conditionalFormatting>
  <conditionalFormatting sqref="L47">
    <cfRule type="cellIs" dxfId="7558" priority="7903" operator="greaterThan">
      <formula>1</formula>
    </cfRule>
  </conditionalFormatting>
  <conditionalFormatting sqref="L47">
    <cfRule type="cellIs" dxfId="7557" priority="7902" operator="greaterThan">
      <formula>1</formula>
    </cfRule>
  </conditionalFormatting>
  <conditionalFormatting sqref="M47">
    <cfRule type="cellIs" dxfId="7556" priority="7901" operator="greaterThan">
      <formula>1</formula>
    </cfRule>
  </conditionalFormatting>
  <conditionalFormatting sqref="M47">
    <cfRule type="cellIs" dxfId="7555" priority="7900" operator="greaterThan">
      <formula>1</formula>
    </cfRule>
  </conditionalFormatting>
  <conditionalFormatting sqref="N47">
    <cfRule type="cellIs" dxfId="7554" priority="7899" operator="greaterThan">
      <formula>1</formula>
    </cfRule>
  </conditionalFormatting>
  <conditionalFormatting sqref="N47">
    <cfRule type="cellIs" dxfId="7553" priority="7898" operator="greaterThan">
      <formula>1</formula>
    </cfRule>
  </conditionalFormatting>
  <conditionalFormatting sqref="O47">
    <cfRule type="cellIs" dxfId="7552" priority="7897" operator="greaterThan">
      <formula>1</formula>
    </cfRule>
  </conditionalFormatting>
  <conditionalFormatting sqref="O47">
    <cfRule type="cellIs" dxfId="7551" priority="7896" operator="greaterThan">
      <formula>1</formula>
    </cfRule>
  </conditionalFormatting>
  <conditionalFormatting sqref="O47">
    <cfRule type="cellIs" dxfId="7550" priority="7895" operator="greaterThan">
      <formula>1</formula>
    </cfRule>
  </conditionalFormatting>
  <conditionalFormatting sqref="O47">
    <cfRule type="cellIs" dxfId="7549" priority="7894" operator="greaterThan">
      <formula>1</formula>
    </cfRule>
  </conditionalFormatting>
  <conditionalFormatting sqref="N47">
    <cfRule type="cellIs" dxfId="7548" priority="7893" operator="greaterThan">
      <formula>1</formula>
    </cfRule>
  </conditionalFormatting>
  <conditionalFormatting sqref="N47">
    <cfRule type="cellIs" dxfId="7547" priority="7892" operator="greaterThan">
      <formula>1</formula>
    </cfRule>
  </conditionalFormatting>
  <conditionalFormatting sqref="M47">
    <cfRule type="cellIs" dxfId="7546" priority="7891" operator="greaterThan">
      <formula>1</formula>
    </cfRule>
  </conditionalFormatting>
  <conditionalFormatting sqref="M47">
    <cfRule type="cellIs" dxfId="7545" priority="7890" operator="greaterThan">
      <formula>1</formula>
    </cfRule>
  </conditionalFormatting>
  <conditionalFormatting sqref="L47">
    <cfRule type="cellIs" dxfId="7544" priority="7889" operator="greaterThan">
      <formula>1</formula>
    </cfRule>
  </conditionalFormatting>
  <conditionalFormatting sqref="L47">
    <cfRule type="cellIs" dxfId="7543" priority="7888" operator="greaterThan">
      <formula>1</formula>
    </cfRule>
  </conditionalFormatting>
  <conditionalFormatting sqref="O47">
    <cfRule type="cellIs" dxfId="7542" priority="7880" operator="greaterThan">
      <formula>1</formula>
    </cfRule>
  </conditionalFormatting>
  <conditionalFormatting sqref="M47:N47">
    <cfRule type="cellIs" dxfId="7541" priority="7887" operator="greaterThan">
      <formula>1</formula>
    </cfRule>
  </conditionalFormatting>
  <conditionalFormatting sqref="M47:N47">
    <cfRule type="cellIs" dxfId="7540" priority="7886" operator="greaterThan">
      <formula>1</formula>
    </cfRule>
  </conditionalFormatting>
  <conditionalFormatting sqref="M47">
    <cfRule type="cellIs" dxfId="7539" priority="7885" operator="greaterThan">
      <formula>1</formula>
    </cfRule>
  </conditionalFormatting>
  <conditionalFormatting sqref="N47">
    <cfRule type="cellIs" dxfId="7538" priority="7884" operator="greaterThan">
      <formula>1</formula>
    </cfRule>
  </conditionalFormatting>
  <conditionalFormatting sqref="L47">
    <cfRule type="cellIs" dxfId="7537" priority="7883" operator="greaterThan">
      <formula>1</formula>
    </cfRule>
  </conditionalFormatting>
  <conditionalFormatting sqref="L47">
    <cfRule type="cellIs" dxfId="7536" priority="7882" operator="greaterThan">
      <formula>1</formula>
    </cfRule>
  </conditionalFormatting>
  <conditionalFormatting sqref="O47">
    <cfRule type="cellIs" dxfId="7535" priority="7881" operator="greaterThan">
      <formula>1</formula>
    </cfRule>
  </conditionalFormatting>
  <conditionalFormatting sqref="L47:O47">
    <cfRule type="cellIs" dxfId="7534" priority="7879" operator="greaterThan">
      <formula>1</formula>
    </cfRule>
  </conditionalFormatting>
  <conditionalFormatting sqref="L47:O47">
    <cfRule type="cellIs" dxfId="7533" priority="7878" operator="greaterThan">
      <formula>1</formula>
    </cfRule>
  </conditionalFormatting>
  <conditionalFormatting sqref="L47">
    <cfRule type="cellIs" dxfId="7532" priority="7877" operator="greaterThan">
      <formula>1</formula>
    </cfRule>
  </conditionalFormatting>
  <conditionalFormatting sqref="M47">
    <cfRule type="cellIs" dxfId="7531" priority="7876" operator="greaterThan">
      <formula>1</formula>
    </cfRule>
  </conditionalFormatting>
  <conditionalFormatting sqref="N47">
    <cfRule type="cellIs" dxfId="7530" priority="7875" operator="greaterThan">
      <formula>1</formula>
    </cfRule>
  </conditionalFormatting>
  <conditionalFormatting sqref="O47">
    <cfRule type="cellIs" dxfId="7529" priority="7874" operator="greaterThan">
      <formula>1</formula>
    </cfRule>
  </conditionalFormatting>
  <conditionalFormatting sqref="L47:O47">
    <cfRule type="cellIs" dxfId="7528" priority="7873" operator="greaterThan">
      <formula>1</formula>
    </cfRule>
  </conditionalFormatting>
  <conditionalFormatting sqref="L47:O47">
    <cfRule type="cellIs" dxfId="7527" priority="7872" operator="greaterThan">
      <formula>1</formula>
    </cfRule>
  </conditionalFormatting>
  <conditionalFormatting sqref="L47:O47">
    <cfRule type="cellIs" dxfId="7526" priority="7871" operator="greaterThan">
      <formula>1</formula>
    </cfRule>
  </conditionalFormatting>
  <conditionalFormatting sqref="L47">
    <cfRule type="cellIs" dxfId="7525" priority="7870" operator="greaterThan">
      <formula>1</formula>
    </cfRule>
  </conditionalFormatting>
  <conditionalFormatting sqref="M47">
    <cfRule type="cellIs" dxfId="7524" priority="7869" operator="greaterThan">
      <formula>1</formula>
    </cfRule>
  </conditionalFormatting>
  <conditionalFormatting sqref="N47">
    <cfRule type="cellIs" dxfId="7523" priority="7868" operator="greaterThan">
      <formula>1</formula>
    </cfRule>
  </conditionalFormatting>
  <conditionalFormatting sqref="O47">
    <cfRule type="cellIs" dxfId="7522" priority="7867" operator="greaterThan">
      <formula>1</formula>
    </cfRule>
  </conditionalFormatting>
  <conditionalFormatting sqref="L47:O47">
    <cfRule type="cellIs" dxfId="7521" priority="7866" operator="greaterThan">
      <formula>1</formula>
    </cfRule>
  </conditionalFormatting>
  <conditionalFormatting sqref="L47:O47">
    <cfRule type="cellIs" dxfId="7520" priority="7865" operator="greaterThan">
      <formula>1</formula>
    </cfRule>
  </conditionalFormatting>
  <conditionalFormatting sqref="L47:O47">
    <cfRule type="cellIs" dxfId="7519" priority="7864" operator="greaterThan">
      <formula>1</formula>
    </cfRule>
  </conditionalFormatting>
  <conditionalFormatting sqref="L47:O47">
    <cfRule type="cellIs" dxfId="7518" priority="7863" operator="greaterThan">
      <formula>1</formula>
    </cfRule>
  </conditionalFormatting>
  <conditionalFormatting sqref="L47">
    <cfRule type="cellIs" dxfId="7517" priority="7862" operator="greaterThan">
      <formula>1</formula>
    </cfRule>
  </conditionalFormatting>
  <conditionalFormatting sqref="M47">
    <cfRule type="cellIs" dxfId="7516" priority="7861" operator="greaterThan">
      <formula>1</formula>
    </cfRule>
  </conditionalFormatting>
  <conditionalFormatting sqref="N47">
    <cfRule type="cellIs" dxfId="7515" priority="7860" operator="greaterThan">
      <formula>1</formula>
    </cfRule>
  </conditionalFormatting>
  <conditionalFormatting sqref="O47">
    <cfRule type="cellIs" dxfId="7514" priority="7859" operator="greaterThan">
      <formula>1</formula>
    </cfRule>
  </conditionalFormatting>
  <conditionalFormatting sqref="S47">
    <cfRule type="cellIs" dxfId="7513" priority="7845" operator="greaterThan">
      <formula>1</formula>
    </cfRule>
  </conditionalFormatting>
  <conditionalFormatting sqref="S47">
    <cfRule type="cellIs" dxfId="7512" priority="7844" operator="greaterThan">
      <formula>1</formula>
    </cfRule>
  </conditionalFormatting>
  <conditionalFormatting sqref="R47">
    <cfRule type="cellIs" dxfId="7511" priority="7843" operator="greaterThan">
      <formula>1</formula>
    </cfRule>
  </conditionalFormatting>
  <conditionalFormatting sqref="R47">
    <cfRule type="cellIs" dxfId="7510" priority="7842" operator="greaterThan">
      <formula>1</formula>
    </cfRule>
  </conditionalFormatting>
  <conditionalFormatting sqref="Q47">
    <cfRule type="cellIs" dxfId="7509" priority="7841" operator="greaterThan">
      <formula>1</formula>
    </cfRule>
  </conditionalFormatting>
  <conditionalFormatting sqref="E47:F47 K47">
    <cfRule type="cellIs" dxfId="7508" priority="7858" operator="greaterThan">
      <formula>1</formula>
    </cfRule>
  </conditionalFormatting>
  <conditionalFormatting sqref="E47:F47 K47">
    <cfRule type="cellIs" dxfId="7507" priority="7857" operator="greaterThan">
      <formula>1</formula>
    </cfRule>
  </conditionalFormatting>
  <conditionalFormatting sqref="K47">
    <cfRule type="cellIs" dxfId="7502" priority="7852" operator="greaterThan">
      <formula>1</formula>
    </cfRule>
  </conditionalFormatting>
  <conditionalFormatting sqref="V47">
    <cfRule type="cellIs" dxfId="7501" priority="7851" operator="greaterThan">
      <formula>1</formula>
    </cfRule>
  </conditionalFormatting>
  <conditionalFormatting sqref="V47">
    <cfRule type="cellIs" dxfId="7500" priority="7850" operator="greaterThan">
      <formula>1</formula>
    </cfRule>
  </conditionalFormatting>
  <conditionalFormatting sqref="U47">
    <cfRule type="cellIs" dxfId="7499" priority="7849" operator="greaterThan">
      <formula>1</formula>
    </cfRule>
  </conditionalFormatting>
  <conditionalFormatting sqref="U47">
    <cfRule type="cellIs" dxfId="7498" priority="7848" operator="greaterThan">
      <formula>1</formula>
    </cfRule>
  </conditionalFormatting>
  <conditionalFormatting sqref="T47">
    <cfRule type="cellIs" dxfId="7497" priority="7847" operator="greaterThan">
      <formula>1</formula>
    </cfRule>
  </conditionalFormatting>
  <conditionalFormatting sqref="T47">
    <cfRule type="cellIs" dxfId="7496" priority="7846" operator="greaterThan">
      <formula>1</formula>
    </cfRule>
  </conditionalFormatting>
  <conditionalFormatting sqref="Q47">
    <cfRule type="cellIs" dxfId="7495" priority="7840" operator="greaterThan">
      <formula>1</formula>
    </cfRule>
  </conditionalFormatting>
  <conditionalFormatting sqref="P47">
    <cfRule type="cellIs" dxfId="7494" priority="7839" operator="greaterThan">
      <formula>1</formula>
    </cfRule>
  </conditionalFormatting>
  <conditionalFormatting sqref="P47">
    <cfRule type="cellIs" dxfId="7493" priority="7838" operator="greaterThan">
      <formula>1</formula>
    </cfRule>
  </conditionalFormatting>
  <conditionalFormatting sqref="E47:F47 T47:V47">
    <cfRule type="cellIs" dxfId="7492" priority="7837" operator="greaterThan">
      <formula>1</formula>
    </cfRule>
  </conditionalFormatting>
  <conditionalFormatting sqref="E47:F47 T47:V47">
    <cfRule type="cellIs" dxfId="7491" priority="7836" operator="greaterThan">
      <formula>1</formula>
    </cfRule>
  </conditionalFormatting>
  <conditionalFormatting sqref="T47">
    <cfRule type="cellIs" dxfId="7487" priority="7832" operator="greaterThan">
      <formula>1</formula>
    </cfRule>
  </conditionalFormatting>
  <conditionalFormatting sqref="U47">
    <cfRule type="cellIs" dxfId="7486" priority="7831" operator="greaterThan">
      <formula>1</formula>
    </cfRule>
  </conditionalFormatting>
  <conditionalFormatting sqref="V47">
    <cfRule type="cellIs" dxfId="7485" priority="7830" operator="greaterThan">
      <formula>1</formula>
    </cfRule>
  </conditionalFormatting>
  <conditionalFormatting sqref="K47">
    <cfRule type="cellIs" dxfId="7482" priority="7827" operator="greaterThan">
      <formula>1</formula>
    </cfRule>
  </conditionalFormatting>
  <conditionalFormatting sqref="K47">
    <cfRule type="cellIs" dxfId="7481" priority="7826" operator="greaterThan">
      <formula>1</formula>
    </cfRule>
  </conditionalFormatting>
  <conditionalFormatting sqref="P47">
    <cfRule type="cellIs" dxfId="7480" priority="7825" operator="greaterThan">
      <formula>1</formula>
    </cfRule>
  </conditionalFormatting>
  <conditionalFormatting sqref="P47">
    <cfRule type="cellIs" dxfId="7479" priority="7824" operator="greaterThan">
      <formula>1</formula>
    </cfRule>
  </conditionalFormatting>
  <conditionalFormatting sqref="Q47">
    <cfRule type="cellIs" dxfId="7478" priority="7823" operator="greaterThan">
      <formula>1</formula>
    </cfRule>
  </conditionalFormatting>
  <conditionalFormatting sqref="Q47">
    <cfRule type="cellIs" dxfId="7477" priority="7822" operator="greaterThan">
      <formula>1</formula>
    </cfRule>
  </conditionalFormatting>
  <conditionalFormatting sqref="R47">
    <cfRule type="cellIs" dxfId="7476" priority="7821" operator="greaterThan">
      <formula>1</formula>
    </cfRule>
  </conditionalFormatting>
  <conditionalFormatting sqref="R47">
    <cfRule type="cellIs" dxfId="7475" priority="7820" operator="greaterThan">
      <formula>1</formula>
    </cfRule>
  </conditionalFormatting>
  <conditionalFormatting sqref="S47">
    <cfRule type="cellIs" dxfId="7474" priority="7819" operator="greaterThan">
      <formula>1</formula>
    </cfRule>
  </conditionalFormatting>
  <conditionalFormatting sqref="S47">
    <cfRule type="cellIs" dxfId="7473" priority="7818" operator="greaterThan">
      <formula>1</formula>
    </cfRule>
  </conditionalFormatting>
  <conditionalFormatting sqref="E47:F47">
    <cfRule type="cellIs" dxfId="7472" priority="7817" operator="greaterThan">
      <formula>1</formula>
    </cfRule>
  </conditionalFormatting>
  <conditionalFormatting sqref="E47:F47">
    <cfRule type="cellIs" dxfId="7471" priority="7816" operator="greaterThan">
      <formula>1</formula>
    </cfRule>
  </conditionalFormatting>
  <conditionalFormatting sqref="L47:O47">
    <cfRule type="cellIs" dxfId="7466" priority="7368" operator="greaterThan">
      <formula>1</formula>
    </cfRule>
  </conditionalFormatting>
  <conditionalFormatting sqref="E47:F47 P47:V47 K47">
    <cfRule type="cellIs" dxfId="7465" priority="7563" operator="greaterThan">
      <formula>1</formula>
    </cfRule>
  </conditionalFormatting>
  <conditionalFormatting sqref="K47">
    <cfRule type="cellIs" dxfId="7460" priority="7462" operator="greaterThan">
      <formula>1</formula>
    </cfRule>
  </conditionalFormatting>
  <conditionalFormatting sqref="P47">
    <cfRule type="cellIs" dxfId="7459" priority="7461" operator="greaterThan">
      <formula>1</formula>
    </cfRule>
  </conditionalFormatting>
  <conditionalFormatting sqref="Q47">
    <cfRule type="cellIs" dxfId="7458" priority="7460" operator="greaterThan">
      <formula>1</formula>
    </cfRule>
  </conditionalFormatting>
  <conditionalFormatting sqref="R47">
    <cfRule type="cellIs" dxfId="7457" priority="7459" operator="greaterThan">
      <formula>1</formula>
    </cfRule>
  </conditionalFormatting>
  <conditionalFormatting sqref="S47">
    <cfRule type="cellIs" dxfId="7456" priority="7458" operator="greaterThan">
      <formula>1</formula>
    </cfRule>
  </conditionalFormatting>
  <conditionalFormatting sqref="T47">
    <cfRule type="cellIs" dxfId="7455" priority="7457" operator="greaterThan">
      <formula>1</formula>
    </cfRule>
  </conditionalFormatting>
  <conditionalFormatting sqref="U47">
    <cfRule type="cellIs" dxfId="7454" priority="7456" operator="greaterThan">
      <formula>1</formula>
    </cfRule>
  </conditionalFormatting>
  <conditionalFormatting sqref="V47">
    <cfRule type="cellIs" dxfId="7453" priority="7455" operator="greaterThan">
      <formula>1</formula>
    </cfRule>
  </conditionalFormatting>
  <conditionalFormatting sqref="L47:O47">
    <cfRule type="cellIs" dxfId="7452" priority="7454" operator="greaterThan">
      <formula>1</formula>
    </cfRule>
  </conditionalFormatting>
  <conditionalFormatting sqref="L47:O47">
    <cfRule type="cellIs" dxfId="7451" priority="7453" operator="greaterThan">
      <formula>1</formula>
    </cfRule>
  </conditionalFormatting>
  <conditionalFormatting sqref="L47">
    <cfRule type="cellIs" dxfId="7450" priority="7452" operator="greaterThan">
      <formula>1</formula>
    </cfRule>
  </conditionalFormatting>
  <conditionalFormatting sqref="M47">
    <cfRule type="cellIs" dxfId="7449" priority="7451" operator="greaterThan">
      <formula>1</formula>
    </cfRule>
  </conditionalFormatting>
  <conditionalFormatting sqref="N47">
    <cfRule type="cellIs" dxfId="7448" priority="7450" operator="greaterThan">
      <formula>1</formula>
    </cfRule>
  </conditionalFormatting>
  <conditionalFormatting sqref="O47">
    <cfRule type="cellIs" dxfId="7447" priority="7449" operator="greaterThan">
      <formula>1</formula>
    </cfRule>
  </conditionalFormatting>
  <conditionalFormatting sqref="L47:O47">
    <cfRule type="cellIs" dxfId="7446" priority="7448" operator="greaterThan">
      <formula>1</formula>
    </cfRule>
  </conditionalFormatting>
  <conditionalFormatting sqref="L47:O47">
    <cfRule type="cellIs" dxfId="7445" priority="7447" operator="greaterThan">
      <formula>1</formula>
    </cfRule>
  </conditionalFormatting>
  <conditionalFormatting sqref="L47:O47">
    <cfRule type="cellIs" dxfId="7444" priority="7446" operator="greaterThan">
      <formula>1</formula>
    </cfRule>
  </conditionalFormatting>
  <conditionalFormatting sqref="L47">
    <cfRule type="cellIs" dxfId="7443" priority="7445" operator="greaterThan">
      <formula>1</formula>
    </cfRule>
  </conditionalFormatting>
  <conditionalFormatting sqref="M47">
    <cfRule type="cellIs" dxfId="7442" priority="7444" operator="greaterThan">
      <formula>1</formula>
    </cfRule>
  </conditionalFormatting>
  <conditionalFormatting sqref="N47">
    <cfRule type="cellIs" dxfId="7441" priority="7443" operator="greaterThan">
      <formula>1</formula>
    </cfRule>
  </conditionalFormatting>
  <conditionalFormatting sqref="O47">
    <cfRule type="cellIs" dxfId="7440" priority="7442" operator="greaterThan">
      <formula>1</formula>
    </cfRule>
  </conditionalFormatting>
  <conditionalFormatting sqref="L47:O47">
    <cfRule type="cellIs" dxfId="7439" priority="7441" operator="greaterThan">
      <formula>1</formula>
    </cfRule>
  </conditionalFormatting>
  <conditionalFormatting sqref="L47:O47">
    <cfRule type="cellIs" dxfId="7438" priority="7440" operator="greaterThan">
      <formula>1</formula>
    </cfRule>
  </conditionalFormatting>
  <conditionalFormatting sqref="L47:O47">
    <cfRule type="cellIs" dxfId="7437" priority="7439" operator="greaterThan">
      <formula>1</formula>
    </cfRule>
  </conditionalFormatting>
  <conditionalFormatting sqref="L47:O47">
    <cfRule type="cellIs" dxfId="7436" priority="7438" operator="greaterThan">
      <formula>1</formula>
    </cfRule>
  </conditionalFormatting>
  <conditionalFormatting sqref="L47">
    <cfRule type="cellIs" dxfId="7435" priority="7437" operator="greaterThan">
      <formula>1</formula>
    </cfRule>
  </conditionalFormatting>
  <conditionalFormatting sqref="M47">
    <cfRule type="cellIs" dxfId="7434" priority="7436" operator="greaterThan">
      <formula>1</formula>
    </cfRule>
  </conditionalFormatting>
  <conditionalFormatting sqref="N47">
    <cfRule type="cellIs" dxfId="7433" priority="7435" operator="greaterThan">
      <formula>1</formula>
    </cfRule>
  </conditionalFormatting>
  <conditionalFormatting sqref="O47">
    <cfRule type="cellIs" dxfId="7432" priority="7434" operator="greaterThan">
      <formula>1</formula>
    </cfRule>
  </conditionalFormatting>
  <conditionalFormatting sqref="E47:F47 P47:V47 K47">
    <cfRule type="cellIs" dxfId="7431" priority="7433" operator="greaterThan">
      <formula>1</formula>
    </cfRule>
  </conditionalFormatting>
  <conditionalFormatting sqref="E47:F47 P47:V47 K47">
    <cfRule type="cellIs" dxfId="7430" priority="7432" operator="greaterThan">
      <formula>1</formula>
    </cfRule>
  </conditionalFormatting>
  <conditionalFormatting sqref="K47">
    <cfRule type="cellIs" dxfId="7425" priority="7427" operator="greaterThan">
      <formula>1</formula>
    </cfRule>
  </conditionalFormatting>
  <conditionalFormatting sqref="P47">
    <cfRule type="cellIs" dxfId="7424" priority="7426" operator="greaterThan">
      <formula>1</formula>
    </cfRule>
  </conditionalFormatting>
  <conditionalFormatting sqref="Q47">
    <cfRule type="cellIs" dxfId="7423" priority="7425" operator="greaterThan">
      <formula>1</formula>
    </cfRule>
  </conditionalFormatting>
  <conditionalFormatting sqref="R47">
    <cfRule type="cellIs" dxfId="7422" priority="7424" operator="greaterThan">
      <formula>1</formula>
    </cfRule>
  </conditionalFormatting>
  <conditionalFormatting sqref="S47">
    <cfRule type="cellIs" dxfId="7421" priority="7423" operator="greaterThan">
      <formula>1</formula>
    </cfRule>
  </conditionalFormatting>
  <conditionalFormatting sqref="T47">
    <cfRule type="cellIs" dxfId="7420" priority="7422" operator="greaterThan">
      <formula>1</formula>
    </cfRule>
  </conditionalFormatting>
  <conditionalFormatting sqref="U47">
    <cfRule type="cellIs" dxfId="7419" priority="7421" operator="greaterThan">
      <formula>1</formula>
    </cfRule>
  </conditionalFormatting>
  <conditionalFormatting sqref="V47">
    <cfRule type="cellIs" dxfId="7418" priority="7420" operator="greaterThan">
      <formula>1</formula>
    </cfRule>
  </conditionalFormatting>
  <conditionalFormatting sqref="E47:F47 P47:V47 K47">
    <cfRule type="cellIs" dxfId="7417" priority="7419" operator="greaterThan">
      <formula>1</formula>
    </cfRule>
  </conditionalFormatting>
  <conditionalFormatting sqref="E47:F47 P47:V47 K47">
    <cfRule type="cellIs" dxfId="7416" priority="7418" operator="greaterThan">
      <formula>1</formula>
    </cfRule>
  </conditionalFormatting>
  <conditionalFormatting sqref="E47:F47 P47:V47 K47">
    <cfRule type="cellIs" dxfId="7415" priority="7417" operator="greaterThan">
      <formula>1</formula>
    </cfRule>
  </conditionalFormatting>
  <conditionalFormatting sqref="E47:F47 P47:V47 K47">
    <cfRule type="cellIs" dxfId="7414" priority="7416" operator="greaterThan">
      <formula>1</formula>
    </cfRule>
  </conditionalFormatting>
  <conditionalFormatting sqref="K47">
    <cfRule type="cellIs" dxfId="7409" priority="7411" operator="greaterThan">
      <formula>1</formula>
    </cfRule>
  </conditionalFormatting>
  <conditionalFormatting sqref="P47">
    <cfRule type="cellIs" dxfId="7408" priority="7410" operator="greaterThan">
      <formula>1</formula>
    </cfRule>
  </conditionalFormatting>
  <conditionalFormatting sqref="Q47">
    <cfRule type="cellIs" dxfId="7407" priority="7409" operator="greaterThan">
      <formula>1</formula>
    </cfRule>
  </conditionalFormatting>
  <conditionalFormatting sqref="R47">
    <cfRule type="cellIs" dxfId="7406" priority="7408" operator="greaterThan">
      <formula>1</formula>
    </cfRule>
  </conditionalFormatting>
  <conditionalFormatting sqref="S47">
    <cfRule type="cellIs" dxfId="7405" priority="7407" operator="greaterThan">
      <formula>1</formula>
    </cfRule>
  </conditionalFormatting>
  <conditionalFormatting sqref="T47">
    <cfRule type="cellIs" dxfId="7404" priority="7406" operator="greaterThan">
      <formula>1</formula>
    </cfRule>
  </conditionalFormatting>
  <conditionalFormatting sqref="U47">
    <cfRule type="cellIs" dxfId="7403" priority="7405" operator="greaterThan">
      <formula>1</formula>
    </cfRule>
  </conditionalFormatting>
  <conditionalFormatting sqref="V47">
    <cfRule type="cellIs" dxfId="7402" priority="7404" operator="greaterThan">
      <formula>1</formula>
    </cfRule>
  </conditionalFormatting>
  <conditionalFormatting sqref="E47:F47 P47:V47 K47">
    <cfRule type="cellIs" dxfId="7401" priority="7403" operator="greaterThan">
      <formula>1</formula>
    </cfRule>
  </conditionalFormatting>
  <conditionalFormatting sqref="E47:F47 P47:V47 K47">
    <cfRule type="cellIs" dxfId="7400" priority="7402" operator="greaterThan">
      <formula>1</formula>
    </cfRule>
  </conditionalFormatting>
  <conditionalFormatting sqref="E47:F47 P47:V47 K47">
    <cfRule type="cellIs" dxfId="7399" priority="7401" operator="greaterThan">
      <formula>1</formula>
    </cfRule>
  </conditionalFormatting>
  <conditionalFormatting sqref="E47:F47 P47:V47 K47">
    <cfRule type="cellIs" dxfId="7398" priority="7400" operator="greaterThan">
      <formula>1</formula>
    </cfRule>
  </conditionalFormatting>
  <conditionalFormatting sqref="E47:F47 P47:V47 K47">
    <cfRule type="cellIs" dxfId="7397" priority="7399" operator="greaterThan">
      <formula>1</formula>
    </cfRule>
  </conditionalFormatting>
  <conditionalFormatting sqref="E47:F47 P47:V47 K47">
    <cfRule type="cellIs" dxfId="7396" priority="7398" operator="greaterThan">
      <formula>1</formula>
    </cfRule>
  </conditionalFormatting>
  <conditionalFormatting sqref="E47:F47 P47:V47 K47">
    <cfRule type="cellIs" dxfId="7395" priority="7397" operator="greaterThan">
      <formula>1</formula>
    </cfRule>
  </conditionalFormatting>
  <conditionalFormatting sqref="E47:F47 P47:V47 K47">
    <cfRule type="cellIs" dxfId="7394" priority="7396" operator="greaterThan">
      <formula>1</formula>
    </cfRule>
  </conditionalFormatting>
  <conditionalFormatting sqref="E47:F47 P47:V47 K47">
    <cfRule type="cellIs" dxfId="7393" priority="7395" operator="greaterThan">
      <formula>1</formula>
    </cfRule>
  </conditionalFormatting>
  <conditionalFormatting sqref="E47:F47 P47:V47 K47">
    <cfRule type="cellIs" dxfId="7392" priority="7394" operator="greaterThan">
      <formula>1</formula>
    </cfRule>
  </conditionalFormatting>
  <conditionalFormatting sqref="E47:F47 P47:V47 K47">
    <cfRule type="cellIs" dxfId="7391" priority="7393" operator="greaterThan">
      <formula>1</formula>
    </cfRule>
  </conditionalFormatting>
  <conditionalFormatting sqref="L47:O47">
    <cfRule type="cellIs" dxfId="7390" priority="7392" operator="greaterThan">
      <formula>1</formula>
    </cfRule>
  </conditionalFormatting>
  <conditionalFormatting sqref="L47:O47">
    <cfRule type="cellIs" dxfId="7389" priority="7391" operator="greaterThan">
      <formula>1</formula>
    </cfRule>
  </conditionalFormatting>
  <conditionalFormatting sqref="L47">
    <cfRule type="cellIs" dxfId="7388" priority="7390" operator="greaterThan">
      <formula>1</formula>
    </cfRule>
  </conditionalFormatting>
  <conditionalFormatting sqref="M47">
    <cfRule type="cellIs" dxfId="7387" priority="7389" operator="greaterThan">
      <formula>1</formula>
    </cfRule>
  </conditionalFormatting>
  <conditionalFormatting sqref="N47">
    <cfRule type="cellIs" dxfId="7386" priority="7388" operator="greaterThan">
      <formula>1</formula>
    </cfRule>
  </conditionalFormatting>
  <conditionalFormatting sqref="O47">
    <cfRule type="cellIs" dxfId="7385" priority="7387" operator="greaterThan">
      <formula>1</formula>
    </cfRule>
  </conditionalFormatting>
  <conditionalFormatting sqref="L47:O47">
    <cfRule type="cellIs" dxfId="7384" priority="7386" operator="greaterThan">
      <formula>1</formula>
    </cfRule>
  </conditionalFormatting>
  <conditionalFormatting sqref="L47:O47">
    <cfRule type="cellIs" dxfId="7383" priority="7385" operator="greaterThan">
      <formula>1</formula>
    </cfRule>
  </conditionalFormatting>
  <conditionalFormatting sqref="L47:O47">
    <cfRule type="cellIs" dxfId="7382" priority="7384" operator="greaterThan">
      <formula>1</formula>
    </cfRule>
  </conditionalFormatting>
  <conditionalFormatting sqref="L47:O47">
    <cfRule type="cellIs" dxfId="7381" priority="7383" operator="greaterThan">
      <formula>1</formula>
    </cfRule>
  </conditionalFormatting>
  <conditionalFormatting sqref="L47">
    <cfRule type="cellIs" dxfId="7380" priority="7382" operator="greaterThan">
      <formula>1</formula>
    </cfRule>
  </conditionalFormatting>
  <conditionalFormatting sqref="M47">
    <cfRule type="cellIs" dxfId="7379" priority="7381" operator="greaterThan">
      <formula>1</formula>
    </cfRule>
  </conditionalFormatting>
  <conditionalFormatting sqref="N47">
    <cfRule type="cellIs" dxfId="7378" priority="7380" operator="greaterThan">
      <formula>1</formula>
    </cfRule>
  </conditionalFormatting>
  <conditionalFormatting sqref="O47">
    <cfRule type="cellIs" dxfId="7377" priority="7379" operator="greaterThan">
      <formula>1</formula>
    </cfRule>
  </conditionalFormatting>
  <conditionalFormatting sqref="L47:O47">
    <cfRule type="cellIs" dxfId="7376" priority="7378" operator="greaterThan">
      <formula>1</formula>
    </cfRule>
  </conditionalFormatting>
  <conditionalFormatting sqref="L47:O47">
    <cfRule type="cellIs" dxfId="7375" priority="7377" operator="greaterThan">
      <formula>1</formula>
    </cfRule>
  </conditionalFormatting>
  <conditionalFormatting sqref="L47:O47">
    <cfRule type="cellIs" dxfId="7374" priority="7376" operator="greaterThan">
      <formula>1</formula>
    </cfRule>
  </conditionalFormatting>
  <conditionalFormatting sqref="L47:O47">
    <cfRule type="cellIs" dxfId="7373" priority="7375" operator="greaterThan">
      <formula>1</formula>
    </cfRule>
  </conditionalFormatting>
  <conditionalFormatting sqref="L47:O47">
    <cfRule type="cellIs" dxfId="7372" priority="7374" operator="greaterThan">
      <formula>1</formula>
    </cfRule>
  </conditionalFormatting>
  <conditionalFormatting sqref="L47:O47">
    <cfRule type="cellIs" dxfId="7371" priority="7373" operator="greaterThan">
      <formula>1</formula>
    </cfRule>
  </conditionalFormatting>
  <conditionalFormatting sqref="L47:O47">
    <cfRule type="cellIs" dxfId="7370" priority="7372" operator="greaterThan">
      <formula>1</formula>
    </cfRule>
  </conditionalFormatting>
  <conditionalFormatting sqref="L47:O47">
    <cfRule type="cellIs" dxfId="7369" priority="7371" operator="greaterThan">
      <formula>1</formula>
    </cfRule>
  </conditionalFormatting>
  <conditionalFormatting sqref="L47:O47">
    <cfRule type="cellIs" dxfId="7368" priority="7370" operator="greaterThan">
      <formula>1</formula>
    </cfRule>
  </conditionalFormatting>
  <conditionalFormatting sqref="L47:O47">
    <cfRule type="cellIs" dxfId="7367" priority="7369" operator="greaterThan">
      <formula>1</formula>
    </cfRule>
  </conditionalFormatting>
  <conditionalFormatting sqref="E51:V51">
    <cfRule type="cellIs" dxfId="7170" priority="7171" operator="greaterThan">
      <formula>1</formula>
    </cfRule>
  </conditionalFormatting>
  <conditionalFormatting sqref="E51:V51">
    <cfRule type="cellIs" dxfId="7169" priority="7170" operator="equal">
      <formula>0</formula>
    </cfRule>
  </conditionalFormatting>
  <conditionalFormatting sqref="M34">
    <cfRule type="cellIs" dxfId="6186" priority="6187" operator="greaterThan">
      <formula>1</formula>
    </cfRule>
  </conditionalFormatting>
  <conditionalFormatting sqref="M34">
    <cfRule type="cellIs" dxfId="6185" priority="6186" operator="greaterThan">
      <formula>1</formula>
    </cfRule>
  </conditionalFormatting>
  <conditionalFormatting sqref="M34">
    <cfRule type="cellIs" dxfId="6184" priority="6185" operator="greaterThan">
      <formula>1</formula>
    </cfRule>
  </conditionalFormatting>
  <conditionalFormatting sqref="M34">
    <cfRule type="cellIs" dxfId="6183" priority="6184" operator="greaterThan">
      <formula>1</formula>
    </cfRule>
  </conditionalFormatting>
  <conditionalFormatting sqref="M34">
    <cfRule type="cellIs" dxfId="6182" priority="6183" operator="greaterThan">
      <formula>1</formula>
    </cfRule>
  </conditionalFormatting>
  <conditionalFormatting sqref="M34">
    <cfRule type="cellIs" dxfId="6181" priority="6182" operator="greaterThan">
      <formula>1</formula>
    </cfRule>
  </conditionalFormatting>
  <conditionalFormatting sqref="M34">
    <cfRule type="cellIs" dxfId="6180" priority="6181" operator="greaterThan">
      <formula>1</formula>
    </cfRule>
  </conditionalFormatting>
  <conditionalFormatting sqref="M34">
    <cfRule type="cellIs" dxfId="6179" priority="6180" operator="greaterThan">
      <formula>1</formula>
    </cfRule>
  </conditionalFormatting>
  <conditionalFormatting sqref="M34">
    <cfRule type="cellIs" dxfId="6178" priority="6179" operator="greaterThan">
      <formula>1</formula>
    </cfRule>
  </conditionalFormatting>
  <conditionalFormatting sqref="M34">
    <cfRule type="cellIs" dxfId="6177" priority="6178" operator="greaterThan">
      <formula>1</formula>
    </cfRule>
  </conditionalFormatting>
  <conditionalFormatting sqref="M34">
    <cfRule type="cellIs" dxfId="6176" priority="6177" operator="greaterThan">
      <formula>1</formula>
    </cfRule>
  </conditionalFormatting>
  <conditionalFormatting sqref="M34">
    <cfRule type="cellIs" dxfId="6175" priority="6176" operator="greaterThan">
      <formula>1</formula>
    </cfRule>
  </conditionalFormatting>
  <conditionalFormatting sqref="M34">
    <cfRule type="cellIs" dxfId="6174" priority="6175" operator="greaterThan">
      <formula>1</formula>
    </cfRule>
  </conditionalFormatting>
  <conditionalFormatting sqref="M34">
    <cfRule type="cellIs" dxfId="6173" priority="6174" operator="greaterThan">
      <formula>1</formula>
    </cfRule>
  </conditionalFormatting>
  <conditionalFormatting sqref="M34">
    <cfRule type="cellIs" dxfId="6172" priority="6173" operator="greaterThan">
      <formula>1</formula>
    </cfRule>
  </conditionalFormatting>
  <conditionalFormatting sqref="M34">
    <cfRule type="cellIs" dxfId="6171" priority="6172" operator="greaterThan">
      <formula>1</formula>
    </cfRule>
  </conditionalFormatting>
  <conditionalFormatting sqref="M34">
    <cfRule type="cellIs" dxfId="6170" priority="6171" operator="greaterThan">
      <formula>1</formula>
    </cfRule>
  </conditionalFormatting>
  <conditionalFormatting sqref="M34">
    <cfRule type="cellIs" dxfId="6169" priority="6170" operator="greaterThan">
      <formula>1</formula>
    </cfRule>
  </conditionalFormatting>
  <conditionalFormatting sqref="M34">
    <cfRule type="cellIs" dxfId="6168" priority="6169" operator="greaterThan">
      <formula>1</formula>
    </cfRule>
  </conditionalFormatting>
  <conditionalFormatting sqref="M34">
    <cfRule type="cellIs" dxfId="6167" priority="6168" operator="greaterThan">
      <formula>1</formula>
    </cfRule>
  </conditionalFormatting>
  <conditionalFormatting sqref="M34">
    <cfRule type="cellIs" dxfId="6166" priority="6167" operator="greaterThan">
      <formula>1</formula>
    </cfRule>
  </conditionalFormatting>
  <conditionalFormatting sqref="M34">
    <cfRule type="cellIs" dxfId="6165" priority="6166" operator="greaterThan">
      <formula>1</formula>
    </cfRule>
  </conditionalFormatting>
  <conditionalFormatting sqref="M34">
    <cfRule type="cellIs" dxfId="6164" priority="6165" operator="greaterThan">
      <formula>1</formula>
    </cfRule>
  </conditionalFormatting>
  <conditionalFormatting sqref="M34">
    <cfRule type="cellIs" dxfId="6163" priority="6164" operator="greaterThan">
      <formula>1</formula>
    </cfRule>
  </conditionalFormatting>
  <conditionalFormatting sqref="M34">
    <cfRule type="cellIs" dxfId="6162" priority="6163" operator="greaterThan">
      <formula>1</formula>
    </cfRule>
  </conditionalFormatting>
  <conditionalFormatting sqref="M34">
    <cfRule type="cellIs" dxfId="6161" priority="6162" operator="greaterThan">
      <formula>1</formula>
    </cfRule>
  </conditionalFormatting>
  <conditionalFormatting sqref="M34">
    <cfRule type="cellIs" dxfId="6160" priority="6161" operator="greaterThan">
      <formula>1</formula>
    </cfRule>
  </conditionalFormatting>
  <conditionalFormatting sqref="M34">
    <cfRule type="cellIs" dxfId="6159" priority="6160" operator="greaterThan">
      <formula>1</formula>
    </cfRule>
  </conditionalFormatting>
  <conditionalFormatting sqref="M34">
    <cfRule type="cellIs" dxfId="6158" priority="6159" operator="greaterThan">
      <formula>1</formula>
    </cfRule>
  </conditionalFormatting>
  <conditionalFormatting sqref="M34">
    <cfRule type="cellIs" dxfId="6157" priority="6158" operator="greaterThan">
      <formula>1</formula>
    </cfRule>
  </conditionalFormatting>
  <conditionalFormatting sqref="M34">
    <cfRule type="cellIs" dxfId="6156" priority="6157" operator="greaterThan">
      <formula>1</formula>
    </cfRule>
  </conditionalFormatting>
  <conditionalFormatting sqref="M34">
    <cfRule type="cellIs" dxfId="6155" priority="6156" operator="greaterThan">
      <formula>1</formula>
    </cfRule>
  </conditionalFormatting>
  <conditionalFormatting sqref="M34">
    <cfRule type="cellIs" dxfId="6154" priority="6155" operator="greaterThan">
      <formula>1</formula>
    </cfRule>
  </conditionalFormatting>
  <conditionalFormatting sqref="M34">
    <cfRule type="cellIs" dxfId="6153" priority="6154" operator="greaterThan">
      <formula>1</formula>
    </cfRule>
  </conditionalFormatting>
  <conditionalFormatting sqref="M34">
    <cfRule type="cellIs" dxfId="6152" priority="6153" operator="greaterThan">
      <formula>1</formula>
    </cfRule>
  </conditionalFormatting>
  <conditionalFormatting sqref="M34">
    <cfRule type="cellIs" dxfId="6151" priority="6152" operator="greaterThan">
      <formula>1</formula>
    </cfRule>
  </conditionalFormatting>
  <conditionalFormatting sqref="M34">
    <cfRule type="cellIs" dxfId="6150" priority="6151" operator="greaterThan">
      <formula>1</formula>
    </cfRule>
  </conditionalFormatting>
  <conditionalFormatting sqref="M34">
    <cfRule type="cellIs" dxfId="6149" priority="6150" operator="greaterThan">
      <formula>1</formula>
    </cfRule>
  </conditionalFormatting>
  <conditionalFormatting sqref="M34">
    <cfRule type="cellIs" dxfId="6148" priority="6149" operator="greaterThan">
      <formula>1</formula>
    </cfRule>
  </conditionalFormatting>
  <conditionalFormatting sqref="M34">
    <cfRule type="cellIs" dxfId="6147" priority="6148" operator="greaterThan">
      <formula>1</formula>
    </cfRule>
  </conditionalFormatting>
  <conditionalFormatting sqref="M34">
    <cfRule type="cellIs" dxfId="6146" priority="6147" operator="greaterThan">
      <formula>1</formula>
    </cfRule>
  </conditionalFormatting>
  <conditionalFormatting sqref="M34">
    <cfRule type="cellIs" dxfId="6145" priority="6146" operator="greaterThan">
      <formula>1</formula>
    </cfRule>
  </conditionalFormatting>
  <conditionalFormatting sqref="M34">
    <cfRule type="cellIs" dxfId="6144" priority="6145" operator="greaterThan">
      <formula>1</formula>
    </cfRule>
  </conditionalFormatting>
  <conditionalFormatting sqref="M34">
    <cfRule type="cellIs" dxfId="6143" priority="6144" operator="greaterThan">
      <formula>1</formula>
    </cfRule>
  </conditionalFormatting>
  <conditionalFormatting sqref="M34">
    <cfRule type="cellIs" dxfId="6142" priority="6143" operator="greaterThan">
      <formula>1</formula>
    </cfRule>
  </conditionalFormatting>
  <conditionalFormatting sqref="M34">
    <cfRule type="cellIs" dxfId="6141" priority="6142" operator="greaterThan">
      <formula>1</formula>
    </cfRule>
  </conditionalFormatting>
  <conditionalFormatting sqref="M34">
    <cfRule type="cellIs" dxfId="6140" priority="6141" operator="greaterThan">
      <formula>1</formula>
    </cfRule>
  </conditionalFormatting>
  <conditionalFormatting sqref="M34">
    <cfRule type="cellIs" dxfId="6139" priority="6140" operator="greaterThan">
      <formula>1</formula>
    </cfRule>
  </conditionalFormatting>
  <conditionalFormatting sqref="M34">
    <cfRule type="cellIs" dxfId="6138" priority="6139" operator="greaterThan">
      <formula>1</formula>
    </cfRule>
  </conditionalFormatting>
  <conditionalFormatting sqref="M34">
    <cfRule type="cellIs" dxfId="6137" priority="6138" operator="greaterThan">
      <formula>1</formula>
    </cfRule>
  </conditionalFormatting>
  <conditionalFormatting sqref="M34">
    <cfRule type="cellIs" dxfId="6136" priority="6137" operator="greaterThan">
      <formula>1</formula>
    </cfRule>
  </conditionalFormatting>
  <conditionalFormatting sqref="M34">
    <cfRule type="cellIs" dxfId="6135" priority="6136" operator="greaterThan">
      <formula>1</formula>
    </cfRule>
  </conditionalFormatting>
  <conditionalFormatting sqref="M34">
    <cfRule type="cellIs" dxfId="6134" priority="6135" operator="greaterThan">
      <formula>1</formula>
    </cfRule>
  </conditionalFormatting>
  <conditionalFormatting sqref="M34">
    <cfRule type="cellIs" dxfId="6133" priority="6134" operator="greaterThan">
      <formula>1</formula>
    </cfRule>
  </conditionalFormatting>
  <conditionalFormatting sqref="M34">
    <cfRule type="cellIs" dxfId="6132" priority="6133" operator="greaterThan">
      <formula>1</formula>
    </cfRule>
  </conditionalFormatting>
  <conditionalFormatting sqref="M34">
    <cfRule type="cellIs" dxfId="6131" priority="6132" operator="greaterThan">
      <formula>1</formula>
    </cfRule>
  </conditionalFormatting>
  <conditionalFormatting sqref="M34">
    <cfRule type="cellIs" dxfId="6130" priority="6131" operator="greaterThan">
      <formula>1</formula>
    </cfRule>
  </conditionalFormatting>
  <conditionalFormatting sqref="M34">
    <cfRule type="cellIs" dxfId="6129" priority="6130" operator="greaterThan">
      <formula>1</formula>
    </cfRule>
  </conditionalFormatting>
  <conditionalFormatting sqref="M34">
    <cfRule type="cellIs" dxfId="6128" priority="6129" operator="greaterThan">
      <formula>1</formula>
    </cfRule>
  </conditionalFormatting>
  <conditionalFormatting sqref="M34">
    <cfRule type="cellIs" dxfId="6127" priority="6128" operator="greaterThan">
      <formula>1</formula>
    </cfRule>
  </conditionalFormatting>
  <conditionalFormatting sqref="M34">
    <cfRule type="cellIs" dxfId="6126" priority="6127" operator="greaterThan">
      <formula>1</formula>
    </cfRule>
  </conditionalFormatting>
  <conditionalFormatting sqref="M34">
    <cfRule type="cellIs" dxfId="6125" priority="6126" operator="greaterThan">
      <formula>1</formula>
    </cfRule>
  </conditionalFormatting>
  <conditionalFormatting sqref="M34">
    <cfRule type="cellIs" dxfId="6124" priority="6125" operator="greaterThan">
      <formula>1</formula>
    </cfRule>
  </conditionalFormatting>
  <conditionalFormatting sqref="M34">
    <cfRule type="cellIs" dxfId="6123" priority="6124" operator="greaterThan">
      <formula>1</formula>
    </cfRule>
  </conditionalFormatting>
  <conditionalFormatting sqref="M34">
    <cfRule type="cellIs" dxfId="6122" priority="6123" operator="greaterThan">
      <formula>1</formula>
    </cfRule>
  </conditionalFormatting>
  <conditionalFormatting sqref="M34">
    <cfRule type="cellIs" dxfId="6121" priority="6122" operator="greaterThan">
      <formula>1</formula>
    </cfRule>
  </conditionalFormatting>
  <conditionalFormatting sqref="M34">
    <cfRule type="cellIs" dxfId="6120" priority="6121" operator="greaterThan">
      <formula>1</formula>
    </cfRule>
  </conditionalFormatting>
  <conditionalFormatting sqref="M34">
    <cfRule type="cellIs" dxfId="6119" priority="6120" operator="greaterThan">
      <formula>1</formula>
    </cfRule>
  </conditionalFormatting>
  <conditionalFormatting sqref="M34">
    <cfRule type="cellIs" dxfId="6118" priority="6119" operator="greaterThan">
      <formula>1</formula>
    </cfRule>
  </conditionalFormatting>
  <conditionalFormatting sqref="M34">
    <cfRule type="cellIs" dxfId="6117" priority="6118" operator="greaterThan">
      <formula>1</formula>
    </cfRule>
  </conditionalFormatting>
  <conditionalFormatting sqref="M34">
    <cfRule type="cellIs" dxfId="6116" priority="6117" operator="greaterThan">
      <formula>1</formula>
    </cfRule>
  </conditionalFormatting>
  <conditionalFormatting sqref="M34">
    <cfRule type="cellIs" dxfId="6115" priority="6116" operator="greaterThan">
      <formula>1</formula>
    </cfRule>
  </conditionalFormatting>
  <conditionalFormatting sqref="M34">
    <cfRule type="cellIs" dxfId="6114" priority="6115" operator="greaterThan">
      <formula>1</formula>
    </cfRule>
  </conditionalFormatting>
  <conditionalFormatting sqref="M34">
    <cfRule type="cellIs" dxfId="6113" priority="6114" operator="greaterThan">
      <formula>1</formula>
    </cfRule>
  </conditionalFormatting>
  <conditionalFormatting sqref="M34">
    <cfRule type="cellIs" dxfId="6112" priority="6113" operator="greaterThan">
      <formula>1</formula>
    </cfRule>
  </conditionalFormatting>
  <conditionalFormatting sqref="M34">
    <cfRule type="cellIs" dxfId="6111" priority="6112" operator="greaterThan">
      <formula>1</formula>
    </cfRule>
  </conditionalFormatting>
  <conditionalFormatting sqref="T21:V21">
    <cfRule type="cellIs" dxfId="6110" priority="6111" operator="greaterThan">
      <formula>1</formula>
    </cfRule>
  </conditionalFormatting>
  <conditionalFormatting sqref="T21:V21">
    <cfRule type="cellIs" dxfId="6109" priority="6110" operator="greaterThan">
      <formula>1</formula>
    </cfRule>
  </conditionalFormatting>
  <conditionalFormatting sqref="T21">
    <cfRule type="cellIs" dxfId="6108" priority="6109" operator="greaterThan">
      <formula>1</formula>
    </cfRule>
  </conditionalFormatting>
  <conditionalFormatting sqref="U21">
    <cfRule type="cellIs" dxfId="6107" priority="6108" operator="greaterThan">
      <formula>1</formula>
    </cfRule>
  </conditionalFormatting>
  <conditionalFormatting sqref="V21">
    <cfRule type="cellIs" dxfId="6106" priority="6107" operator="greaterThan">
      <formula>1</formula>
    </cfRule>
  </conditionalFormatting>
  <conditionalFormatting sqref="T21:V21">
    <cfRule type="cellIs" dxfId="6105" priority="6106" operator="greaterThan">
      <formula>1</formula>
    </cfRule>
  </conditionalFormatting>
  <conditionalFormatting sqref="T21:V21">
    <cfRule type="cellIs" dxfId="6104" priority="6105" operator="greaterThan">
      <formula>1</formula>
    </cfRule>
  </conditionalFormatting>
  <conditionalFormatting sqref="T21:V21">
    <cfRule type="cellIs" dxfId="6103" priority="6104" operator="greaterThan">
      <formula>1</formula>
    </cfRule>
  </conditionalFormatting>
  <conditionalFormatting sqref="T21:V21">
    <cfRule type="cellIs" dxfId="6102" priority="6103" operator="greaterThan">
      <formula>1</formula>
    </cfRule>
  </conditionalFormatting>
  <conditionalFormatting sqref="T21">
    <cfRule type="cellIs" dxfId="6101" priority="6102" operator="greaterThan">
      <formula>1</formula>
    </cfRule>
  </conditionalFormatting>
  <conditionalFormatting sqref="U21">
    <cfRule type="cellIs" dxfId="6100" priority="6101" operator="greaterThan">
      <formula>1</formula>
    </cfRule>
  </conditionalFormatting>
  <conditionalFormatting sqref="V21">
    <cfRule type="cellIs" dxfId="6099" priority="6100" operator="greaterThan">
      <formula>1</formula>
    </cfRule>
  </conditionalFormatting>
  <conditionalFormatting sqref="T21:V21">
    <cfRule type="cellIs" dxfId="6098" priority="6099" operator="greaterThan">
      <formula>1</formula>
    </cfRule>
  </conditionalFormatting>
  <conditionalFormatting sqref="T21:V21">
    <cfRule type="cellIs" dxfId="6097" priority="6098" operator="greaterThan">
      <formula>1</formula>
    </cfRule>
  </conditionalFormatting>
  <conditionalFormatting sqref="T21:V21">
    <cfRule type="cellIs" dxfId="6096" priority="6097" operator="greaterThan">
      <formula>1</formula>
    </cfRule>
  </conditionalFormatting>
  <conditionalFormatting sqref="T21:V21">
    <cfRule type="cellIs" dxfId="6095" priority="6096" operator="greaterThan">
      <formula>1</formula>
    </cfRule>
  </conditionalFormatting>
  <conditionalFormatting sqref="T21:V21">
    <cfRule type="cellIs" dxfId="6094" priority="6095" operator="greaterThan">
      <formula>1</formula>
    </cfRule>
  </conditionalFormatting>
  <conditionalFormatting sqref="T21:V21">
    <cfRule type="cellIs" dxfId="6093" priority="6094" operator="greaterThan">
      <formula>1</formula>
    </cfRule>
  </conditionalFormatting>
  <conditionalFormatting sqref="T21:V21">
    <cfRule type="cellIs" dxfId="6092" priority="6093" operator="greaterThan">
      <formula>1</formula>
    </cfRule>
  </conditionalFormatting>
  <conditionalFormatting sqref="T21:V21">
    <cfRule type="cellIs" dxfId="6091" priority="6092" operator="greaterThan">
      <formula>1</formula>
    </cfRule>
  </conditionalFormatting>
  <conditionalFormatting sqref="T21:V21">
    <cfRule type="cellIs" dxfId="6090" priority="6091" operator="greaterThan">
      <formula>1</formula>
    </cfRule>
  </conditionalFormatting>
  <conditionalFormatting sqref="T21:V21">
    <cfRule type="cellIs" dxfId="6089" priority="6090" operator="greaterThan">
      <formula>1</formula>
    </cfRule>
  </conditionalFormatting>
  <conditionalFormatting sqref="T21:V21">
    <cfRule type="cellIs" dxfId="6088" priority="6089" operator="greaterThan">
      <formula>1</formula>
    </cfRule>
  </conditionalFormatting>
  <conditionalFormatting sqref="H24">
    <cfRule type="cellIs" dxfId="6087" priority="6088" operator="greaterThan">
      <formula>1</formula>
    </cfRule>
  </conditionalFormatting>
  <conditionalFormatting sqref="H24">
    <cfRule type="cellIs" dxfId="6086" priority="6087" operator="greaterThan">
      <formula>1</formula>
    </cfRule>
  </conditionalFormatting>
  <conditionalFormatting sqref="H24">
    <cfRule type="cellIs" dxfId="6085" priority="6086" operator="greaterThan">
      <formula>1</formula>
    </cfRule>
  </conditionalFormatting>
  <conditionalFormatting sqref="H24">
    <cfRule type="cellIs" dxfId="6084" priority="6085" operator="greaterThan">
      <formula>1</formula>
    </cfRule>
  </conditionalFormatting>
  <conditionalFormatting sqref="H24">
    <cfRule type="cellIs" dxfId="6083" priority="6084" operator="greaterThan">
      <formula>1</formula>
    </cfRule>
  </conditionalFormatting>
  <conditionalFormatting sqref="H24">
    <cfRule type="cellIs" dxfId="6082" priority="6083" operator="greaterThan">
      <formula>1</formula>
    </cfRule>
  </conditionalFormatting>
  <conditionalFormatting sqref="H24">
    <cfRule type="cellIs" dxfId="6081" priority="6082" operator="greaterThan">
      <formula>1</formula>
    </cfRule>
  </conditionalFormatting>
  <conditionalFormatting sqref="H24">
    <cfRule type="cellIs" dxfId="6080" priority="6081" operator="greaterThan">
      <formula>1</formula>
    </cfRule>
  </conditionalFormatting>
  <conditionalFormatting sqref="H24">
    <cfRule type="cellIs" dxfId="6079" priority="6080" operator="greaterThan">
      <formula>1</formula>
    </cfRule>
  </conditionalFormatting>
  <conditionalFormatting sqref="H24">
    <cfRule type="cellIs" dxfId="6078" priority="6079" operator="greaterThan">
      <formula>1</formula>
    </cfRule>
  </conditionalFormatting>
  <conditionalFormatting sqref="H24">
    <cfRule type="cellIs" dxfId="6077" priority="6078" operator="greaterThan">
      <formula>1</formula>
    </cfRule>
  </conditionalFormatting>
  <conditionalFormatting sqref="H24">
    <cfRule type="cellIs" dxfId="6076" priority="6077" operator="greaterThan">
      <formula>1</formula>
    </cfRule>
  </conditionalFormatting>
  <conditionalFormatting sqref="H24">
    <cfRule type="cellIs" dxfId="6075" priority="6076" operator="greaterThan">
      <formula>1</formula>
    </cfRule>
  </conditionalFormatting>
  <conditionalFormatting sqref="H24">
    <cfRule type="cellIs" dxfId="6074" priority="6075" operator="greaterThan">
      <formula>1</formula>
    </cfRule>
  </conditionalFormatting>
  <conditionalFormatting sqref="H24">
    <cfRule type="cellIs" dxfId="6073" priority="6074" operator="greaterThan">
      <formula>1</formula>
    </cfRule>
  </conditionalFormatting>
  <conditionalFormatting sqref="H24">
    <cfRule type="cellIs" dxfId="6072" priority="6073" operator="greaterThan">
      <formula>1</formula>
    </cfRule>
  </conditionalFormatting>
  <conditionalFormatting sqref="H24">
    <cfRule type="cellIs" dxfId="6071" priority="6072" operator="greaterThan">
      <formula>1</formula>
    </cfRule>
  </conditionalFormatting>
  <conditionalFormatting sqref="H24">
    <cfRule type="cellIs" dxfId="6070" priority="6071" operator="greaterThan">
      <formula>1</formula>
    </cfRule>
  </conditionalFormatting>
  <conditionalFormatting sqref="H24">
    <cfRule type="cellIs" dxfId="6069" priority="6070" operator="greaterThan">
      <formula>1</formula>
    </cfRule>
  </conditionalFormatting>
  <conditionalFormatting sqref="M24:N24">
    <cfRule type="cellIs" dxfId="6068" priority="6069" operator="greaterThan">
      <formula>1</formula>
    </cfRule>
  </conditionalFormatting>
  <conditionalFormatting sqref="M24:N24">
    <cfRule type="cellIs" dxfId="6067" priority="6068" operator="greaterThan">
      <formula>1</formula>
    </cfRule>
  </conditionalFormatting>
  <conditionalFormatting sqref="M24:N24">
    <cfRule type="cellIs" dxfId="6066" priority="6067" operator="greaterThan">
      <formula>1</formula>
    </cfRule>
  </conditionalFormatting>
  <conditionalFormatting sqref="M24:N24">
    <cfRule type="cellIs" dxfId="6065" priority="6066" operator="greaterThan">
      <formula>1</formula>
    </cfRule>
  </conditionalFormatting>
  <conditionalFormatting sqref="M24:N24">
    <cfRule type="cellIs" dxfId="6064" priority="6065" operator="greaterThan">
      <formula>1</formula>
    </cfRule>
  </conditionalFormatting>
  <conditionalFormatting sqref="M24:N24">
    <cfRule type="cellIs" dxfId="6063" priority="6064" operator="greaterThan">
      <formula>1</formula>
    </cfRule>
  </conditionalFormatting>
  <conditionalFormatting sqref="M24:N24">
    <cfRule type="cellIs" dxfId="6062" priority="6063" operator="greaterThan">
      <formula>1</formula>
    </cfRule>
  </conditionalFormatting>
  <conditionalFormatting sqref="M24:N24">
    <cfRule type="cellIs" dxfId="6061" priority="6062" operator="greaterThan">
      <formula>1</formula>
    </cfRule>
  </conditionalFormatting>
  <conditionalFormatting sqref="M24:N24">
    <cfRule type="cellIs" dxfId="6060" priority="6061" operator="greaterThan">
      <formula>1</formula>
    </cfRule>
  </conditionalFormatting>
  <conditionalFormatting sqref="M24:N24">
    <cfRule type="cellIs" dxfId="6059" priority="6060" operator="greaterThan">
      <formula>1</formula>
    </cfRule>
  </conditionalFormatting>
  <conditionalFormatting sqref="M24:N24">
    <cfRule type="cellIs" dxfId="6058" priority="6059" operator="greaterThan">
      <formula>1</formula>
    </cfRule>
  </conditionalFormatting>
  <conditionalFormatting sqref="M24:N24">
    <cfRule type="cellIs" dxfId="6057" priority="6058" operator="greaterThan">
      <formula>1</formula>
    </cfRule>
  </conditionalFormatting>
  <conditionalFormatting sqref="M24:N24">
    <cfRule type="cellIs" dxfId="6056" priority="6057" operator="greaterThan">
      <formula>1</formula>
    </cfRule>
  </conditionalFormatting>
  <conditionalFormatting sqref="M24:N24">
    <cfRule type="cellIs" dxfId="6055" priority="6056" operator="greaterThan">
      <formula>1</formula>
    </cfRule>
  </conditionalFormatting>
  <conditionalFormatting sqref="M24:N24">
    <cfRule type="cellIs" dxfId="6054" priority="6055" operator="greaterThan">
      <formula>1</formula>
    </cfRule>
  </conditionalFormatting>
  <conditionalFormatting sqref="M24:N24">
    <cfRule type="cellIs" dxfId="6053" priority="6054" operator="greaterThan">
      <formula>1</formula>
    </cfRule>
  </conditionalFormatting>
  <conditionalFormatting sqref="M24:N24">
    <cfRule type="cellIs" dxfId="6052" priority="6053" operator="greaterThan">
      <formula>1</formula>
    </cfRule>
  </conditionalFormatting>
  <conditionalFormatting sqref="M24:N24">
    <cfRule type="cellIs" dxfId="6051" priority="6052" operator="greaterThan">
      <formula>1</formula>
    </cfRule>
  </conditionalFormatting>
  <conditionalFormatting sqref="M24:N24">
    <cfRule type="cellIs" dxfId="6050" priority="6051" operator="greaterThan">
      <formula>1</formula>
    </cfRule>
  </conditionalFormatting>
  <conditionalFormatting sqref="M24:N24">
    <cfRule type="cellIs" dxfId="6049" priority="6050" operator="greaterThan">
      <formula>1</formula>
    </cfRule>
  </conditionalFormatting>
  <conditionalFormatting sqref="M24:N24">
    <cfRule type="cellIs" dxfId="6048" priority="6049" operator="greaterThan">
      <formula>1</formula>
    </cfRule>
  </conditionalFormatting>
  <conditionalFormatting sqref="M24:N24">
    <cfRule type="cellIs" dxfId="6047" priority="6048" operator="greaterThan">
      <formula>1</formula>
    </cfRule>
  </conditionalFormatting>
  <conditionalFormatting sqref="M24:N24">
    <cfRule type="cellIs" dxfId="6046" priority="6047" operator="greaterThan">
      <formula>1</formula>
    </cfRule>
  </conditionalFormatting>
  <conditionalFormatting sqref="M24:N24">
    <cfRule type="cellIs" dxfId="6045" priority="6046" operator="greaterThan">
      <formula>1</formula>
    </cfRule>
  </conditionalFormatting>
  <conditionalFormatting sqref="M24:N24">
    <cfRule type="cellIs" dxfId="6044" priority="6045" operator="greaterThan">
      <formula>1</formula>
    </cfRule>
  </conditionalFormatting>
  <conditionalFormatting sqref="M24:N24">
    <cfRule type="cellIs" dxfId="6043" priority="6044" operator="greaterThan">
      <formula>1</formula>
    </cfRule>
  </conditionalFormatting>
  <conditionalFormatting sqref="M24:N24">
    <cfRule type="cellIs" dxfId="6042" priority="6043" operator="greaterThan">
      <formula>1</formula>
    </cfRule>
  </conditionalFormatting>
  <conditionalFormatting sqref="M24:N24">
    <cfRule type="cellIs" dxfId="6041" priority="6042" operator="greaterThan">
      <formula>1</formula>
    </cfRule>
  </conditionalFormatting>
  <conditionalFormatting sqref="M24:N24">
    <cfRule type="cellIs" dxfId="6040" priority="6041" operator="greaterThan">
      <formula>1</formula>
    </cfRule>
  </conditionalFormatting>
  <conditionalFormatting sqref="M24:N24">
    <cfRule type="cellIs" dxfId="6039" priority="6040" operator="greaterThan">
      <formula>1</formula>
    </cfRule>
  </conditionalFormatting>
  <conditionalFormatting sqref="M24:N24">
    <cfRule type="cellIs" dxfId="6038" priority="6039" operator="greaterThan">
      <formula>1</formula>
    </cfRule>
  </conditionalFormatting>
  <conditionalFormatting sqref="M24:N24">
    <cfRule type="cellIs" dxfId="6037" priority="6038" operator="greaterThan">
      <formula>1</formula>
    </cfRule>
  </conditionalFormatting>
  <conditionalFormatting sqref="M24:N24">
    <cfRule type="cellIs" dxfId="6036" priority="6037" operator="greaterThan">
      <formula>1</formula>
    </cfRule>
  </conditionalFormatting>
  <conditionalFormatting sqref="M24:N24">
    <cfRule type="cellIs" dxfId="6035" priority="6036" operator="greaterThan">
      <formula>1</formula>
    </cfRule>
  </conditionalFormatting>
  <conditionalFormatting sqref="M24:N24">
    <cfRule type="cellIs" dxfId="6034" priority="6035" operator="greaterThan">
      <formula>1</formula>
    </cfRule>
  </conditionalFormatting>
  <conditionalFormatting sqref="M24:N24">
    <cfRule type="cellIs" dxfId="6033" priority="6034" operator="greaterThan">
      <formula>1</formula>
    </cfRule>
  </conditionalFormatting>
  <conditionalFormatting sqref="M24:N24">
    <cfRule type="cellIs" dxfId="6032" priority="6033" operator="greaterThan">
      <formula>1</formula>
    </cfRule>
  </conditionalFormatting>
  <conditionalFormatting sqref="M24:N24">
    <cfRule type="cellIs" dxfId="6031" priority="6032" operator="greaterThan">
      <formula>1</formula>
    </cfRule>
  </conditionalFormatting>
  <conditionalFormatting sqref="M24:N24">
    <cfRule type="cellIs" dxfId="6030" priority="6031" operator="greaterThan">
      <formula>1</formula>
    </cfRule>
  </conditionalFormatting>
  <conditionalFormatting sqref="M24:N24">
    <cfRule type="cellIs" dxfId="6029" priority="6030" operator="greaterThan">
      <formula>1</formula>
    </cfRule>
  </conditionalFormatting>
  <conditionalFormatting sqref="M24:N24">
    <cfRule type="cellIs" dxfId="6028" priority="6029" operator="greaterThan">
      <formula>1</formula>
    </cfRule>
  </conditionalFormatting>
  <conditionalFormatting sqref="M24:N24">
    <cfRule type="cellIs" dxfId="6027" priority="6028" operator="greaterThan">
      <formula>1</formula>
    </cfRule>
  </conditionalFormatting>
  <conditionalFormatting sqref="M24:N24">
    <cfRule type="cellIs" dxfId="6026" priority="6027" operator="greaterThan">
      <formula>1</formula>
    </cfRule>
  </conditionalFormatting>
  <conditionalFormatting sqref="M24:N24">
    <cfRule type="cellIs" dxfId="6025" priority="6026" operator="greaterThan">
      <formula>1</formula>
    </cfRule>
  </conditionalFormatting>
  <conditionalFormatting sqref="M24:N24">
    <cfRule type="cellIs" dxfId="6024" priority="6025" operator="greaterThan">
      <formula>1</formula>
    </cfRule>
  </conditionalFormatting>
  <conditionalFormatting sqref="M24:N24">
    <cfRule type="cellIs" dxfId="6023" priority="6024" operator="greaterThan">
      <formula>1</formula>
    </cfRule>
  </conditionalFormatting>
  <conditionalFormatting sqref="M24:N24">
    <cfRule type="cellIs" dxfId="6022" priority="6023" operator="greaterThan">
      <formula>1</formula>
    </cfRule>
  </conditionalFormatting>
  <conditionalFormatting sqref="M24:N24">
    <cfRule type="cellIs" dxfId="6021" priority="6022" operator="greaterThan">
      <formula>1</formula>
    </cfRule>
  </conditionalFormatting>
  <conditionalFormatting sqref="M24:N24">
    <cfRule type="cellIs" dxfId="6020" priority="6021" operator="greaterThan">
      <formula>1</formula>
    </cfRule>
  </conditionalFormatting>
  <conditionalFormatting sqref="M24:N24">
    <cfRule type="cellIs" dxfId="6019" priority="6020" operator="greaterThan">
      <formula>1</formula>
    </cfRule>
  </conditionalFormatting>
  <conditionalFormatting sqref="F26:L26">
    <cfRule type="cellIs" dxfId="6018" priority="6019" operator="greaterThan">
      <formula>1</formula>
    </cfRule>
  </conditionalFormatting>
  <conditionalFormatting sqref="F26:L26">
    <cfRule type="cellIs" dxfId="6017" priority="6018" operator="greaterThan">
      <formula>1</formula>
    </cfRule>
  </conditionalFormatting>
  <conditionalFormatting sqref="F26:L26">
    <cfRule type="cellIs" dxfId="6016" priority="6017" operator="greaterThan">
      <formula>1</formula>
    </cfRule>
  </conditionalFormatting>
  <conditionalFormatting sqref="F26:L26">
    <cfRule type="cellIs" dxfId="6015" priority="6016" operator="greaterThan">
      <formula>1</formula>
    </cfRule>
  </conditionalFormatting>
  <conditionalFormatting sqref="F26:L26">
    <cfRule type="cellIs" dxfId="6014" priority="6015" operator="greaterThan">
      <formula>1</formula>
    </cfRule>
  </conditionalFormatting>
  <conditionalFormatting sqref="F26:L26">
    <cfRule type="cellIs" dxfId="6013" priority="6014" operator="greaterThan">
      <formula>1</formula>
    </cfRule>
  </conditionalFormatting>
  <conditionalFormatting sqref="F26:L26">
    <cfRule type="cellIs" dxfId="6012" priority="6013" operator="greaterThan">
      <formula>1</formula>
    </cfRule>
  </conditionalFormatting>
  <conditionalFormatting sqref="F26:L26">
    <cfRule type="cellIs" dxfId="6011" priority="6012" operator="greaterThan">
      <formula>1</formula>
    </cfRule>
  </conditionalFormatting>
  <conditionalFormatting sqref="F26:L26">
    <cfRule type="cellIs" dxfId="6010" priority="6011" operator="greaterThan">
      <formula>1</formula>
    </cfRule>
  </conditionalFormatting>
  <conditionalFormatting sqref="F26:L26">
    <cfRule type="cellIs" dxfId="6009" priority="6010" operator="greaterThan">
      <formula>1</formula>
    </cfRule>
  </conditionalFormatting>
  <conditionalFormatting sqref="F26:L26">
    <cfRule type="cellIs" dxfId="6008" priority="6009" operator="greaterThan">
      <formula>1</formula>
    </cfRule>
  </conditionalFormatting>
  <conditionalFormatting sqref="F26:L26">
    <cfRule type="cellIs" dxfId="6007" priority="6008" operator="greaterThan">
      <formula>1</formula>
    </cfRule>
  </conditionalFormatting>
  <conditionalFormatting sqref="F26:L26">
    <cfRule type="cellIs" dxfId="6006" priority="6007" operator="greaterThan">
      <formula>1</formula>
    </cfRule>
  </conditionalFormatting>
  <conditionalFormatting sqref="F26:L26">
    <cfRule type="cellIs" dxfId="6005" priority="6006" operator="greaterThan">
      <formula>1</formula>
    </cfRule>
  </conditionalFormatting>
  <conditionalFormatting sqref="F26:L26">
    <cfRule type="cellIs" dxfId="6004" priority="6005" operator="greaterThan">
      <formula>1</formula>
    </cfRule>
  </conditionalFormatting>
  <conditionalFormatting sqref="F26:L26">
    <cfRule type="cellIs" dxfId="6003" priority="6004" operator="greaterThan">
      <formula>1</formula>
    </cfRule>
  </conditionalFormatting>
  <conditionalFormatting sqref="F26:L26">
    <cfRule type="cellIs" dxfId="6002" priority="6003" operator="greaterThan">
      <formula>1</formula>
    </cfRule>
  </conditionalFormatting>
  <conditionalFormatting sqref="F26:L26">
    <cfRule type="cellIs" dxfId="6001" priority="6002" operator="greaterThan">
      <formula>1</formula>
    </cfRule>
  </conditionalFormatting>
  <conditionalFormatting sqref="F26:L26">
    <cfRule type="cellIs" dxfId="6000" priority="6001" operator="greaterThan">
      <formula>1</formula>
    </cfRule>
  </conditionalFormatting>
  <conditionalFormatting sqref="F26:L26">
    <cfRule type="cellIs" dxfId="5999" priority="6000" operator="greaterThan">
      <formula>1</formula>
    </cfRule>
  </conditionalFormatting>
  <conditionalFormatting sqref="F26:L26">
    <cfRule type="cellIs" dxfId="5998" priority="5999" operator="greaterThan">
      <formula>1</formula>
    </cfRule>
  </conditionalFormatting>
  <conditionalFormatting sqref="F26:L26">
    <cfRule type="cellIs" dxfId="5997" priority="5998" operator="greaterThan">
      <formula>1</formula>
    </cfRule>
  </conditionalFormatting>
  <conditionalFormatting sqref="F26:L26">
    <cfRule type="cellIs" dxfId="5996" priority="5997" operator="greaterThan">
      <formula>1</formula>
    </cfRule>
  </conditionalFormatting>
  <conditionalFormatting sqref="F26:L26">
    <cfRule type="cellIs" dxfId="5995" priority="5996" operator="greaterThan">
      <formula>1</formula>
    </cfRule>
  </conditionalFormatting>
  <conditionalFormatting sqref="F26:L26">
    <cfRule type="cellIs" dxfId="5994" priority="5995" operator="greaterThan">
      <formula>1</formula>
    </cfRule>
  </conditionalFormatting>
  <conditionalFormatting sqref="F26:L26">
    <cfRule type="cellIs" dxfId="5993" priority="5994" operator="greaterThan">
      <formula>1</formula>
    </cfRule>
  </conditionalFormatting>
  <conditionalFormatting sqref="F26:L26">
    <cfRule type="cellIs" dxfId="5992" priority="5993" operator="greaterThan">
      <formula>1</formula>
    </cfRule>
  </conditionalFormatting>
  <conditionalFormatting sqref="F26:L26">
    <cfRule type="cellIs" dxfId="5991" priority="5992" operator="greaterThan">
      <formula>1</formula>
    </cfRule>
  </conditionalFormatting>
  <conditionalFormatting sqref="F26:L26">
    <cfRule type="cellIs" dxfId="5990" priority="5991" operator="greaterThan">
      <formula>1</formula>
    </cfRule>
  </conditionalFormatting>
  <conditionalFormatting sqref="F26:L26">
    <cfRule type="cellIs" dxfId="5989" priority="5990" operator="greaterThan">
      <formula>1</formula>
    </cfRule>
  </conditionalFormatting>
  <conditionalFormatting sqref="F26:L26">
    <cfRule type="cellIs" dxfId="5988" priority="5989" operator="greaterThan">
      <formula>1</formula>
    </cfRule>
  </conditionalFormatting>
  <conditionalFormatting sqref="F26:L26">
    <cfRule type="cellIs" dxfId="5987" priority="5988" operator="greaterThan">
      <formula>1</formula>
    </cfRule>
  </conditionalFormatting>
  <conditionalFormatting sqref="F26:L26">
    <cfRule type="cellIs" dxfId="5986" priority="5987" operator="greaterThan">
      <formula>1</formula>
    </cfRule>
  </conditionalFormatting>
  <conditionalFormatting sqref="F26:L26">
    <cfRule type="cellIs" dxfId="5985" priority="5986" operator="greaterThan">
      <formula>1</formula>
    </cfRule>
  </conditionalFormatting>
  <conditionalFormatting sqref="F26:L26">
    <cfRule type="cellIs" dxfId="5984" priority="5985" operator="greaterThan">
      <formula>1</formula>
    </cfRule>
  </conditionalFormatting>
  <conditionalFormatting sqref="F26:L26">
    <cfRule type="cellIs" dxfId="5983" priority="5984" operator="greaterThan">
      <formula>1</formula>
    </cfRule>
  </conditionalFormatting>
  <conditionalFormatting sqref="F26:L26">
    <cfRule type="cellIs" dxfId="5982" priority="5983" operator="greaterThan">
      <formula>1</formula>
    </cfRule>
  </conditionalFormatting>
  <conditionalFormatting sqref="F26:L26">
    <cfRule type="cellIs" dxfId="5981" priority="5982" operator="greaterThan">
      <formula>1</formula>
    </cfRule>
  </conditionalFormatting>
  <conditionalFormatting sqref="F26:L26">
    <cfRule type="cellIs" dxfId="5980" priority="5981" operator="greaterThan">
      <formula>1</formula>
    </cfRule>
  </conditionalFormatting>
  <conditionalFormatting sqref="F26:L26">
    <cfRule type="cellIs" dxfId="5979" priority="5980" operator="greaterThan">
      <formula>1</formula>
    </cfRule>
  </conditionalFormatting>
  <conditionalFormatting sqref="F26:L26">
    <cfRule type="cellIs" dxfId="5978" priority="5979" operator="greaterThan">
      <formula>1</formula>
    </cfRule>
  </conditionalFormatting>
  <conditionalFormatting sqref="F26:L26">
    <cfRule type="cellIs" dxfId="5977" priority="5978" operator="greaterThan">
      <formula>1</formula>
    </cfRule>
  </conditionalFormatting>
  <conditionalFormatting sqref="F26:L26">
    <cfRule type="cellIs" dxfId="5976" priority="5977" operator="greaterThan">
      <formula>1</formula>
    </cfRule>
  </conditionalFormatting>
  <conditionalFormatting sqref="F26:L26">
    <cfRule type="cellIs" dxfId="5975" priority="5976" operator="greaterThan">
      <formula>1</formula>
    </cfRule>
  </conditionalFormatting>
  <conditionalFormatting sqref="F26:L26">
    <cfRule type="cellIs" dxfId="5974" priority="5975" operator="greaterThan">
      <formula>1</formula>
    </cfRule>
  </conditionalFormatting>
  <conditionalFormatting sqref="F26:L26">
    <cfRule type="cellIs" dxfId="5973" priority="5974" operator="greaterThan">
      <formula>1</formula>
    </cfRule>
  </conditionalFormatting>
  <conditionalFormatting sqref="F26:L26">
    <cfRule type="cellIs" dxfId="5972" priority="5973" operator="greaterThan">
      <formula>1</formula>
    </cfRule>
  </conditionalFormatting>
  <conditionalFormatting sqref="F26:L26">
    <cfRule type="cellIs" dxfId="5971" priority="5972" operator="greaterThan">
      <formula>1</formula>
    </cfRule>
  </conditionalFormatting>
  <conditionalFormatting sqref="F26:L26">
    <cfRule type="cellIs" dxfId="5970" priority="5971" operator="greaterThan">
      <formula>1</formula>
    </cfRule>
  </conditionalFormatting>
  <conditionalFormatting sqref="F26:L26">
    <cfRule type="cellIs" dxfId="5969" priority="5970" operator="greaterThan">
      <formula>1</formula>
    </cfRule>
  </conditionalFormatting>
  <conditionalFormatting sqref="J28:V28">
    <cfRule type="cellIs" dxfId="5968" priority="5969" operator="greaterThan">
      <formula>1</formula>
    </cfRule>
  </conditionalFormatting>
  <conditionalFormatting sqref="J28:V28">
    <cfRule type="cellIs" dxfId="5967" priority="5968" operator="greaterThan">
      <formula>1</formula>
    </cfRule>
  </conditionalFormatting>
  <conditionalFormatting sqref="J28:V28">
    <cfRule type="cellIs" dxfId="5966" priority="5967" operator="greaterThan">
      <formula>1</formula>
    </cfRule>
  </conditionalFormatting>
  <conditionalFormatting sqref="J28:V28">
    <cfRule type="cellIs" dxfId="5965" priority="5966" operator="greaterThan">
      <formula>1</formula>
    </cfRule>
  </conditionalFormatting>
  <conditionalFormatting sqref="J28:V28">
    <cfRule type="cellIs" dxfId="5964" priority="5965" operator="greaterThan">
      <formula>1</formula>
    </cfRule>
  </conditionalFormatting>
  <conditionalFormatting sqref="J28:V28">
    <cfRule type="cellIs" dxfId="5963" priority="5964" operator="greaterThan">
      <formula>1</formula>
    </cfRule>
  </conditionalFormatting>
  <conditionalFormatting sqref="J28:V28">
    <cfRule type="cellIs" dxfId="5962" priority="5963" operator="greaterThan">
      <formula>1</formula>
    </cfRule>
  </conditionalFormatting>
  <conditionalFormatting sqref="J28:V28">
    <cfRule type="cellIs" dxfId="5961" priority="5962" operator="greaterThan">
      <formula>1</formula>
    </cfRule>
  </conditionalFormatting>
  <conditionalFormatting sqref="J28:V28">
    <cfRule type="cellIs" dxfId="5960" priority="5961" operator="greaterThan">
      <formula>1</formula>
    </cfRule>
  </conditionalFormatting>
  <conditionalFormatting sqref="J28:V28">
    <cfRule type="cellIs" dxfId="5959" priority="5960" operator="greaterThan">
      <formula>1</formula>
    </cfRule>
  </conditionalFormatting>
  <conditionalFormatting sqref="J28:V28">
    <cfRule type="cellIs" dxfId="5958" priority="5959" operator="greaterThan">
      <formula>1</formula>
    </cfRule>
  </conditionalFormatting>
  <conditionalFormatting sqref="J28:V28">
    <cfRule type="cellIs" dxfId="5957" priority="5958" operator="greaterThan">
      <formula>1</formula>
    </cfRule>
  </conditionalFormatting>
  <conditionalFormatting sqref="J28:V28">
    <cfRule type="cellIs" dxfId="5956" priority="5957" operator="greaterThan">
      <formula>1</formula>
    </cfRule>
  </conditionalFormatting>
  <conditionalFormatting sqref="J28:V28">
    <cfRule type="cellIs" dxfId="5955" priority="5956" operator="greaterThan">
      <formula>1</formula>
    </cfRule>
  </conditionalFormatting>
  <conditionalFormatting sqref="J28:V28">
    <cfRule type="cellIs" dxfId="5954" priority="5955" operator="greaterThan">
      <formula>1</formula>
    </cfRule>
  </conditionalFormatting>
  <conditionalFormatting sqref="J28:V28">
    <cfRule type="cellIs" dxfId="5953" priority="5954" operator="greaterThan">
      <formula>1</formula>
    </cfRule>
  </conditionalFormatting>
  <conditionalFormatting sqref="J28:V28">
    <cfRule type="cellIs" dxfId="5952" priority="5953" operator="greaterThan">
      <formula>1</formula>
    </cfRule>
  </conditionalFormatting>
  <conditionalFormatting sqref="J28:V28">
    <cfRule type="cellIs" dxfId="5951" priority="5952" operator="greaterThan">
      <formula>1</formula>
    </cfRule>
  </conditionalFormatting>
  <conditionalFormatting sqref="J28:V28">
    <cfRule type="cellIs" dxfId="5950" priority="5951" operator="greaterThan">
      <formula>1</formula>
    </cfRule>
  </conditionalFormatting>
  <conditionalFormatting sqref="J28:V28">
    <cfRule type="cellIs" dxfId="5949" priority="5950" operator="greaterThan">
      <formula>1</formula>
    </cfRule>
  </conditionalFormatting>
  <conditionalFormatting sqref="J28:V28">
    <cfRule type="cellIs" dxfId="5948" priority="5949" operator="greaterThan">
      <formula>1</formula>
    </cfRule>
  </conditionalFormatting>
  <conditionalFormatting sqref="J28:V28">
    <cfRule type="cellIs" dxfId="5947" priority="5948" operator="greaterThan">
      <formula>1</formula>
    </cfRule>
  </conditionalFormatting>
  <conditionalFormatting sqref="J28:V28">
    <cfRule type="cellIs" dxfId="5946" priority="5947" operator="greaterThan">
      <formula>1</formula>
    </cfRule>
  </conditionalFormatting>
  <conditionalFormatting sqref="J28:V28">
    <cfRule type="cellIs" dxfId="5945" priority="5946" operator="greaterThan">
      <formula>1</formula>
    </cfRule>
  </conditionalFormatting>
  <conditionalFormatting sqref="J28:V28">
    <cfRule type="cellIs" dxfId="5944" priority="5945" operator="greaterThan">
      <formula>1</formula>
    </cfRule>
  </conditionalFormatting>
  <conditionalFormatting sqref="J28:V28">
    <cfRule type="cellIs" dxfId="5943" priority="5944" operator="greaterThan">
      <formula>1</formula>
    </cfRule>
  </conditionalFormatting>
  <conditionalFormatting sqref="J28:V28">
    <cfRule type="cellIs" dxfId="5942" priority="5943" operator="greaterThan">
      <formula>1</formula>
    </cfRule>
  </conditionalFormatting>
  <conditionalFormatting sqref="J28:V28">
    <cfRule type="cellIs" dxfId="5941" priority="5942" operator="greaterThan">
      <formula>1</formula>
    </cfRule>
  </conditionalFormatting>
  <conditionalFormatting sqref="J28:V28">
    <cfRule type="cellIs" dxfId="5940" priority="5941" operator="greaterThan">
      <formula>1</formula>
    </cfRule>
  </conditionalFormatting>
  <conditionalFormatting sqref="J28:V28">
    <cfRule type="cellIs" dxfId="5939" priority="5940" operator="greaterThan">
      <formula>1</formula>
    </cfRule>
  </conditionalFormatting>
  <conditionalFormatting sqref="J28:V28">
    <cfRule type="cellIs" dxfId="5938" priority="5939" operator="greaterThan">
      <formula>1</formula>
    </cfRule>
  </conditionalFormatting>
  <conditionalFormatting sqref="J28:V28">
    <cfRule type="cellIs" dxfId="5937" priority="5938" operator="greaterThan">
      <formula>1</formula>
    </cfRule>
  </conditionalFormatting>
  <conditionalFormatting sqref="J28:V28">
    <cfRule type="cellIs" dxfId="5936" priority="5937" operator="greaterThan">
      <formula>1</formula>
    </cfRule>
  </conditionalFormatting>
  <conditionalFormatting sqref="J28:V28">
    <cfRule type="cellIs" dxfId="5935" priority="5936" operator="greaterThan">
      <formula>1</formula>
    </cfRule>
  </conditionalFormatting>
  <conditionalFormatting sqref="J28:V28">
    <cfRule type="cellIs" dxfId="5934" priority="5935" operator="greaterThan">
      <formula>1</formula>
    </cfRule>
  </conditionalFormatting>
  <conditionalFormatting sqref="J28:V28">
    <cfRule type="cellIs" dxfId="5933" priority="5934" operator="greaterThan">
      <formula>1</formula>
    </cfRule>
  </conditionalFormatting>
  <conditionalFormatting sqref="J28:V28">
    <cfRule type="cellIs" dxfId="5932" priority="5933" operator="greaterThan">
      <formula>1</formula>
    </cfRule>
  </conditionalFormatting>
  <conditionalFormatting sqref="J28:V28">
    <cfRule type="cellIs" dxfId="5931" priority="5932" operator="greaterThan">
      <formula>1</formula>
    </cfRule>
  </conditionalFormatting>
  <conditionalFormatting sqref="J28:V28">
    <cfRule type="cellIs" dxfId="5930" priority="5931" operator="greaterThan">
      <formula>1</formula>
    </cfRule>
  </conditionalFormatting>
  <conditionalFormatting sqref="J28:V28">
    <cfRule type="cellIs" dxfId="5929" priority="5930" operator="greaterThan">
      <formula>1</formula>
    </cfRule>
  </conditionalFormatting>
  <conditionalFormatting sqref="J28:V28">
    <cfRule type="cellIs" dxfId="5928" priority="5929" operator="greaterThan">
      <formula>1</formula>
    </cfRule>
  </conditionalFormatting>
  <conditionalFormatting sqref="J28:V28">
    <cfRule type="cellIs" dxfId="5927" priority="5928" operator="greaterThan">
      <formula>1</formula>
    </cfRule>
  </conditionalFormatting>
  <conditionalFormatting sqref="J28:V28">
    <cfRule type="cellIs" dxfId="5926" priority="5927" operator="greaterThan">
      <formula>1</formula>
    </cfRule>
  </conditionalFormatting>
  <conditionalFormatting sqref="J28:V28">
    <cfRule type="cellIs" dxfId="5925" priority="5926" operator="greaterThan">
      <formula>1</formula>
    </cfRule>
  </conditionalFormatting>
  <conditionalFormatting sqref="J28:V28">
    <cfRule type="cellIs" dxfId="5924" priority="5925" operator="greaterThan">
      <formula>1</formula>
    </cfRule>
  </conditionalFormatting>
  <conditionalFormatting sqref="J28:V28">
    <cfRule type="cellIs" dxfId="5923" priority="5924" operator="greaterThan">
      <formula>1</formula>
    </cfRule>
  </conditionalFormatting>
  <conditionalFormatting sqref="J28:V28">
    <cfRule type="cellIs" dxfId="5922" priority="5923" operator="greaterThan">
      <formula>1</formula>
    </cfRule>
  </conditionalFormatting>
  <conditionalFormatting sqref="J28:V28">
    <cfRule type="cellIs" dxfId="5921" priority="5922" operator="greaterThan">
      <formula>1</formula>
    </cfRule>
  </conditionalFormatting>
  <conditionalFormatting sqref="J28:V28">
    <cfRule type="cellIs" dxfId="5920" priority="5921" operator="greaterThan">
      <formula>1</formula>
    </cfRule>
  </conditionalFormatting>
  <conditionalFormatting sqref="J28:V28">
    <cfRule type="cellIs" dxfId="5919" priority="5920" operator="greaterThan">
      <formula>1</formula>
    </cfRule>
  </conditionalFormatting>
  <conditionalFormatting sqref="J28:V28">
    <cfRule type="cellIs" dxfId="5918" priority="5919" operator="greaterThan">
      <formula>1</formula>
    </cfRule>
  </conditionalFormatting>
  <conditionalFormatting sqref="J28:V28">
    <cfRule type="cellIs" dxfId="5917" priority="5918" operator="greaterThan">
      <formula>1</formula>
    </cfRule>
  </conditionalFormatting>
  <conditionalFormatting sqref="J28:V28">
    <cfRule type="cellIs" dxfId="5916" priority="5917" operator="greaterThan">
      <formula>1</formula>
    </cfRule>
  </conditionalFormatting>
  <conditionalFormatting sqref="J28:V28">
    <cfRule type="cellIs" dxfId="5915" priority="5916" operator="greaterThan">
      <formula>1</formula>
    </cfRule>
  </conditionalFormatting>
  <conditionalFormatting sqref="J28:V28">
    <cfRule type="cellIs" dxfId="5914" priority="5915" operator="greaterThan">
      <formula>1</formula>
    </cfRule>
  </conditionalFormatting>
  <conditionalFormatting sqref="J28:V28">
    <cfRule type="cellIs" dxfId="5913" priority="5914" operator="greaterThan">
      <formula>1</formula>
    </cfRule>
  </conditionalFormatting>
  <conditionalFormatting sqref="J28:V28">
    <cfRule type="cellIs" dxfId="5912" priority="5913" operator="greaterThan">
      <formula>1</formula>
    </cfRule>
  </conditionalFormatting>
  <conditionalFormatting sqref="J28:V28">
    <cfRule type="cellIs" dxfId="5911" priority="5912" operator="greaterThan">
      <formula>1</formula>
    </cfRule>
  </conditionalFormatting>
  <conditionalFormatting sqref="J28:V28">
    <cfRule type="cellIs" dxfId="5910" priority="5911" operator="greaterThan">
      <formula>1</formula>
    </cfRule>
  </conditionalFormatting>
  <conditionalFormatting sqref="J28:V28">
    <cfRule type="cellIs" dxfId="5909" priority="5910" operator="greaterThan">
      <formula>1</formula>
    </cfRule>
  </conditionalFormatting>
  <conditionalFormatting sqref="J28:V28">
    <cfRule type="cellIs" dxfId="5908" priority="5909" operator="greaterThan">
      <formula>1</formula>
    </cfRule>
  </conditionalFormatting>
  <conditionalFormatting sqref="J28:V28">
    <cfRule type="cellIs" dxfId="5907" priority="5908" operator="greaterThan">
      <formula>1</formula>
    </cfRule>
  </conditionalFormatting>
  <conditionalFormatting sqref="J28:V28">
    <cfRule type="cellIs" dxfId="5906" priority="5907" operator="greaterThan">
      <formula>1</formula>
    </cfRule>
  </conditionalFormatting>
  <conditionalFormatting sqref="J28:V28">
    <cfRule type="cellIs" dxfId="5905" priority="5906" operator="greaterThan">
      <formula>1</formula>
    </cfRule>
  </conditionalFormatting>
  <conditionalFormatting sqref="J28:V28">
    <cfRule type="cellIs" dxfId="5904" priority="5905" operator="greaterThan">
      <formula>1</formula>
    </cfRule>
  </conditionalFormatting>
  <conditionalFormatting sqref="J28:V28">
    <cfRule type="cellIs" dxfId="5903" priority="5904" operator="greaterThan">
      <formula>1</formula>
    </cfRule>
  </conditionalFormatting>
  <conditionalFormatting sqref="J28:V28">
    <cfRule type="cellIs" dxfId="5902" priority="5903" operator="greaterThan">
      <formula>1</formula>
    </cfRule>
  </conditionalFormatting>
  <conditionalFormatting sqref="J28:V28">
    <cfRule type="cellIs" dxfId="5901" priority="5902" operator="greaterThan">
      <formula>1</formula>
    </cfRule>
  </conditionalFormatting>
  <conditionalFormatting sqref="J28:V28">
    <cfRule type="cellIs" dxfId="5900" priority="5901" operator="greaterThan">
      <formula>1</formula>
    </cfRule>
  </conditionalFormatting>
  <conditionalFormatting sqref="J28:V28">
    <cfRule type="cellIs" dxfId="5899" priority="5900" operator="greaterThan">
      <formula>1</formula>
    </cfRule>
  </conditionalFormatting>
  <conditionalFormatting sqref="J28:V28">
    <cfRule type="cellIs" dxfId="5898" priority="5899" operator="greaterThan">
      <formula>1</formula>
    </cfRule>
  </conditionalFormatting>
  <conditionalFormatting sqref="J28:V28">
    <cfRule type="cellIs" dxfId="5897" priority="5898" operator="greaterThan">
      <formula>1</formula>
    </cfRule>
  </conditionalFormatting>
  <conditionalFormatting sqref="J28:V28">
    <cfRule type="cellIs" dxfId="5896" priority="5897" operator="greaterThan">
      <formula>1</formula>
    </cfRule>
  </conditionalFormatting>
  <conditionalFormatting sqref="J28:V28">
    <cfRule type="cellIs" dxfId="5895" priority="5896" operator="greaterThan">
      <formula>1</formula>
    </cfRule>
  </conditionalFormatting>
  <conditionalFormatting sqref="J28:V28">
    <cfRule type="cellIs" dxfId="5894" priority="5895" operator="greaterThan">
      <formula>1</formula>
    </cfRule>
  </conditionalFormatting>
  <conditionalFormatting sqref="J28:V28">
    <cfRule type="cellIs" dxfId="5893" priority="5894" operator="greaterThan">
      <formula>1</formula>
    </cfRule>
  </conditionalFormatting>
  <conditionalFormatting sqref="J28:V28">
    <cfRule type="cellIs" dxfId="5892" priority="5893" operator="greaterThan">
      <formula>1</formula>
    </cfRule>
  </conditionalFormatting>
  <conditionalFormatting sqref="J28:V28">
    <cfRule type="cellIs" dxfId="5891" priority="5892" operator="greaterThan">
      <formula>1</formula>
    </cfRule>
  </conditionalFormatting>
  <conditionalFormatting sqref="J28:V28">
    <cfRule type="cellIs" dxfId="5890" priority="5891" operator="greaterThan">
      <formula>1</formula>
    </cfRule>
  </conditionalFormatting>
  <conditionalFormatting sqref="J28:V28">
    <cfRule type="cellIs" dxfId="5889" priority="5890" operator="greaterThan">
      <formula>1</formula>
    </cfRule>
  </conditionalFormatting>
  <conditionalFormatting sqref="J28:V28">
    <cfRule type="cellIs" dxfId="5888" priority="5889" operator="greaterThan">
      <formula>1</formula>
    </cfRule>
  </conditionalFormatting>
  <conditionalFormatting sqref="J28:V28">
    <cfRule type="cellIs" dxfId="5887" priority="5888" operator="greaterThan">
      <formula>1</formula>
    </cfRule>
  </conditionalFormatting>
  <conditionalFormatting sqref="J28:V28">
    <cfRule type="cellIs" dxfId="5886" priority="5887" operator="greaterThan">
      <formula>1</formula>
    </cfRule>
  </conditionalFormatting>
  <conditionalFormatting sqref="H30">
    <cfRule type="cellIs" dxfId="5885" priority="5886" operator="greaterThan">
      <formula>1</formula>
    </cfRule>
  </conditionalFormatting>
  <conditionalFormatting sqref="H30">
    <cfRule type="cellIs" dxfId="5884" priority="5885" operator="greaterThan">
      <formula>1</formula>
    </cfRule>
  </conditionalFormatting>
  <conditionalFormatting sqref="H30">
    <cfRule type="cellIs" dxfId="5883" priority="5884" operator="greaterThan">
      <formula>1</formula>
    </cfRule>
  </conditionalFormatting>
  <conditionalFormatting sqref="H30">
    <cfRule type="cellIs" dxfId="5882" priority="5883" operator="greaterThan">
      <formula>1</formula>
    </cfRule>
  </conditionalFormatting>
  <conditionalFormatting sqref="H30">
    <cfRule type="cellIs" dxfId="5881" priority="5882" operator="greaterThan">
      <formula>1</formula>
    </cfRule>
  </conditionalFormatting>
  <conditionalFormatting sqref="H30">
    <cfRule type="cellIs" dxfId="5880" priority="5881" operator="greaterThan">
      <formula>1</formula>
    </cfRule>
  </conditionalFormatting>
  <conditionalFormatting sqref="H30">
    <cfRule type="cellIs" dxfId="5879" priority="5880" operator="greaterThan">
      <formula>1</formula>
    </cfRule>
  </conditionalFormatting>
  <conditionalFormatting sqref="H30">
    <cfRule type="cellIs" dxfId="5878" priority="5879" operator="greaterThan">
      <formula>1</formula>
    </cfRule>
  </conditionalFormatting>
  <conditionalFormatting sqref="H30">
    <cfRule type="cellIs" dxfId="5877" priority="5878" operator="greaterThan">
      <formula>1</formula>
    </cfRule>
  </conditionalFormatting>
  <conditionalFormatting sqref="H30">
    <cfRule type="cellIs" dxfId="5876" priority="5877" operator="greaterThan">
      <formula>1</formula>
    </cfRule>
  </conditionalFormatting>
  <conditionalFormatting sqref="H30">
    <cfRule type="cellIs" dxfId="5875" priority="5876" operator="greaterThan">
      <formula>1</formula>
    </cfRule>
  </conditionalFormatting>
  <conditionalFormatting sqref="H30">
    <cfRule type="cellIs" dxfId="5874" priority="5875" operator="greaterThan">
      <formula>1</formula>
    </cfRule>
  </conditionalFormatting>
  <conditionalFormatting sqref="H30">
    <cfRule type="cellIs" dxfId="5873" priority="5874" operator="greaterThan">
      <formula>1</formula>
    </cfRule>
  </conditionalFormatting>
  <conditionalFormatting sqref="H30">
    <cfRule type="cellIs" dxfId="5872" priority="5873" operator="greaterThan">
      <formula>1</formula>
    </cfRule>
  </conditionalFormatting>
  <conditionalFormatting sqref="H30">
    <cfRule type="cellIs" dxfId="5871" priority="5872" operator="greaterThan">
      <formula>1</formula>
    </cfRule>
  </conditionalFormatting>
  <conditionalFormatting sqref="H30">
    <cfRule type="cellIs" dxfId="5870" priority="5871" operator="greaterThan">
      <formula>1</formula>
    </cfRule>
  </conditionalFormatting>
  <conditionalFormatting sqref="H30">
    <cfRule type="cellIs" dxfId="5869" priority="5870" operator="greaterThan">
      <formula>1</formula>
    </cfRule>
  </conditionalFormatting>
  <conditionalFormatting sqref="H30">
    <cfRule type="cellIs" dxfId="5868" priority="5869" operator="greaterThan">
      <formula>1</formula>
    </cfRule>
  </conditionalFormatting>
  <conditionalFormatting sqref="H30">
    <cfRule type="cellIs" dxfId="5867" priority="5868" operator="greaterThan">
      <formula>1</formula>
    </cfRule>
  </conditionalFormatting>
  <conditionalFormatting sqref="H30">
    <cfRule type="cellIs" dxfId="5866" priority="5867" operator="greaterThan">
      <formula>1</formula>
    </cfRule>
  </conditionalFormatting>
  <conditionalFormatting sqref="H30">
    <cfRule type="cellIs" dxfId="5865" priority="5866" operator="greaterThan">
      <formula>1</formula>
    </cfRule>
  </conditionalFormatting>
  <conditionalFormatting sqref="H30">
    <cfRule type="cellIs" dxfId="5864" priority="5865" operator="greaterThan">
      <formula>1</formula>
    </cfRule>
  </conditionalFormatting>
  <conditionalFormatting sqref="H30">
    <cfRule type="cellIs" dxfId="5863" priority="5864" operator="greaterThan">
      <formula>1</formula>
    </cfRule>
  </conditionalFormatting>
  <conditionalFormatting sqref="H30">
    <cfRule type="cellIs" dxfId="5862" priority="5863" operator="greaterThan">
      <formula>1</formula>
    </cfRule>
  </conditionalFormatting>
  <conditionalFormatting sqref="H30">
    <cfRule type="cellIs" dxfId="5861" priority="5862" operator="greaterThan">
      <formula>1</formula>
    </cfRule>
  </conditionalFormatting>
  <conditionalFormatting sqref="H30">
    <cfRule type="cellIs" dxfId="5860" priority="5861" operator="greaterThan">
      <formula>1</formula>
    </cfRule>
  </conditionalFormatting>
  <conditionalFormatting sqref="H30">
    <cfRule type="cellIs" dxfId="5859" priority="5860" operator="greaterThan">
      <formula>1</formula>
    </cfRule>
  </conditionalFormatting>
  <conditionalFormatting sqref="H30">
    <cfRule type="cellIs" dxfId="5858" priority="5859" operator="greaterThan">
      <formula>1</formula>
    </cfRule>
  </conditionalFormatting>
  <conditionalFormatting sqref="H30">
    <cfRule type="cellIs" dxfId="5857" priority="5858" operator="greaterThan">
      <formula>1</formula>
    </cfRule>
  </conditionalFormatting>
  <conditionalFormatting sqref="H30">
    <cfRule type="cellIs" dxfId="5856" priority="5857" operator="greaterThan">
      <formula>1</formula>
    </cfRule>
  </conditionalFormatting>
  <conditionalFormatting sqref="H30">
    <cfRule type="cellIs" dxfId="5855" priority="5856" operator="greaterThan">
      <formula>1</formula>
    </cfRule>
  </conditionalFormatting>
  <conditionalFormatting sqref="H30">
    <cfRule type="cellIs" dxfId="5854" priority="5855" operator="greaterThan">
      <formula>1</formula>
    </cfRule>
  </conditionalFormatting>
  <conditionalFormatting sqref="H30">
    <cfRule type="cellIs" dxfId="5853" priority="5854" operator="greaterThan">
      <formula>1</formula>
    </cfRule>
  </conditionalFormatting>
  <conditionalFormatting sqref="H30">
    <cfRule type="cellIs" dxfId="5852" priority="5853" operator="greaterThan">
      <formula>1</formula>
    </cfRule>
  </conditionalFormatting>
  <conditionalFormatting sqref="H30">
    <cfRule type="cellIs" dxfId="5851" priority="5852" operator="greaterThan">
      <formula>1</formula>
    </cfRule>
  </conditionalFormatting>
  <conditionalFormatting sqref="H30">
    <cfRule type="cellIs" dxfId="5850" priority="5851" operator="greaterThan">
      <formula>1</formula>
    </cfRule>
  </conditionalFormatting>
  <conditionalFormatting sqref="H30">
    <cfRule type="cellIs" dxfId="5849" priority="5850" operator="greaterThan">
      <formula>1</formula>
    </cfRule>
  </conditionalFormatting>
  <conditionalFormatting sqref="H30">
    <cfRule type="cellIs" dxfId="5848" priority="5849" operator="greaterThan">
      <formula>1</formula>
    </cfRule>
  </conditionalFormatting>
  <conditionalFormatting sqref="H30">
    <cfRule type="cellIs" dxfId="5847" priority="5848" operator="greaterThan">
      <formula>1</formula>
    </cfRule>
  </conditionalFormatting>
  <conditionalFormatting sqref="H30">
    <cfRule type="cellIs" dxfId="5846" priority="5847" operator="greaterThan">
      <formula>1</formula>
    </cfRule>
  </conditionalFormatting>
  <conditionalFormatting sqref="H30">
    <cfRule type="cellIs" dxfId="5845" priority="5846" operator="greaterThan">
      <formula>1</formula>
    </cfRule>
  </conditionalFormatting>
  <conditionalFormatting sqref="H30">
    <cfRule type="cellIs" dxfId="5844" priority="5845" operator="greaterThan">
      <formula>1</formula>
    </cfRule>
  </conditionalFormatting>
  <conditionalFormatting sqref="H30">
    <cfRule type="cellIs" dxfId="5843" priority="5844" operator="greaterThan">
      <formula>1</formula>
    </cfRule>
  </conditionalFormatting>
  <conditionalFormatting sqref="H30">
    <cfRule type="cellIs" dxfId="5842" priority="5843" operator="greaterThan">
      <formula>1</formula>
    </cfRule>
  </conditionalFormatting>
  <conditionalFormatting sqref="H30">
    <cfRule type="cellIs" dxfId="5841" priority="5842" operator="greaterThan">
      <formula>1</formula>
    </cfRule>
  </conditionalFormatting>
  <conditionalFormatting sqref="H30">
    <cfRule type="cellIs" dxfId="5840" priority="5841" operator="greaterThan">
      <formula>1</formula>
    </cfRule>
  </conditionalFormatting>
  <conditionalFormatting sqref="H30">
    <cfRule type="cellIs" dxfId="5839" priority="5840" operator="greaterThan">
      <formula>1</formula>
    </cfRule>
  </conditionalFormatting>
  <conditionalFormatting sqref="H30">
    <cfRule type="cellIs" dxfId="5838" priority="5839" operator="greaterThan">
      <formula>1</formula>
    </cfRule>
  </conditionalFormatting>
  <conditionalFormatting sqref="H30">
    <cfRule type="cellIs" dxfId="5837" priority="5838" operator="greaterThan">
      <formula>1</formula>
    </cfRule>
  </conditionalFormatting>
  <conditionalFormatting sqref="H30">
    <cfRule type="cellIs" dxfId="5836" priority="5837" operator="greaterThan">
      <formula>1</formula>
    </cfRule>
  </conditionalFormatting>
  <conditionalFormatting sqref="H30">
    <cfRule type="cellIs" dxfId="5835" priority="5836" operator="greaterThan">
      <formula>1</formula>
    </cfRule>
  </conditionalFormatting>
  <conditionalFormatting sqref="H30">
    <cfRule type="cellIs" dxfId="5834" priority="5835" operator="greaterThan">
      <formula>1</formula>
    </cfRule>
  </conditionalFormatting>
  <conditionalFormatting sqref="H30">
    <cfRule type="cellIs" dxfId="5833" priority="5834" operator="greaterThan">
      <formula>1</formula>
    </cfRule>
  </conditionalFormatting>
  <conditionalFormatting sqref="H30">
    <cfRule type="cellIs" dxfId="5832" priority="5833" operator="greaterThan">
      <formula>1</formula>
    </cfRule>
  </conditionalFormatting>
  <conditionalFormatting sqref="H30">
    <cfRule type="cellIs" dxfId="5831" priority="5832" operator="greaterThan">
      <formula>1</formula>
    </cfRule>
  </conditionalFormatting>
  <conditionalFormatting sqref="H30">
    <cfRule type="cellIs" dxfId="5830" priority="5831" operator="greaterThan">
      <formula>1</formula>
    </cfRule>
  </conditionalFormatting>
  <conditionalFormatting sqref="H30">
    <cfRule type="cellIs" dxfId="5829" priority="5830" operator="greaterThan">
      <formula>1</formula>
    </cfRule>
  </conditionalFormatting>
  <conditionalFormatting sqref="H30">
    <cfRule type="cellIs" dxfId="5828" priority="5829" operator="greaterThan">
      <formula>1</formula>
    </cfRule>
  </conditionalFormatting>
  <conditionalFormatting sqref="H30">
    <cfRule type="cellIs" dxfId="5827" priority="5828" operator="greaterThan">
      <formula>1</formula>
    </cfRule>
  </conditionalFormatting>
  <conditionalFormatting sqref="H30">
    <cfRule type="cellIs" dxfId="5826" priority="5827" operator="greaterThan">
      <formula>1</formula>
    </cfRule>
  </conditionalFormatting>
  <conditionalFormatting sqref="H30">
    <cfRule type="cellIs" dxfId="5825" priority="5826" operator="greaterThan">
      <formula>1</formula>
    </cfRule>
  </conditionalFormatting>
  <conditionalFormatting sqref="H30">
    <cfRule type="cellIs" dxfId="5824" priority="5825" operator="greaterThan">
      <formula>1</formula>
    </cfRule>
  </conditionalFormatting>
  <conditionalFormatting sqref="H30">
    <cfRule type="cellIs" dxfId="5823" priority="5824" operator="greaterThan">
      <formula>1</formula>
    </cfRule>
  </conditionalFormatting>
  <conditionalFormatting sqref="H30">
    <cfRule type="cellIs" dxfId="5822" priority="5823" operator="greaterThan">
      <formula>1</formula>
    </cfRule>
  </conditionalFormatting>
  <conditionalFormatting sqref="H30">
    <cfRule type="cellIs" dxfId="5821" priority="5822" operator="greaterThan">
      <formula>1</formula>
    </cfRule>
  </conditionalFormatting>
  <conditionalFormatting sqref="H30">
    <cfRule type="cellIs" dxfId="5820" priority="5821" operator="greaterThan">
      <formula>1</formula>
    </cfRule>
  </conditionalFormatting>
  <conditionalFormatting sqref="H30">
    <cfRule type="cellIs" dxfId="5819" priority="5820" operator="greaterThan">
      <formula>1</formula>
    </cfRule>
  </conditionalFormatting>
  <conditionalFormatting sqref="H30">
    <cfRule type="cellIs" dxfId="5818" priority="5819" operator="greaterThan">
      <formula>1</formula>
    </cfRule>
  </conditionalFormatting>
  <conditionalFormatting sqref="H30">
    <cfRule type="cellIs" dxfId="5817" priority="5818" operator="greaterThan">
      <formula>1</formula>
    </cfRule>
  </conditionalFormatting>
  <conditionalFormatting sqref="H30">
    <cfRule type="cellIs" dxfId="5816" priority="5817" operator="greaterThan">
      <formula>1</formula>
    </cfRule>
  </conditionalFormatting>
  <conditionalFormatting sqref="H30">
    <cfRule type="cellIs" dxfId="5815" priority="5816" operator="greaterThan">
      <formula>1</formula>
    </cfRule>
  </conditionalFormatting>
  <conditionalFormatting sqref="H30">
    <cfRule type="cellIs" dxfId="5814" priority="5815" operator="greaterThan">
      <formula>1</formula>
    </cfRule>
  </conditionalFormatting>
  <conditionalFormatting sqref="H30">
    <cfRule type="cellIs" dxfId="5813" priority="5814" operator="greaterThan">
      <formula>1</formula>
    </cfRule>
  </conditionalFormatting>
  <conditionalFormatting sqref="H30">
    <cfRule type="cellIs" dxfId="5812" priority="5813" operator="greaterThan">
      <formula>1</formula>
    </cfRule>
  </conditionalFormatting>
  <conditionalFormatting sqref="H30">
    <cfRule type="cellIs" dxfId="5811" priority="5812" operator="greaterThan">
      <formula>1</formula>
    </cfRule>
  </conditionalFormatting>
  <conditionalFormatting sqref="H30">
    <cfRule type="cellIs" dxfId="5810" priority="5811" operator="greaterThan">
      <formula>1</formula>
    </cfRule>
  </conditionalFormatting>
  <conditionalFormatting sqref="H30">
    <cfRule type="cellIs" dxfId="5809" priority="5810" operator="greaterThan">
      <formula>1</formula>
    </cfRule>
  </conditionalFormatting>
  <conditionalFormatting sqref="H30">
    <cfRule type="cellIs" dxfId="5808" priority="5809" operator="greaterThan">
      <formula>1</formula>
    </cfRule>
  </conditionalFormatting>
  <conditionalFormatting sqref="H30">
    <cfRule type="cellIs" dxfId="5807" priority="5808" operator="greaterThan">
      <formula>1</formula>
    </cfRule>
  </conditionalFormatting>
  <conditionalFormatting sqref="H30">
    <cfRule type="cellIs" dxfId="5806" priority="5807" operator="greaterThan">
      <formula>1</formula>
    </cfRule>
  </conditionalFormatting>
  <conditionalFormatting sqref="H30">
    <cfRule type="cellIs" dxfId="5805" priority="5806" operator="greaterThan">
      <formula>1</formula>
    </cfRule>
  </conditionalFormatting>
  <conditionalFormatting sqref="H30">
    <cfRule type="cellIs" dxfId="5804" priority="5805" operator="greaterThan">
      <formula>1</formula>
    </cfRule>
  </conditionalFormatting>
  <conditionalFormatting sqref="H30">
    <cfRule type="cellIs" dxfId="5803" priority="5804" operator="greaterThan">
      <formula>1</formula>
    </cfRule>
  </conditionalFormatting>
  <conditionalFormatting sqref="H30">
    <cfRule type="cellIs" dxfId="5802" priority="5803" operator="greaterThan">
      <formula>1</formula>
    </cfRule>
  </conditionalFormatting>
  <conditionalFormatting sqref="H30">
    <cfRule type="cellIs" dxfId="5801" priority="5802" operator="greaterThan">
      <formula>1</formula>
    </cfRule>
  </conditionalFormatting>
  <conditionalFormatting sqref="H30">
    <cfRule type="cellIs" dxfId="5800" priority="5801" operator="greaterThan">
      <formula>1</formula>
    </cfRule>
  </conditionalFormatting>
  <conditionalFormatting sqref="H30">
    <cfRule type="cellIs" dxfId="5799" priority="5800" operator="greaterThan">
      <formula>1</formula>
    </cfRule>
  </conditionalFormatting>
  <conditionalFormatting sqref="H30">
    <cfRule type="cellIs" dxfId="5798" priority="5799" operator="greaterThan">
      <formula>1</formula>
    </cfRule>
  </conditionalFormatting>
  <conditionalFormatting sqref="H30">
    <cfRule type="cellIs" dxfId="5797" priority="5798" operator="greaterThan">
      <formula>1</formula>
    </cfRule>
  </conditionalFormatting>
  <conditionalFormatting sqref="H30">
    <cfRule type="cellIs" dxfId="5796" priority="5797" operator="greaterThan">
      <formula>1</formula>
    </cfRule>
  </conditionalFormatting>
  <conditionalFormatting sqref="H30">
    <cfRule type="cellIs" dxfId="5795" priority="5796" operator="greaterThan">
      <formula>1</formula>
    </cfRule>
  </conditionalFormatting>
  <conditionalFormatting sqref="H30">
    <cfRule type="cellIs" dxfId="5794" priority="5795" operator="greaterThan">
      <formula>1</formula>
    </cfRule>
  </conditionalFormatting>
  <conditionalFormatting sqref="H30">
    <cfRule type="cellIs" dxfId="5793" priority="5794" operator="greaterThan">
      <formula>1</formula>
    </cfRule>
  </conditionalFormatting>
  <conditionalFormatting sqref="H30">
    <cfRule type="cellIs" dxfId="5792" priority="5793" operator="greaterThan">
      <formula>1</formula>
    </cfRule>
  </conditionalFormatting>
  <conditionalFormatting sqref="H30">
    <cfRule type="cellIs" dxfId="5791" priority="5792" operator="greaterThan">
      <formula>1</formula>
    </cfRule>
  </conditionalFormatting>
  <conditionalFormatting sqref="H30">
    <cfRule type="cellIs" dxfId="5790" priority="5791" operator="greaterThan">
      <formula>1</formula>
    </cfRule>
  </conditionalFormatting>
  <conditionalFormatting sqref="H30">
    <cfRule type="cellIs" dxfId="5789" priority="5790" operator="greaterThan">
      <formula>1</formula>
    </cfRule>
  </conditionalFormatting>
  <conditionalFormatting sqref="H30">
    <cfRule type="cellIs" dxfId="5788" priority="5789" operator="greaterThan">
      <formula>1</formula>
    </cfRule>
  </conditionalFormatting>
  <conditionalFormatting sqref="H30">
    <cfRule type="cellIs" dxfId="5787" priority="5788" operator="greaterThan">
      <formula>1</formula>
    </cfRule>
  </conditionalFormatting>
  <conditionalFormatting sqref="H30">
    <cfRule type="cellIs" dxfId="5786" priority="5787" operator="greaterThan">
      <formula>1</formula>
    </cfRule>
  </conditionalFormatting>
  <conditionalFormatting sqref="H30">
    <cfRule type="cellIs" dxfId="5785" priority="5786" operator="greaterThan">
      <formula>1</formula>
    </cfRule>
  </conditionalFormatting>
  <conditionalFormatting sqref="H30">
    <cfRule type="cellIs" dxfId="5784" priority="5785" operator="greaterThan">
      <formula>1</formula>
    </cfRule>
  </conditionalFormatting>
  <conditionalFormatting sqref="H30">
    <cfRule type="cellIs" dxfId="5783" priority="5784" operator="greaterThan">
      <formula>1</formula>
    </cfRule>
  </conditionalFormatting>
  <conditionalFormatting sqref="H30">
    <cfRule type="cellIs" dxfId="5782" priority="5783" operator="greaterThan">
      <formula>1</formula>
    </cfRule>
  </conditionalFormatting>
  <conditionalFormatting sqref="H30">
    <cfRule type="cellIs" dxfId="5781" priority="5782" operator="greaterThan">
      <formula>1</formula>
    </cfRule>
  </conditionalFormatting>
  <conditionalFormatting sqref="H30">
    <cfRule type="cellIs" dxfId="5780" priority="5781" operator="greaterThan">
      <formula>1</formula>
    </cfRule>
  </conditionalFormatting>
  <conditionalFormatting sqref="H30">
    <cfRule type="cellIs" dxfId="5779" priority="5780" operator="greaterThan">
      <formula>1</formula>
    </cfRule>
  </conditionalFormatting>
  <conditionalFormatting sqref="H30">
    <cfRule type="cellIs" dxfId="5778" priority="5779" operator="greaterThan">
      <formula>1</formula>
    </cfRule>
  </conditionalFormatting>
  <conditionalFormatting sqref="H30">
    <cfRule type="cellIs" dxfId="5777" priority="5778" operator="greaterThan">
      <formula>1</formula>
    </cfRule>
  </conditionalFormatting>
  <conditionalFormatting sqref="H30">
    <cfRule type="cellIs" dxfId="5776" priority="5777" operator="greaterThan">
      <formula>1</formula>
    </cfRule>
  </conditionalFormatting>
  <conditionalFormatting sqref="H30">
    <cfRule type="cellIs" dxfId="5775" priority="5776" operator="greaterThan">
      <formula>1</formula>
    </cfRule>
  </conditionalFormatting>
  <conditionalFormatting sqref="H30">
    <cfRule type="cellIs" dxfId="5774" priority="5775" operator="greaterThan">
      <formula>1</formula>
    </cfRule>
  </conditionalFormatting>
  <conditionalFormatting sqref="H30">
    <cfRule type="cellIs" dxfId="5773" priority="5774" operator="greaterThan">
      <formula>1</formula>
    </cfRule>
  </conditionalFormatting>
  <conditionalFormatting sqref="H30">
    <cfRule type="cellIs" dxfId="5772" priority="5773" operator="greaterThan">
      <formula>1</formula>
    </cfRule>
  </conditionalFormatting>
  <conditionalFormatting sqref="H30">
    <cfRule type="cellIs" dxfId="5771" priority="5772" operator="greaterThan">
      <formula>1</formula>
    </cfRule>
  </conditionalFormatting>
  <conditionalFormatting sqref="H30">
    <cfRule type="cellIs" dxfId="5770" priority="5771" operator="greaterThan">
      <formula>1</formula>
    </cfRule>
  </conditionalFormatting>
  <conditionalFormatting sqref="K30:P30">
    <cfRule type="cellIs" dxfId="5769" priority="5770" operator="greaterThan">
      <formula>1</formula>
    </cfRule>
  </conditionalFormatting>
  <conditionalFormatting sqref="K30:P30">
    <cfRule type="cellIs" dxfId="5768" priority="5769" operator="greaterThan">
      <formula>1</formula>
    </cfRule>
  </conditionalFormatting>
  <conditionalFormatting sqref="K30:P30">
    <cfRule type="cellIs" dxfId="5767" priority="5768" operator="greaterThan">
      <formula>1</formula>
    </cfRule>
  </conditionalFormatting>
  <conditionalFormatting sqref="K30:P30">
    <cfRule type="cellIs" dxfId="5766" priority="5767" operator="greaterThan">
      <formula>1</formula>
    </cfRule>
  </conditionalFormatting>
  <conditionalFormatting sqref="K30:P30">
    <cfRule type="cellIs" dxfId="5765" priority="5766" operator="greaterThan">
      <formula>1</formula>
    </cfRule>
  </conditionalFormatting>
  <conditionalFormatting sqref="K30:P30">
    <cfRule type="cellIs" dxfId="5764" priority="5765" operator="greaterThan">
      <formula>1</formula>
    </cfRule>
  </conditionalFormatting>
  <conditionalFormatting sqref="K30:P30">
    <cfRule type="cellIs" dxfId="5763" priority="5764" operator="greaterThan">
      <formula>1</formula>
    </cfRule>
  </conditionalFormatting>
  <conditionalFormatting sqref="K30:P30">
    <cfRule type="cellIs" dxfId="5762" priority="5763" operator="greaterThan">
      <formula>1</formula>
    </cfRule>
  </conditionalFormatting>
  <conditionalFormatting sqref="K30:P30">
    <cfRule type="cellIs" dxfId="5761" priority="5762" operator="greaterThan">
      <formula>1</formula>
    </cfRule>
  </conditionalFormatting>
  <conditionalFormatting sqref="K30:P30">
    <cfRule type="cellIs" dxfId="5760" priority="5761" operator="greaterThan">
      <formula>1</formula>
    </cfRule>
  </conditionalFormatting>
  <conditionalFormatting sqref="K30:P30">
    <cfRule type="cellIs" dxfId="5759" priority="5760" operator="greaterThan">
      <formula>1</formula>
    </cfRule>
  </conditionalFormatting>
  <conditionalFormatting sqref="K30:P30">
    <cfRule type="cellIs" dxfId="5758" priority="5759" operator="greaterThan">
      <formula>1</formula>
    </cfRule>
  </conditionalFormatting>
  <conditionalFormatting sqref="K30:P30">
    <cfRule type="cellIs" dxfId="5757" priority="5758" operator="greaterThan">
      <formula>1</formula>
    </cfRule>
  </conditionalFormatting>
  <conditionalFormatting sqref="K30:P30">
    <cfRule type="cellIs" dxfId="5756" priority="5757" operator="greaterThan">
      <formula>1</formula>
    </cfRule>
  </conditionalFormatting>
  <conditionalFormatting sqref="K30:P30">
    <cfRule type="cellIs" dxfId="5755" priority="5756" operator="greaterThan">
      <formula>1</formula>
    </cfRule>
  </conditionalFormatting>
  <conditionalFormatting sqref="K30:P30">
    <cfRule type="cellIs" dxfId="5754" priority="5755" operator="greaterThan">
      <formula>1</formula>
    </cfRule>
  </conditionalFormatting>
  <conditionalFormatting sqref="K30:P30">
    <cfRule type="cellIs" dxfId="5753" priority="5754" operator="greaterThan">
      <formula>1</formula>
    </cfRule>
  </conditionalFormatting>
  <conditionalFormatting sqref="K30:P30">
    <cfRule type="cellIs" dxfId="5752" priority="5753" operator="greaterThan">
      <formula>1</formula>
    </cfRule>
  </conditionalFormatting>
  <conditionalFormatting sqref="K30:P30">
    <cfRule type="cellIs" dxfId="5751" priority="5752" operator="greaterThan">
      <formula>1</formula>
    </cfRule>
  </conditionalFormatting>
  <conditionalFormatting sqref="K30:P30">
    <cfRule type="cellIs" dxfId="5750" priority="5751" operator="greaterThan">
      <formula>1</formula>
    </cfRule>
  </conditionalFormatting>
  <conditionalFormatting sqref="K30:P30">
    <cfRule type="cellIs" dxfId="5749" priority="5750" operator="greaterThan">
      <formula>1</formula>
    </cfRule>
  </conditionalFormatting>
  <conditionalFormatting sqref="K30:P30">
    <cfRule type="cellIs" dxfId="5748" priority="5749" operator="greaterThan">
      <formula>1</formula>
    </cfRule>
  </conditionalFormatting>
  <conditionalFormatting sqref="K30:P30">
    <cfRule type="cellIs" dxfId="5747" priority="5748" operator="greaterThan">
      <formula>1</formula>
    </cfRule>
  </conditionalFormatting>
  <conditionalFormatting sqref="K30:P30">
    <cfRule type="cellIs" dxfId="5746" priority="5747" operator="greaterThan">
      <formula>1</formula>
    </cfRule>
  </conditionalFormatting>
  <conditionalFormatting sqref="K30:P30">
    <cfRule type="cellIs" dxfId="5745" priority="5746" operator="greaterThan">
      <formula>1</formula>
    </cfRule>
  </conditionalFormatting>
  <conditionalFormatting sqref="K30:P30">
    <cfRule type="cellIs" dxfId="5744" priority="5745" operator="greaterThan">
      <formula>1</formula>
    </cfRule>
  </conditionalFormatting>
  <conditionalFormatting sqref="K30:P30">
    <cfRule type="cellIs" dxfId="5743" priority="5744" operator="greaterThan">
      <formula>1</formula>
    </cfRule>
  </conditionalFormatting>
  <conditionalFormatting sqref="K30:P30">
    <cfRule type="cellIs" dxfId="5742" priority="5743" operator="greaterThan">
      <formula>1</formula>
    </cfRule>
  </conditionalFormatting>
  <conditionalFormatting sqref="K30:P30">
    <cfRule type="cellIs" dxfId="5741" priority="5742" operator="greaterThan">
      <formula>1</formula>
    </cfRule>
  </conditionalFormatting>
  <conditionalFormatting sqref="K30:P30">
    <cfRule type="cellIs" dxfId="5740" priority="5741" operator="greaterThan">
      <formula>1</formula>
    </cfRule>
  </conditionalFormatting>
  <conditionalFormatting sqref="K30:P30">
    <cfRule type="cellIs" dxfId="5739" priority="5740" operator="greaterThan">
      <formula>1</formula>
    </cfRule>
  </conditionalFormatting>
  <conditionalFormatting sqref="K30:P30">
    <cfRule type="cellIs" dxfId="5738" priority="5739" operator="greaterThan">
      <formula>1</formula>
    </cfRule>
  </conditionalFormatting>
  <conditionalFormatting sqref="K30:P30">
    <cfRule type="cellIs" dxfId="5737" priority="5738" operator="greaterThan">
      <formula>1</formula>
    </cfRule>
  </conditionalFormatting>
  <conditionalFormatting sqref="K30:P30">
    <cfRule type="cellIs" dxfId="5736" priority="5737" operator="greaterThan">
      <formula>1</formula>
    </cfRule>
  </conditionalFormatting>
  <conditionalFormatting sqref="K30:P30">
    <cfRule type="cellIs" dxfId="5735" priority="5736" operator="greaterThan">
      <formula>1</formula>
    </cfRule>
  </conditionalFormatting>
  <conditionalFormatting sqref="K30:P30">
    <cfRule type="cellIs" dxfId="5734" priority="5735" operator="greaterThan">
      <formula>1</formula>
    </cfRule>
  </conditionalFormatting>
  <conditionalFormatting sqref="K30:P30">
    <cfRule type="cellIs" dxfId="5733" priority="5734" operator="greaterThan">
      <formula>1</formula>
    </cfRule>
  </conditionalFormatting>
  <conditionalFormatting sqref="K30:P30">
    <cfRule type="cellIs" dxfId="5732" priority="5733" operator="greaterThan">
      <formula>1</formula>
    </cfRule>
  </conditionalFormatting>
  <conditionalFormatting sqref="K30:P30">
    <cfRule type="cellIs" dxfId="5731" priority="5732" operator="greaterThan">
      <formula>1</formula>
    </cfRule>
  </conditionalFormatting>
  <conditionalFormatting sqref="K30:P30">
    <cfRule type="cellIs" dxfId="5730" priority="5731" operator="greaterThan">
      <formula>1</formula>
    </cfRule>
  </conditionalFormatting>
  <conditionalFormatting sqref="K30:P30">
    <cfRule type="cellIs" dxfId="5729" priority="5730" operator="greaterThan">
      <formula>1</formula>
    </cfRule>
  </conditionalFormatting>
  <conditionalFormatting sqref="K30:P30">
    <cfRule type="cellIs" dxfId="5728" priority="5729" operator="greaterThan">
      <formula>1</formula>
    </cfRule>
  </conditionalFormatting>
  <conditionalFormatting sqref="K30:P30">
    <cfRule type="cellIs" dxfId="5727" priority="5728" operator="greaterThan">
      <formula>1</formula>
    </cfRule>
  </conditionalFormatting>
  <conditionalFormatting sqref="K30:P30">
    <cfRule type="cellIs" dxfId="5726" priority="5727" operator="greaterThan">
      <formula>1</formula>
    </cfRule>
  </conditionalFormatting>
  <conditionalFormatting sqref="K30:P30">
    <cfRule type="cellIs" dxfId="5725" priority="5726" operator="greaterThan">
      <formula>1</formula>
    </cfRule>
  </conditionalFormatting>
  <conditionalFormatting sqref="K30:P30">
    <cfRule type="cellIs" dxfId="5724" priority="5725" operator="greaterThan">
      <formula>1</formula>
    </cfRule>
  </conditionalFormatting>
  <conditionalFormatting sqref="K30:P30">
    <cfRule type="cellIs" dxfId="5723" priority="5724" operator="greaterThan">
      <formula>1</formula>
    </cfRule>
  </conditionalFormatting>
  <conditionalFormatting sqref="K30:P30">
    <cfRule type="cellIs" dxfId="5722" priority="5723" operator="greaterThan">
      <formula>1</formula>
    </cfRule>
  </conditionalFormatting>
  <conditionalFormatting sqref="K30:P30">
    <cfRule type="cellIs" dxfId="5721" priority="5722" operator="greaterThan">
      <formula>1</formula>
    </cfRule>
  </conditionalFormatting>
  <conditionalFormatting sqref="K30:P30">
    <cfRule type="cellIs" dxfId="5720" priority="5721" operator="greaterThan">
      <formula>1</formula>
    </cfRule>
  </conditionalFormatting>
  <conditionalFormatting sqref="K30:P30">
    <cfRule type="cellIs" dxfId="5719" priority="5720" operator="greaterThan">
      <formula>1</formula>
    </cfRule>
  </conditionalFormatting>
  <conditionalFormatting sqref="K30:P30">
    <cfRule type="cellIs" dxfId="5718" priority="5719" operator="greaterThan">
      <formula>1</formula>
    </cfRule>
  </conditionalFormatting>
  <conditionalFormatting sqref="K30:P30">
    <cfRule type="cellIs" dxfId="5717" priority="5718" operator="greaterThan">
      <formula>1</formula>
    </cfRule>
  </conditionalFormatting>
  <conditionalFormatting sqref="K30:P30">
    <cfRule type="cellIs" dxfId="5716" priority="5717" operator="greaterThan">
      <formula>1</formula>
    </cfRule>
  </conditionalFormatting>
  <conditionalFormatting sqref="K30:P30">
    <cfRule type="cellIs" dxfId="5715" priority="5716" operator="greaterThan">
      <formula>1</formula>
    </cfRule>
  </conditionalFormatting>
  <conditionalFormatting sqref="K30:P30">
    <cfRule type="cellIs" dxfId="5714" priority="5715" operator="greaterThan">
      <formula>1</formula>
    </cfRule>
  </conditionalFormatting>
  <conditionalFormatting sqref="K30:P30">
    <cfRule type="cellIs" dxfId="5713" priority="5714" operator="greaterThan">
      <formula>1</formula>
    </cfRule>
  </conditionalFormatting>
  <conditionalFormatting sqref="K30:P30">
    <cfRule type="cellIs" dxfId="5712" priority="5713" operator="greaterThan">
      <formula>1</formula>
    </cfRule>
  </conditionalFormatting>
  <conditionalFormatting sqref="K30:P30">
    <cfRule type="cellIs" dxfId="5711" priority="5712" operator="greaterThan">
      <formula>1</formula>
    </cfRule>
  </conditionalFormatting>
  <conditionalFormatting sqref="K30:P30">
    <cfRule type="cellIs" dxfId="5710" priority="5711" operator="greaterThan">
      <formula>1</formula>
    </cfRule>
  </conditionalFormatting>
  <conditionalFormatting sqref="K30:P30">
    <cfRule type="cellIs" dxfId="5709" priority="5710" operator="greaterThan">
      <formula>1</formula>
    </cfRule>
  </conditionalFormatting>
  <conditionalFormatting sqref="K30:P30">
    <cfRule type="cellIs" dxfId="5708" priority="5709" operator="greaterThan">
      <formula>1</formula>
    </cfRule>
  </conditionalFormatting>
  <conditionalFormatting sqref="K30:P30">
    <cfRule type="cellIs" dxfId="5707" priority="5708" operator="greaterThan">
      <formula>1</formula>
    </cfRule>
  </conditionalFormatting>
  <conditionalFormatting sqref="K30:P30">
    <cfRule type="cellIs" dxfId="5706" priority="5707" operator="greaterThan">
      <formula>1</formula>
    </cfRule>
  </conditionalFormatting>
  <conditionalFormatting sqref="K30:P30">
    <cfRule type="cellIs" dxfId="5705" priority="5706" operator="greaterThan">
      <formula>1</formula>
    </cfRule>
  </conditionalFormatting>
  <conditionalFormatting sqref="K30:P30">
    <cfRule type="cellIs" dxfId="5704" priority="5705" operator="greaterThan">
      <formula>1</formula>
    </cfRule>
  </conditionalFormatting>
  <conditionalFormatting sqref="K30:P30">
    <cfRule type="cellIs" dxfId="5703" priority="5704" operator="greaterThan">
      <formula>1</formula>
    </cfRule>
  </conditionalFormatting>
  <conditionalFormatting sqref="K30:P30">
    <cfRule type="cellIs" dxfId="5702" priority="5703" operator="greaterThan">
      <formula>1</formula>
    </cfRule>
  </conditionalFormatting>
  <conditionalFormatting sqref="K30:P30">
    <cfRule type="cellIs" dxfId="5701" priority="5702" operator="greaterThan">
      <formula>1</formula>
    </cfRule>
  </conditionalFormatting>
  <conditionalFormatting sqref="K30:P30">
    <cfRule type="cellIs" dxfId="5700" priority="5701" operator="greaterThan">
      <formula>1</formula>
    </cfRule>
  </conditionalFormatting>
  <conditionalFormatting sqref="K30:P30">
    <cfRule type="cellIs" dxfId="5699" priority="5700" operator="greaterThan">
      <formula>1</formula>
    </cfRule>
  </conditionalFormatting>
  <conditionalFormatting sqref="K30:P30">
    <cfRule type="cellIs" dxfId="5698" priority="5699" operator="greaterThan">
      <formula>1</formula>
    </cfRule>
  </conditionalFormatting>
  <conditionalFormatting sqref="K30:P30">
    <cfRule type="cellIs" dxfId="5697" priority="5698" operator="greaterThan">
      <formula>1</formula>
    </cfRule>
  </conditionalFormatting>
  <conditionalFormatting sqref="K30:P30">
    <cfRule type="cellIs" dxfId="5696" priority="5697" operator="greaterThan">
      <formula>1</formula>
    </cfRule>
  </conditionalFormatting>
  <conditionalFormatting sqref="K30:P30">
    <cfRule type="cellIs" dxfId="5695" priority="5696" operator="greaterThan">
      <formula>1</formula>
    </cfRule>
  </conditionalFormatting>
  <conditionalFormatting sqref="K30:P30">
    <cfRule type="cellIs" dxfId="5694" priority="5695" operator="greaterThan">
      <formula>1</formula>
    </cfRule>
  </conditionalFormatting>
  <conditionalFormatting sqref="K30:P30">
    <cfRule type="cellIs" dxfId="5693" priority="5694" operator="greaterThan">
      <formula>1</formula>
    </cfRule>
  </conditionalFormatting>
  <conditionalFormatting sqref="K30:P30">
    <cfRule type="cellIs" dxfId="5692" priority="5693" operator="greaterThan">
      <formula>1</formula>
    </cfRule>
  </conditionalFormatting>
  <conditionalFormatting sqref="K30:P30">
    <cfRule type="cellIs" dxfId="5691" priority="5692" operator="greaterThan">
      <formula>1</formula>
    </cfRule>
  </conditionalFormatting>
  <conditionalFormatting sqref="K30:P30">
    <cfRule type="cellIs" dxfId="5690" priority="5691" operator="greaterThan">
      <formula>1</formula>
    </cfRule>
  </conditionalFormatting>
  <conditionalFormatting sqref="K30:P30">
    <cfRule type="cellIs" dxfId="5689" priority="5690" operator="greaterThan">
      <formula>1</formula>
    </cfRule>
  </conditionalFormatting>
  <conditionalFormatting sqref="K30:P30">
    <cfRule type="cellIs" dxfId="5688" priority="5689" operator="greaterThan">
      <formula>1</formula>
    </cfRule>
  </conditionalFormatting>
  <conditionalFormatting sqref="K30:P30">
    <cfRule type="cellIs" dxfId="5687" priority="5688" operator="greaterThan">
      <formula>1</formula>
    </cfRule>
  </conditionalFormatting>
  <conditionalFormatting sqref="K30:P30">
    <cfRule type="cellIs" dxfId="5686" priority="5687" operator="greaterThan">
      <formula>1</formula>
    </cfRule>
  </conditionalFormatting>
  <conditionalFormatting sqref="K30:P30">
    <cfRule type="cellIs" dxfId="5685" priority="5686" operator="greaterThan">
      <formula>1</formula>
    </cfRule>
  </conditionalFormatting>
  <conditionalFormatting sqref="K30:P30">
    <cfRule type="cellIs" dxfId="5684" priority="5685" operator="greaterThan">
      <formula>1</formula>
    </cfRule>
  </conditionalFormatting>
  <conditionalFormatting sqref="K30:P30">
    <cfRule type="cellIs" dxfId="5683" priority="5684" operator="greaterThan">
      <formula>1</formula>
    </cfRule>
  </conditionalFormatting>
  <conditionalFormatting sqref="K30:P30">
    <cfRule type="cellIs" dxfId="5682" priority="5683" operator="greaterThan">
      <formula>1</formula>
    </cfRule>
  </conditionalFormatting>
  <conditionalFormatting sqref="K30:P30">
    <cfRule type="cellIs" dxfId="5681" priority="5682" operator="greaterThan">
      <formula>1</formula>
    </cfRule>
  </conditionalFormatting>
  <conditionalFormatting sqref="K30:P30">
    <cfRule type="cellIs" dxfId="5680" priority="5681" operator="greaterThan">
      <formula>1</formula>
    </cfRule>
  </conditionalFormatting>
  <conditionalFormatting sqref="K30:P30">
    <cfRule type="cellIs" dxfId="5679" priority="5680" operator="greaterThan">
      <formula>1</formula>
    </cfRule>
  </conditionalFormatting>
  <conditionalFormatting sqref="K30:P30">
    <cfRule type="cellIs" dxfId="5678" priority="5679" operator="greaterThan">
      <formula>1</formula>
    </cfRule>
  </conditionalFormatting>
  <conditionalFormatting sqref="K30:P30">
    <cfRule type="cellIs" dxfId="5677" priority="5678" operator="greaterThan">
      <formula>1</formula>
    </cfRule>
  </conditionalFormatting>
  <conditionalFormatting sqref="K30:P30">
    <cfRule type="cellIs" dxfId="5676" priority="5677" operator="greaterThan">
      <formula>1</formula>
    </cfRule>
  </conditionalFormatting>
  <conditionalFormatting sqref="K30:P30">
    <cfRule type="cellIs" dxfId="5675" priority="5676" operator="greaterThan">
      <formula>1</formula>
    </cfRule>
  </conditionalFormatting>
  <conditionalFormatting sqref="K30:P30">
    <cfRule type="cellIs" dxfId="5674" priority="5675" operator="greaterThan">
      <formula>1</formula>
    </cfRule>
  </conditionalFormatting>
  <conditionalFormatting sqref="K30:P30">
    <cfRule type="cellIs" dxfId="5673" priority="5674" operator="greaterThan">
      <formula>1</formula>
    </cfRule>
  </conditionalFormatting>
  <conditionalFormatting sqref="K30:P30">
    <cfRule type="cellIs" dxfId="5672" priority="5673" operator="greaterThan">
      <formula>1</formula>
    </cfRule>
  </conditionalFormatting>
  <conditionalFormatting sqref="K30:P30">
    <cfRule type="cellIs" dxfId="5671" priority="5672" operator="greaterThan">
      <formula>1</formula>
    </cfRule>
  </conditionalFormatting>
  <conditionalFormatting sqref="K30:P30">
    <cfRule type="cellIs" dxfId="5670" priority="5671" operator="greaterThan">
      <formula>1</formula>
    </cfRule>
  </conditionalFormatting>
  <conditionalFormatting sqref="K30:P30">
    <cfRule type="cellIs" dxfId="5669" priority="5670" operator="greaterThan">
      <formula>1</formula>
    </cfRule>
  </conditionalFormatting>
  <conditionalFormatting sqref="K30:P30">
    <cfRule type="cellIs" dxfId="5668" priority="5669" operator="greaterThan">
      <formula>1</formula>
    </cfRule>
  </conditionalFormatting>
  <conditionalFormatting sqref="K30:P30">
    <cfRule type="cellIs" dxfId="5667" priority="5668" operator="greaterThan">
      <formula>1</formula>
    </cfRule>
  </conditionalFormatting>
  <conditionalFormatting sqref="K30:P30">
    <cfRule type="cellIs" dxfId="5666" priority="5667" operator="greaterThan">
      <formula>1</formula>
    </cfRule>
  </conditionalFormatting>
  <conditionalFormatting sqref="K30:P30">
    <cfRule type="cellIs" dxfId="5665" priority="5666" operator="greaterThan">
      <formula>1</formula>
    </cfRule>
  </conditionalFormatting>
  <conditionalFormatting sqref="K30:P30">
    <cfRule type="cellIs" dxfId="5664" priority="5665" operator="greaterThan">
      <formula>1</formula>
    </cfRule>
  </conditionalFormatting>
  <conditionalFormatting sqref="K30:P30">
    <cfRule type="cellIs" dxfId="5663" priority="5664" operator="greaterThan">
      <formula>1</formula>
    </cfRule>
  </conditionalFormatting>
  <conditionalFormatting sqref="K30:P30">
    <cfRule type="cellIs" dxfId="5662" priority="5663" operator="greaterThan">
      <formula>1</formula>
    </cfRule>
  </conditionalFormatting>
  <conditionalFormatting sqref="K30:P30">
    <cfRule type="cellIs" dxfId="5661" priority="5662" operator="greaterThan">
      <formula>1</formula>
    </cfRule>
  </conditionalFormatting>
  <conditionalFormatting sqref="K30:P30">
    <cfRule type="cellIs" dxfId="5660" priority="5661" operator="greaterThan">
      <formula>1</formula>
    </cfRule>
  </conditionalFormatting>
  <conditionalFormatting sqref="K30:P30">
    <cfRule type="cellIs" dxfId="5659" priority="5660" operator="greaterThan">
      <formula>1</formula>
    </cfRule>
  </conditionalFormatting>
  <conditionalFormatting sqref="K30:P30">
    <cfRule type="cellIs" dxfId="5658" priority="5659" operator="greaterThan">
      <formula>1</formula>
    </cfRule>
  </conditionalFormatting>
  <conditionalFormatting sqref="K30:P30">
    <cfRule type="cellIs" dxfId="5657" priority="5658" operator="greaterThan">
      <formula>1</formula>
    </cfRule>
  </conditionalFormatting>
  <conditionalFormatting sqref="K30:P30">
    <cfRule type="cellIs" dxfId="5656" priority="5657" operator="greaterThan">
      <formula>1</formula>
    </cfRule>
  </conditionalFormatting>
  <conditionalFormatting sqref="K30:P30">
    <cfRule type="cellIs" dxfId="5655" priority="5656" operator="greaterThan">
      <formula>1</formula>
    </cfRule>
  </conditionalFormatting>
  <conditionalFormatting sqref="K30:P30">
    <cfRule type="cellIs" dxfId="5654" priority="5655" operator="greaterThan">
      <formula>1</formula>
    </cfRule>
  </conditionalFormatting>
  <conditionalFormatting sqref="K30:P30">
    <cfRule type="cellIs" dxfId="5653" priority="5654" operator="greaterThan">
      <formula>1</formula>
    </cfRule>
  </conditionalFormatting>
  <conditionalFormatting sqref="K30:P30">
    <cfRule type="cellIs" dxfId="5652" priority="5653" operator="greaterThan">
      <formula>1</formula>
    </cfRule>
  </conditionalFormatting>
  <conditionalFormatting sqref="K30:P30">
    <cfRule type="cellIs" dxfId="5651" priority="5652" operator="greaterThan">
      <formula>1</formula>
    </cfRule>
  </conditionalFormatting>
  <conditionalFormatting sqref="K30:P30">
    <cfRule type="cellIs" dxfId="5650" priority="5651" operator="greaterThan">
      <formula>1</formula>
    </cfRule>
  </conditionalFormatting>
  <conditionalFormatting sqref="K30:P30">
    <cfRule type="cellIs" dxfId="5649" priority="5650" operator="greaterThan">
      <formula>1</formula>
    </cfRule>
  </conditionalFormatting>
  <conditionalFormatting sqref="K30:P30">
    <cfRule type="cellIs" dxfId="5648" priority="5649" operator="greaterThan">
      <formula>1</formula>
    </cfRule>
  </conditionalFormatting>
  <conditionalFormatting sqref="K30:P30">
    <cfRule type="cellIs" dxfId="5647" priority="5648" operator="greaterThan">
      <formula>1</formula>
    </cfRule>
  </conditionalFormatting>
  <conditionalFormatting sqref="K30:P30">
    <cfRule type="cellIs" dxfId="5646" priority="5647" operator="greaterThan">
      <formula>1</formula>
    </cfRule>
  </conditionalFormatting>
  <conditionalFormatting sqref="K30:P30">
    <cfRule type="cellIs" dxfId="5645" priority="5646" operator="greaterThan">
      <formula>1</formula>
    </cfRule>
  </conditionalFormatting>
  <conditionalFormatting sqref="K30:P30">
    <cfRule type="cellIs" dxfId="5644" priority="5645" operator="greaterThan">
      <formula>1</formula>
    </cfRule>
  </conditionalFormatting>
  <conditionalFormatting sqref="T30:V30">
    <cfRule type="cellIs" dxfId="5643" priority="5644" operator="greaterThan">
      <formula>1</formula>
    </cfRule>
  </conditionalFormatting>
  <conditionalFormatting sqref="T30:V30">
    <cfRule type="cellIs" dxfId="5642" priority="5643" operator="greaterThan">
      <formula>1</formula>
    </cfRule>
  </conditionalFormatting>
  <conditionalFormatting sqref="T30:V30">
    <cfRule type="cellIs" dxfId="5641" priority="5642" operator="greaterThan">
      <formula>1</formula>
    </cfRule>
  </conditionalFormatting>
  <conditionalFormatting sqref="T30:V30">
    <cfRule type="cellIs" dxfId="5640" priority="5641" operator="greaterThan">
      <formula>1</formula>
    </cfRule>
  </conditionalFormatting>
  <conditionalFormatting sqref="T30:V30">
    <cfRule type="cellIs" dxfId="5639" priority="5640" operator="greaterThan">
      <formula>1</formula>
    </cfRule>
  </conditionalFormatting>
  <conditionalFormatting sqref="T30:V30">
    <cfRule type="cellIs" dxfId="5638" priority="5639" operator="greaterThan">
      <formula>1</formula>
    </cfRule>
  </conditionalFormatting>
  <conditionalFormatting sqref="T30:V30">
    <cfRule type="cellIs" dxfId="5637" priority="5638" operator="greaterThan">
      <formula>1</formula>
    </cfRule>
  </conditionalFormatting>
  <conditionalFormatting sqref="T30:V30">
    <cfRule type="cellIs" dxfId="5636" priority="5637" operator="greaterThan">
      <formula>1</formula>
    </cfRule>
  </conditionalFormatting>
  <conditionalFormatting sqref="T30:V30">
    <cfRule type="cellIs" dxfId="5635" priority="5636" operator="greaterThan">
      <formula>1</formula>
    </cfRule>
  </conditionalFormatting>
  <conditionalFormatting sqref="T30:V30">
    <cfRule type="cellIs" dxfId="5634" priority="5635" operator="greaterThan">
      <formula>1</formula>
    </cfRule>
  </conditionalFormatting>
  <conditionalFormatting sqref="T30:V30">
    <cfRule type="cellIs" dxfId="5633" priority="5634" operator="greaterThan">
      <formula>1</formula>
    </cfRule>
  </conditionalFormatting>
  <conditionalFormatting sqref="T30:V30">
    <cfRule type="cellIs" dxfId="5632" priority="5633" operator="greaterThan">
      <formula>1</formula>
    </cfRule>
  </conditionalFormatting>
  <conditionalFormatting sqref="T30:V30">
    <cfRule type="cellIs" dxfId="5631" priority="5632" operator="greaterThan">
      <formula>1</formula>
    </cfRule>
  </conditionalFormatting>
  <conditionalFormatting sqref="T30:V30">
    <cfRule type="cellIs" dxfId="5630" priority="5631" operator="greaterThan">
      <formula>1</formula>
    </cfRule>
  </conditionalFormatting>
  <conditionalFormatting sqref="T30:V30">
    <cfRule type="cellIs" dxfId="5629" priority="5630" operator="greaterThan">
      <formula>1</formula>
    </cfRule>
  </conditionalFormatting>
  <conditionalFormatting sqref="T30:V30">
    <cfRule type="cellIs" dxfId="5628" priority="5629" operator="greaterThan">
      <formula>1</formula>
    </cfRule>
  </conditionalFormatting>
  <conditionalFormatting sqref="T30:V30">
    <cfRule type="cellIs" dxfId="5627" priority="5628" operator="greaterThan">
      <formula>1</formula>
    </cfRule>
  </conditionalFormatting>
  <conditionalFormatting sqref="T30:V30">
    <cfRule type="cellIs" dxfId="5626" priority="5627" operator="greaterThan">
      <formula>1</formula>
    </cfRule>
  </conditionalFormatting>
  <conditionalFormatting sqref="T30:V30">
    <cfRule type="cellIs" dxfId="5625" priority="5626" operator="greaterThan">
      <formula>1</formula>
    </cfRule>
  </conditionalFormatting>
  <conditionalFormatting sqref="T30:V30">
    <cfRule type="cellIs" dxfId="5624" priority="5625" operator="greaterThan">
      <formula>1</formula>
    </cfRule>
  </conditionalFormatting>
  <conditionalFormatting sqref="T30:V30">
    <cfRule type="cellIs" dxfId="5623" priority="5624" operator="greaterThan">
      <formula>1</formula>
    </cfRule>
  </conditionalFormatting>
  <conditionalFormatting sqref="T30:V30">
    <cfRule type="cellIs" dxfId="5622" priority="5623" operator="greaterThan">
      <formula>1</formula>
    </cfRule>
  </conditionalFormatting>
  <conditionalFormatting sqref="T30:V30">
    <cfRule type="cellIs" dxfId="5621" priority="5622" operator="greaterThan">
      <formula>1</formula>
    </cfRule>
  </conditionalFormatting>
  <conditionalFormatting sqref="T30:V30">
    <cfRule type="cellIs" dxfId="5620" priority="5621" operator="greaterThan">
      <formula>1</formula>
    </cfRule>
  </conditionalFormatting>
  <conditionalFormatting sqref="T30:V30">
    <cfRule type="cellIs" dxfId="5619" priority="5620" operator="greaterThan">
      <formula>1</formula>
    </cfRule>
  </conditionalFormatting>
  <conditionalFormatting sqref="T30:V30">
    <cfRule type="cellIs" dxfId="5618" priority="5619" operator="greaterThan">
      <formula>1</formula>
    </cfRule>
  </conditionalFormatting>
  <conditionalFormatting sqref="T30:V30">
    <cfRule type="cellIs" dxfId="5617" priority="5618" operator="greaterThan">
      <formula>1</formula>
    </cfRule>
  </conditionalFormatting>
  <conditionalFormatting sqref="T30:V30">
    <cfRule type="cellIs" dxfId="5616" priority="5617" operator="greaterThan">
      <formula>1</formula>
    </cfRule>
  </conditionalFormatting>
  <conditionalFormatting sqref="T30:V30">
    <cfRule type="cellIs" dxfId="5615" priority="5616" operator="greaterThan">
      <formula>1</formula>
    </cfRule>
  </conditionalFormatting>
  <conditionalFormatting sqref="T30:V30">
    <cfRule type="cellIs" dxfId="5614" priority="5615" operator="greaterThan">
      <formula>1</formula>
    </cfRule>
  </conditionalFormatting>
  <conditionalFormatting sqref="T30:V30">
    <cfRule type="cellIs" dxfId="5613" priority="5614" operator="greaterThan">
      <formula>1</formula>
    </cfRule>
  </conditionalFormatting>
  <conditionalFormatting sqref="T30:V30">
    <cfRule type="cellIs" dxfId="5612" priority="5613" operator="greaterThan">
      <formula>1</formula>
    </cfRule>
  </conditionalFormatting>
  <conditionalFormatting sqref="T30:V30">
    <cfRule type="cellIs" dxfId="5611" priority="5612" operator="greaterThan">
      <formula>1</formula>
    </cfRule>
  </conditionalFormatting>
  <conditionalFormatting sqref="T30:V30">
    <cfRule type="cellIs" dxfId="5610" priority="5611" operator="greaterThan">
      <formula>1</formula>
    </cfRule>
  </conditionalFormatting>
  <conditionalFormatting sqref="T30:V30">
    <cfRule type="cellIs" dxfId="5609" priority="5610" operator="greaterThan">
      <formula>1</formula>
    </cfRule>
  </conditionalFormatting>
  <conditionalFormatting sqref="T30:V30">
    <cfRule type="cellIs" dxfId="5608" priority="5609" operator="greaterThan">
      <formula>1</formula>
    </cfRule>
  </conditionalFormatting>
  <conditionalFormatting sqref="T30:V30">
    <cfRule type="cellIs" dxfId="5607" priority="5608" operator="greaterThan">
      <formula>1</formula>
    </cfRule>
  </conditionalFormatting>
  <conditionalFormatting sqref="T30:V30">
    <cfRule type="cellIs" dxfId="5606" priority="5607" operator="greaterThan">
      <formula>1</formula>
    </cfRule>
  </conditionalFormatting>
  <conditionalFormatting sqref="T30:V30">
    <cfRule type="cellIs" dxfId="5605" priority="5606" operator="greaterThan">
      <formula>1</formula>
    </cfRule>
  </conditionalFormatting>
  <conditionalFormatting sqref="T30:V30">
    <cfRule type="cellIs" dxfId="5604" priority="5605" operator="greaterThan">
      <formula>1</formula>
    </cfRule>
  </conditionalFormatting>
  <conditionalFormatting sqref="T30:V30">
    <cfRule type="cellIs" dxfId="5603" priority="5604" operator="greaterThan">
      <formula>1</formula>
    </cfRule>
  </conditionalFormatting>
  <conditionalFormatting sqref="T30:V30">
    <cfRule type="cellIs" dxfId="5602" priority="5603" operator="greaterThan">
      <formula>1</formula>
    </cfRule>
  </conditionalFormatting>
  <conditionalFormatting sqref="T30:V30">
    <cfRule type="cellIs" dxfId="5601" priority="5602" operator="greaterThan">
      <formula>1</formula>
    </cfRule>
  </conditionalFormatting>
  <conditionalFormatting sqref="T30:V30">
    <cfRule type="cellIs" dxfId="5600" priority="5601" operator="greaterThan">
      <formula>1</formula>
    </cfRule>
  </conditionalFormatting>
  <conditionalFormatting sqref="T30:V30">
    <cfRule type="cellIs" dxfId="5599" priority="5600" operator="greaterThan">
      <formula>1</formula>
    </cfRule>
  </conditionalFormatting>
  <conditionalFormatting sqref="T30:V30">
    <cfRule type="cellIs" dxfId="5598" priority="5599" operator="greaterThan">
      <formula>1</formula>
    </cfRule>
  </conditionalFormatting>
  <conditionalFormatting sqref="T30:V30">
    <cfRule type="cellIs" dxfId="5597" priority="5598" operator="greaterThan">
      <formula>1</formula>
    </cfRule>
  </conditionalFormatting>
  <conditionalFormatting sqref="T30:V30">
    <cfRule type="cellIs" dxfId="5596" priority="5597" operator="greaterThan">
      <formula>1</formula>
    </cfRule>
  </conditionalFormatting>
  <conditionalFormatting sqref="T30:V30">
    <cfRule type="cellIs" dxfId="5595" priority="5596" operator="greaterThan">
      <formula>1</formula>
    </cfRule>
  </conditionalFormatting>
  <conditionalFormatting sqref="T30:V30">
    <cfRule type="cellIs" dxfId="5594" priority="5595" operator="greaterThan">
      <formula>1</formula>
    </cfRule>
  </conditionalFormatting>
  <conditionalFormatting sqref="T30:V30">
    <cfRule type="cellIs" dxfId="5593" priority="5594" operator="greaterThan">
      <formula>1</formula>
    </cfRule>
  </conditionalFormatting>
  <conditionalFormatting sqref="T30:V30">
    <cfRule type="cellIs" dxfId="5592" priority="5593" operator="greaterThan">
      <formula>1</formula>
    </cfRule>
  </conditionalFormatting>
  <conditionalFormatting sqref="T30:V30">
    <cfRule type="cellIs" dxfId="5591" priority="5592" operator="greaterThan">
      <formula>1</formula>
    </cfRule>
  </conditionalFormatting>
  <conditionalFormatting sqref="T30:V30">
    <cfRule type="cellIs" dxfId="5590" priority="5591" operator="greaterThan">
      <formula>1</formula>
    </cfRule>
  </conditionalFormatting>
  <conditionalFormatting sqref="T30:V30">
    <cfRule type="cellIs" dxfId="5589" priority="5590" operator="greaterThan">
      <formula>1</formula>
    </cfRule>
  </conditionalFormatting>
  <conditionalFormatting sqref="T30:V30">
    <cfRule type="cellIs" dxfId="5588" priority="5589" operator="greaterThan">
      <formula>1</formula>
    </cfRule>
  </conditionalFormatting>
  <conditionalFormatting sqref="T30:V30">
    <cfRule type="cellIs" dxfId="5587" priority="5588" operator="greaterThan">
      <formula>1</formula>
    </cfRule>
  </conditionalFormatting>
  <conditionalFormatting sqref="T30:V30">
    <cfRule type="cellIs" dxfId="5586" priority="5587" operator="greaterThan">
      <formula>1</formula>
    </cfRule>
  </conditionalFormatting>
  <conditionalFormatting sqref="T30:V30">
    <cfRule type="cellIs" dxfId="5585" priority="5586" operator="greaterThan">
      <formula>1</formula>
    </cfRule>
  </conditionalFormatting>
  <conditionalFormatting sqref="T30:V30">
    <cfRule type="cellIs" dxfId="5584" priority="5585" operator="greaterThan">
      <formula>1</formula>
    </cfRule>
  </conditionalFormatting>
  <conditionalFormatting sqref="T30:V30">
    <cfRule type="cellIs" dxfId="5583" priority="5584" operator="greaterThan">
      <formula>1</formula>
    </cfRule>
  </conditionalFormatting>
  <conditionalFormatting sqref="T30:V30">
    <cfRule type="cellIs" dxfId="5582" priority="5583" operator="greaterThan">
      <formula>1</formula>
    </cfRule>
  </conditionalFormatting>
  <conditionalFormatting sqref="T30:V30">
    <cfRule type="cellIs" dxfId="5581" priority="5582" operator="greaterThan">
      <formula>1</formula>
    </cfRule>
  </conditionalFormatting>
  <conditionalFormatting sqref="T30:V30">
    <cfRule type="cellIs" dxfId="5580" priority="5581" operator="greaterThan">
      <formula>1</formula>
    </cfRule>
  </conditionalFormatting>
  <conditionalFormatting sqref="T30:V30">
    <cfRule type="cellIs" dxfId="5579" priority="5580" operator="greaterThan">
      <formula>1</formula>
    </cfRule>
  </conditionalFormatting>
  <conditionalFormatting sqref="T30:V30">
    <cfRule type="cellIs" dxfId="5578" priority="5579" operator="greaterThan">
      <formula>1</formula>
    </cfRule>
  </conditionalFormatting>
  <conditionalFormatting sqref="T30:V30">
    <cfRule type="cellIs" dxfId="5577" priority="5578" operator="greaterThan">
      <formula>1</formula>
    </cfRule>
  </conditionalFormatting>
  <conditionalFormatting sqref="T30:V30">
    <cfRule type="cellIs" dxfId="5576" priority="5577" operator="greaterThan">
      <formula>1</formula>
    </cfRule>
  </conditionalFormatting>
  <conditionalFormatting sqref="T30:V30">
    <cfRule type="cellIs" dxfId="5575" priority="5576" operator="greaterThan">
      <formula>1</formula>
    </cfRule>
  </conditionalFormatting>
  <conditionalFormatting sqref="T30:V30">
    <cfRule type="cellIs" dxfId="5574" priority="5575" operator="greaterThan">
      <formula>1</formula>
    </cfRule>
  </conditionalFormatting>
  <conditionalFormatting sqref="T30:V30">
    <cfRule type="cellIs" dxfId="5573" priority="5574" operator="greaterThan">
      <formula>1</formula>
    </cfRule>
  </conditionalFormatting>
  <conditionalFormatting sqref="T30:V30">
    <cfRule type="cellIs" dxfId="5572" priority="5573" operator="greaterThan">
      <formula>1</formula>
    </cfRule>
  </conditionalFormatting>
  <conditionalFormatting sqref="T30:V30">
    <cfRule type="cellIs" dxfId="5571" priority="5572" operator="greaterThan">
      <formula>1</formula>
    </cfRule>
  </conditionalFormatting>
  <conditionalFormatting sqref="T30:V30">
    <cfRule type="cellIs" dxfId="5570" priority="5571" operator="greaterThan">
      <formula>1</formula>
    </cfRule>
  </conditionalFormatting>
  <conditionalFormatting sqref="T30:V30">
    <cfRule type="cellIs" dxfId="5569" priority="5570" operator="greaterThan">
      <formula>1</formula>
    </cfRule>
  </conditionalFormatting>
  <conditionalFormatting sqref="T30:V30">
    <cfRule type="cellIs" dxfId="5568" priority="5569" operator="greaterThan">
      <formula>1</formula>
    </cfRule>
  </conditionalFormatting>
  <conditionalFormatting sqref="T30:V30">
    <cfRule type="cellIs" dxfId="5567" priority="5568" operator="greaterThan">
      <formula>1</formula>
    </cfRule>
  </conditionalFormatting>
  <conditionalFormatting sqref="T30:V30">
    <cfRule type="cellIs" dxfId="5566" priority="5567" operator="greaterThan">
      <formula>1</formula>
    </cfRule>
  </conditionalFormatting>
  <conditionalFormatting sqref="T30:V30">
    <cfRule type="cellIs" dxfId="5565" priority="5566" operator="greaterThan">
      <formula>1</formula>
    </cfRule>
  </conditionalFormatting>
  <conditionalFormatting sqref="T30:V30">
    <cfRule type="cellIs" dxfId="5564" priority="5565" operator="greaterThan">
      <formula>1</formula>
    </cfRule>
  </conditionalFormatting>
  <conditionalFormatting sqref="T30:V30">
    <cfRule type="cellIs" dxfId="5563" priority="5564" operator="greaterThan">
      <formula>1</formula>
    </cfRule>
  </conditionalFormatting>
  <conditionalFormatting sqref="T30:V30">
    <cfRule type="cellIs" dxfId="5562" priority="5563" operator="greaterThan">
      <formula>1</formula>
    </cfRule>
  </conditionalFormatting>
  <conditionalFormatting sqref="T30:V30">
    <cfRule type="cellIs" dxfId="5561" priority="5562" operator="greaterThan">
      <formula>1</formula>
    </cfRule>
  </conditionalFormatting>
  <conditionalFormatting sqref="T30:V30">
    <cfRule type="cellIs" dxfId="5560" priority="5561" operator="greaterThan">
      <formula>1</formula>
    </cfRule>
  </conditionalFormatting>
  <conditionalFormatting sqref="T30:V30">
    <cfRule type="cellIs" dxfId="5559" priority="5560" operator="greaterThan">
      <formula>1</formula>
    </cfRule>
  </conditionalFormatting>
  <conditionalFormatting sqref="T30:V30">
    <cfRule type="cellIs" dxfId="5558" priority="5559" operator="greaterThan">
      <formula>1</formula>
    </cfRule>
  </conditionalFormatting>
  <conditionalFormatting sqref="T30:V30">
    <cfRule type="cellIs" dxfId="5557" priority="5558" operator="greaterThan">
      <formula>1</formula>
    </cfRule>
  </conditionalFormatting>
  <conditionalFormatting sqref="T30:V30">
    <cfRule type="cellIs" dxfId="5556" priority="5557" operator="greaterThan">
      <formula>1</formula>
    </cfRule>
  </conditionalFormatting>
  <conditionalFormatting sqref="T30:V30">
    <cfRule type="cellIs" dxfId="5555" priority="5556" operator="greaterThan">
      <formula>1</formula>
    </cfRule>
  </conditionalFormatting>
  <conditionalFormatting sqref="T30:V30">
    <cfRule type="cellIs" dxfId="5554" priority="5555" operator="greaterThan">
      <formula>1</formula>
    </cfRule>
  </conditionalFormatting>
  <conditionalFormatting sqref="T30:V30">
    <cfRule type="cellIs" dxfId="5553" priority="5554" operator="greaterThan">
      <formula>1</formula>
    </cfRule>
  </conditionalFormatting>
  <conditionalFormatting sqref="T30:V30">
    <cfRule type="cellIs" dxfId="5552" priority="5553" operator="greaterThan">
      <formula>1</formula>
    </cfRule>
  </conditionalFormatting>
  <conditionalFormatting sqref="T30:V30">
    <cfRule type="cellIs" dxfId="5551" priority="5552" operator="greaterThan">
      <formula>1</formula>
    </cfRule>
  </conditionalFormatting>
  <conditionalFormatting sqref="T30:V30">
    <cfRule type="cellIs" dxfId="5550" priority="5551" operator="greaterThan">
      <formula>1</formula>
    </cfRule>
  </conditionalFormatting>
  <conditionalFormatting sqref="T30:V30">
    <cfRule type="cellIs" dxfId="5549" priority="5550" operator="greaterThan">
      <formula>1</formula>
    </cfRule>
  </conditionalFormatting>
  <conditionalFormatting sqref="T30:V30">
    <cfRule type="cellIs" dxfId="5548" priority="5549" operator="greaterThan">
      <formula>1</formula>
    </cfRule>
  </conditionalFormatting>
  <conditionalFormatting sqref="T30:V30">
    <cfRule type="cellIs" dxfId="5547" priority="5548" operator="greaterThan">
      <formula>1</formula>
    </cfRule>
  </conditionalFormatting>
  <conditionalFormatting sqref="T30:V30">
    <cfRule type="cellIs" dxfId="5546" priority="5547" operator="greaterThan">
      <formula>1</formula>
    </cfRule>
  </conditionalFormatting>
  <conditionalFormatting sqref="T30:V30">
    <cfRule type="cellIs" dxfId="5545" priority="5546" operator="greaterThan">
      <formula>1</formula>
    </cfRule>
  </conditionalFormatting>
  <conditionalFormatting sqref="T30:V30">
    <cfRule type="cellIs" dxfId="5544" priority="5545" operator="greaterThan">
      <formula>1</formula>
    </cfRule>
  </conditionalFormatting>
  <conditionalFormatting sqref="T30:V30">
    <cfRule type="cellIs" dxfId="5543" priority="5544" operator="greaterThan">
      <formula>1</formula>
    </cfRule>
  </conditionalFormatting>
  <conditionalFormatting sqref="T30:V30">
    <cfRule type="cellIs" dxfId="5542" priority="5543" operator="greaterThan">
      <formula>1</formula>
    </cfRule>
  </conditionalFormatting>
  <conditionalFormatting sqref="T30:V30">
    <cfRule type="cellIs" dxfId="5541" priority="5542" operator="greaterThan">
      <formula>1</formula>
    </cfRule>
  </conditionalFormatting>
  <conditionalFormatting sqref="T30:V30">
    <cfRule type="cellIs" dxfId="5540" priority="5541" operator="greaterThan">
      <formula>1</formula>
    </cfRule>
  </conditionalFormatting>
  <conditionalFormatting sqref="T30:V30">
    <cfRule type="cellIs" dxfId="5539" priority="5540" operator="greaterThan">
      <formula>1</formula>
    </cfRule>
  </conditionalFormatting>
  <conditionalFormatting sqref="T30:V30">
    <cfRule type="cellIs" dxfId="5538" priority="5539" operator="greaterThan">
      <formula>1</formula>
    </cfRule>
  </conditionalFormatting>
  <conditionalFormatting sqref="T30:V30">
    <cfRule type="cellIs" dxfId="5537" priority="5538" operator="greaterThan">
      <formula>1</formula>
    </cfRule>
  </conditionalFormatting>
  <conditionalFormatting sqref="T30:V30">
    <cfRule type="cellIs" dxfId="5536" priority="5537" operator="greaterThan">
      <formula>1</formula>
    </cfRule>
  </conditionalFormatting>
  <conditionalFormatting sqref="T30:V30">
    <cfRule type="cellIs" dxfId="5535" priority="5536" operator="greaterThan">
      <formula>1</formula>
    </cfRule>
  </conditionalFormatting>
  <conditionalFormatting sqref="T30:V30">
    <cfRule type="cellIs" dxfId="5534" priority="5535" operator="greaterThan">
      <formula>1</formula>
    </cfRule>
  </conditionalFormatting>
  <conditionalFormatting sqref="T30:V30">
    <cfRule type="cellIs" dxfId="5533" priority="5534" operator="greaterThan">
      <formula>1</formula>
    </cfRule>
  </conditionalFormatting>
  <conditionalFormatting sqref="T30:V30">
    <cfRule type="cellIs" dxfId="5532" priority="5533" operator="greaterThan">
      <formula>1</formula>
    </cfRule>
  </conditionalFormatting>
  <conditionalFormatting sqref="T30:V30">
    <cfRule type="cellIs" dxfId="5531" priority="5532" operator="greaterThan">
      <formula>1</formula>
    </cfRule>
  </conditionalFormatting>
  <conditionalFormatting sqref="T30:V30">
    <cfRule type="cellIs" dxfId="5530" priority="5531" operator="greaterThan">
      <formula>1</formula>
    </cfRule>
  </conditionalFormatting>
  <conditionalFormatting sqref="T30:V30">
    <cfRule type="cellIs" dxfId="5529" priority="5530" operator="greaterThan">
      <formula>1</formula>
    </cfRule>
  </conditionalFormatting>
  <conditionalFormatting sqref="T30:V30">
    <cfRule type="cellIs" dxfId="5528" priority="5529" operator="greaterThan">
      <formula>1</formula>
    </cfRule>
  </conditionalFormatting>
  <conditionalFormatting sqref="T30:V30">
    <cfRule type="cellIs" dxfId="5527" priority="5528" operator="greaterThan">
      <formula>1</formula>
    </cfRule>
  </conditionalFormatting>
  <conditionalFormatting sqref="T30:V30">
    <cfRule type="cellIs" dxfId="5526" priority="5527" operator="greaterThan">
      <formula>1</formula>
    </cfRule>
  </conditionalFormatting>
  <conditionalFormatting sqref="T30:V30">
    <cfRule type="cellIs" dxfId="5525" priority="5526" operator="greaterThan">
      <formula>1</formula>
    </cfRule>
  </conditionalFormatting>
  <conditionalFormatting sqref="T30:V30">
    <cfRule type="cellIs" dxfId="5524" priority="5525" operator="greaterThan">
      <formula>1</formula>
    </cfRule>
  </conditionalFormatting>
  <conditionalFormatting sqref="T30:V30">
    <cfRule type="cellIs" dxfId="5523" priority="5524" operator="greaterThan">
      <formula>1</formula>
    </cfRule>
  </conditionalFormatting>
  <conditionalFormatting sqref="T30:V30">
    <cfRule type="cellIs" dxfId="5522" priority="5523" operator="greaterThan">
      <formula>1</formula>
    </cfRule>
  </conditionalFormatting>
  <conditionalFormatting sqref="T30:V30">
    <cfRule type="cellIs" dxfId="5521" priority="5522" operator="greaterThan">
      <formula>1</formula>
    </cfRule>
  </conditionalFormatting>
  <conditionalFormatting sqref="T30:V30">
    <cfRule type="cellIs" dxfId="5520" priority="5521" operator="greaterThan">
      <formula>1</formula>
    </cfRule>
  </conditionalFormatting>
  <conditionalFormatting sqref="T30:V30">
    <cfRule type="cellIs" dxfId="5519" priority="5520" operator="greaterThan">
      <formula>1</formula>
    </cfRule>
  </conditionalFormatting>
  <conditionalFormatting sqref="T30:V30">
    <cfRule type="cellIs" dxfId="5518" priority="5519" operator="greaterThan">
      <formula>1</formula>
    </cfRule>
  </conditionalFormatting>
  <conditionalFormatting sqref="T30:V30">
    <cfRule type="cellIs" dxfId="5517" priority="5518" operator="greaterThan">
      <formula>1</formula>
    </cfRule>
  </conditionalFormatting>
  <conditionalFormatting sqref="T30:V30">
    <cfRule type="cellIs" dxfId="5516" priority="5517" operator="greaterThan">
      <formula>1</formula>
    </cfRule>
  </conditionalFormatting>
  <conditionalFormatting sqref="T30:V30">
    <cfRule type="cellIs" dxfId="5515" priority="5516" operator="greaterThan">
      <formula>1</formula>
    </cfRule>
  </conditionalFormatting>
  <conditionalFormatting sqref="T30:V30">
    <cfRule type="cellIs" dxfId="5514" priority="5515" operator="greaterThan">
      <formula>1</formula>
    </cfRule>
  </conditionalFormatting>
  <conditionalFormatting sqref="T30:V30">
    <cfRule type="cellIs" dxfId="5513" priority="5514" operator="greaterThan">
      <formula>1</formula>
    </cfRule>
  </conditionalFormatting>
  <conditionalFormatting sqref="T30:V30">
    <cfRule type="cellIs" dxfId="5512" priority="5513" operator="greaterThan">
      <formula>1</formula>
    </cfRule>
  </conditionalFormatting>
  <conditionalFormatting sqref="T30:V30">
    <cfRule type="cellIs" dxfId="5511" priority="5512" operator="greaterThan">
      <formula>1</formula>
    </cfRule>
  </conditionalFormatting>
  <conditionalFormatting sqref="T30:V30">
    <cfRule type="cellIs" dxfId="5510" priority="5511" operator="greaterThan">
      <formula>1</formula>
    </cfRule>
  </conditionalFormatting>
  <conditionalFormatting sqref="T30:V30">
    <cfRule type="cellIs" dxfId="5509" priority="5510" operator="greaterThan">
      <formula>1</formula>
    </cfRule>
  </conditionalFormatting>
  <conditionalFormatting sqref="L32:S32">
    <cfRule type="cellIs" dxfId="5508" priority="5509" operator="greaterThan">
      <formula>1</formula>
    </cfRule>
  </conditionalFormatting>
  <conditionalFormatting sqref="L32:S32">
    <cfRule type="cellIs" dxfId="5507" priority="5508" operator="greaterThan">
      <formula>1</formula>
    </cfRule>
  </conditionalFormatting>
  <conditionalFormatting sqref="L32:S32">
    <cfRule type="cellIs" dxfId="5506" priority="5507" operator="greaterThan">
      <formula>1</formula>
    </cfRule>
  </conditionalFormatting>
  <conditionalFormatting sqref="L32:S32">
    <cfRule type="cellIs" dxfId="5505" priority="5506" operator="greaterThan">
      <formula>1</formula>
    </cfRule>
  </conditionalFormatting>
  <conditionalFormatting sqref="L32:S32">
    <cfRule type="cellIs" dxfId="5504" priority="5505" operator="greaterThan">
      <formula>1</formula>
    </cfRule>
  </conditionalFormatting>
  <conditionalFormatting sqref="L32:S32">
    <cfRule type="cellIs" dxfId="5503" priority="5504" operator="greaterThan">
      <formula>1</formula>
    </cfRule>
  </conditionalFormatting>
  <conditionalFormatting sqref="L32:S32">
    <cfRule type="cellIs" dxfId="5502" priority="5503" operator="greaterThan">
      <formula>1</formula>
    </cfRule>
  </conditionalFormatting>
  <conditionalFormatting sqref="L32:S32">
    <cfRule type="cellIs" dxfId="5501" priority="5502" operator="greaterThan">
      <formula>1</formula>
    </cfRule>
  </conditionalFormatting>
  <conditionalFormatting sqref="L32:S32">
    <cfRule type="cellIs" dxfId="5500" priority="5501" operator="greaterThan">
      <formula>1</formula>
    </cfRule>
  </conditionalFormatting>
  <conditionalFormatting sqref="L32:S32">
    <cfRule type="cellIs" dxfId="5499" priority="5500" operator="greaterThan">
      <formula>1</formula>
    </cfRule>
  </conditionalFormatting>
  <conditionalFormatting sqref="L32:S32">
    <cfRule type="cellIs" dxfId="5498" priority="5499" operator="greaterThan">
      <formula>1</formula>
    </cfRule>
  </conditionalFormatting>
  <conditionalFormatting sqref="L32:S32">
    <cfRule type="cellIs" dxfId="5497" priority="5498" operator="greaterThan">
      <formula>1</formula>
    </cfRule>
  </conditionalFormatting>
  <conditionalFormatting sqref="L32:S32">
    <cfRule type="cellIs" dxfId="5496" priority="5497" operator="greaterThan">
      <formula>1</formula>
    </cfRule>
  </conditionalFormatting>
  <conditionalFormatting sqref="L32:S32">
    <cfRule type="cellIs" dxfId="5495" priority="5496" operator="greaterThan">
      <formula>1</formula>
    </cfRule>
  </conditionalFormatting>
  <conditionalFormatting sqref="L32:S32">
    <cfRule type="cellIs" dxfId="5494" priority="5495" operator="greaterThan">
      <formula>1</formula>
    </cfRule>
  </conditionalFormatting>
  <conditionalFormatting sqref="L32:S32">
    <cfRule type="cellIs" dxfId="5493" priority="5494" operator="greaterThan">
      <formula>1</formula>
    </cfRule>
  </conditionalFormatting>
  <conditionalFormatting sqref="L32:S32">
    <cfRule type="cellIs" dxfId="5492" priority="5493" operator="greaterThan">
      <formula>1</formula>
    </cfRule>
  </conditionalFormatting>
  <conditionalFormatting sqref="L32:S32">
    <cfRule type="cellIs" dxfId="5491" priority="5492" operator="greaterThan">
      <formula>1</formula>
    </cfRule>
  </conditionalFormatting>
  <conditionalFormatting sqref="L32:S32">
    <cfRule type="cellIs" dxfId="5490" priority="5491" operator="greaterThan">
      <formula>1</formula>
    </cfRule>
  </conditionalFormatting>
  <conditionalFormatting sqref="L32:S32">
    <cfRule type="cellIs" dxfId="5489" priority="5490" operator="greaterThan">
      <formula>1</formula>
    </cfRule>
  </conditionalFormatting>
  <conditionalFormatting sqref="L32:S32">
    <cfRule type="cellIs" dxfId="5488" priority="5489" operator="greaterThan">
      <formula>1</formula>
    </cfRule>
  </conditionalFormatting>
  <conditionalFormatting sqref="L32:S32">
    <cfRule type="cellIs" dxfId="5487" priority="5488" operator="greaterThan">
      <formula>1</formula>
    </cfRule>
  </conditionalFormatting>
  <conditionalFormatting sqref="L32:S32">
    <cfRule type="cellIs" dxfId="5486" priority="5487" operator="greaterThan">
      <formula>1</formula>
    </cfRule>
  </conditionalFormatting>
  <conditionalFormatting sqref="L32:S32">
    <cfRule type="cellIs" dxfId="5485" priority="5486" operator="greaterThan">
      <formula>1</formula>
    </cfRule>
  </conditionalFormatting>
  <conditionalFormatting sqref="L32:S32">
    <cfRule type="cellIs" dxfId="5484" priority="5485" operator="greaterThan">
      <formula>1</formula>
    </cfRule>
  </conditionalFormatting>
  <conditionalFormatting sqref="L32:S32">
    <cfRule type="cellIs" dxfId="5483" priority="5484" operator="greaterThan">
      <formula>1</formula>
    </cfRule>
  </conditionalFormatting>
  <conditionalFormatting sqref="L32:S32">
    <cfRule type="cellIs" dxfId="5482" priority="5483" operator="greaterThan">
      <formula>1</formula>
    </cfRule>
  </conditionalFormatting>
  <conditionalFormatting sqref="L32:S32">
    <cfRule type="cellIs" dxfId="5481" priority="5482" operator="greaterThan">
      <formula>1</formula>
    </cfRule>
  </conditionalFormatting>
  <conditionalFormatting sqref="L32:S32">
    <cfRule type="cellIs" dxfId="5480" priority="5481" operator="greaterThan">
      <formula>1</formula>
    </cfRule>
  </conditionalFormatting>
  <conditionalFormatting sqref="L32:S32">
    <cfRule type="cellIs" dxfId="5479" priority="5480" operator="greaterThan">
      <formula>1</formula>
    </cfRule>
  </conditionalFormatting>
  <conditionalFormatting sqref="L32:S32">
    <cfRule type="cellIs" dxfId="5478" priority="5479" operator="greaterThan">
      <formula>1</formula>
    </cfRule>
  </conditionalFormatting>
  <conditionalFormatting sqref="L32:S32">
    <cfRule type="cellIs" dxfId="5477" priority="5478" operator="greaterThan">
      <formula>1</formula>
    </cfRule>
  </conditionalFormatting>
  <conditionalFormatting sqref="L32:S32">
    <cfRule type="cellIs" dxfId="5476" priority="5477" operator="greaterThan">
      <formula>1</formula>
    </cfRule>
  </conditionalFormatting>
  <conditionalFormatting sqref="L32:S32">
    <cfRule type="cellIs" dxfId="5475" priority="5476" operator="greaterThan">
      <formula>1</formula>
    </cfRule>
  </conditionalFormatting>
  <conditionalFormatting sqref="L32:S32">
    <cfRule type="cellIs" dxfId="5474" priority="5475" operator="greaterThan">
      <formula>1</formula>
    </cfRule>
  </conditionalFormatting>
  <conditionalFormatting sqref="L32:S32">
    <cfRule type="cellIs" dxfId="5473" priority="5474" operator="greaterThan">
      <formula>1</formula>
    </cfRule>
  </conditionalFormatting>
  <conditionalFormatting sqref="L32:S32">
    <cfRule type="cellIs" dxfId="5472" priority="5473" operator="greaterThan">
      <formula>1</formula>
    </cfRule>
  </conditionalFormatting>
  <conditionalFormatting sqref="L32:S32">
    <cfRule type="cellIs" dxfId="5471" priority="5472" operator="greaterThan">
      <formula>1</formula>
    </cfRule>
  </conditionalFormatting>
  <conditionalFormatting sqref="L32:S32">
    <cfRule type="cellIs" dxfId="5470" priority="5471" operator="greaterThan">
      <formula>1</formula>
    </cfRule>
  </conditionalFormatting>
  <conditionalFormatting sqref="L32:S32">
    <cfRule type="cellIs" dxfId="5469" priority="5470" operator="greaterThan">
      <formula>1</formula>
    </cfRule>
  </conditionalFormatting>
  <conditionalFormatting sqref="L32:S32">
    <cfRule type="cellIs" dxfId="5468" priority="5469" operator="greaterThan">
      <formula>1</formula>
    </cfRule>
  </conditionalFormatting>
  <conditionalFormatting sqref="L32:S32">
    <cfRule type="cellIs" dxfId="5467" priority="5468" operator="greaterThan">
      <formula>1</formula>
    </cfRule>
  </conditionalFormatting>
  <conditionalFormatting sqref="L32:S32">
    <cfRule type="cellIs" dxfId="5466" priority="5467" operator="greaterThan">
      <formula>1</formula>
    </cfRule>
  </conditionalFormatting>
  <conditionalFormatting sqref="L32:S32">
    <cfRule type="cellIs" dxfId="5465" priority="5466" operator="greaterThan">
      <formula>1</formula>
    </cfRule>
  </conditionalFormatting>
  <conditionalFormatting sqref="L32:S32">
    <cfRule type="cellIs" dxfId="5464" priority="5465" operator="greaterThan">
      <formula>1</formula>
    </cfRule>
  </conditionalFormatting>
  <conditionalFormatting sqref="L32:S32">
    <cfRule type="cellIs" dxfId="5463" priority="5464" operator="greaterThan">
      <formula>1</formula>
    </cfRule>
  </conditionalFormatting>
  <conditionalFormatting sqref="L32:S32">
    <cfRule type="cellIs" dxfId="5462" priority="5463" operator="greaterThan">
      <formula>1</formula>
    </cfRule>
  </conditionalFormatting>
  <conditionalFormatting sqref="L32:S32">
    <cfRule type="cellIs" dxfId="5461" priority="5462" operator="greaterThan">
      <formula>1</formula>
    </cfRule>
  </conditionalFormatting>
  <conditionalFormatting sqref="L32:S32">
    <cfRule type="cellIs" dxfId="5460" priority="5461" operator="greaterThan">
      <formula>1</formula>
    </cfRule>
  </conditionalFormatting>
  <conditionalFormatting sqref="L32:S32">
    <cfRule type="cellIs" dxfId="5459" priority="5460" operator="greaterThan">
      <formula>1</formula>
    </cfRule>
  </conditionalFormatting>
  <conditionalFormatting sqref="L32:S32">
    <cfRule type="cellIs" dxfId="5458" priority="5459" operator="greaterThan">
      <formula>1</formula>
    </cfRule>
  </conditionalFormatting>
  <conditionalFormatting sqref="L32:S32">
    <cfRule type="cellIs" dxfId="5457" priority="5458" operator="greaterThan">
      <formula>1</formula>
    </cfRule>
  </conditionalFormatting>
  <conditionalFormatting sqref="L32:S32">
    <cfRule type="cellIs" dxfId="5456" priority="5457" operator="greaterThan">
      <formula>1</formula>
    </cfRule>
  </conditionalFormatting>
  <conditionalFormatting sqref="L32:S32">
    <cfRule type="cellIs" dxfId="5455" priority="5456" operator="greaterThan">
      <formula>1</formula>
    </cfRule>
  </conditionalFormatting>
  <conditionalFormatting sqref="L32:S32">
    <cfRule type="cellIs" dxfId="5454" priority="5455" operator="greaterThan">
      <formula>1</formula>
    </cfRule>
  </conditionalFormatting>
  <conditionalFormatting sqref="L32:S32">
    <cfRule type="cellIs" dxfId="5453" priority="5454" operator="greaterThan">
      <formula>1</formula>
    </cfRule>
  </conditionalFormatting>
  <conditionalFormatting sqref="L32:S32">
    <cfRule type="cellIs" dxfId="5452" priority="5453" operator="greaterThan">
      <formula>1</formula>
    </cfRule>
  </conditionalFormatting>
  <conditionalFormatting sqref="L32:S32">
    <cfRule type="cellIs" dxfId="5451" priority="5452" operator="greaterThan">
      <formula>1</formula>
    </cfRule>
  </conditionalFormatting>
  <conditionalFormatting sqref="L32:S32">
    <cfRule type="cellIs" dxfId="5450" priority="5451" operator="greaterThan">
      <formula>1</formula>
    </cfRule>
  </conditionalFormatting>
  <conditionalFormatting sqref="L32:S32">
    <cfRule type="cellIs" dxfId="5449" priority="5450" operator="greaterThan">
      <formula>1</formula>
    </cfRule>
  </conditionalFormatting>
  <conditionalFormatting sqref="L32:S32">
    <cfRule type="cellIs" dxfId="5448" priority="5449" operator="greaterThan">
      <formula>1</formula>
    </cfRule>
  </conditionalFormatting>
  <conditionalFormatting sqref="L32:S32">
    <cfRule type="cellIs" dxfId="5447" priority="5448" operator="greaterThan">
      <formula>1</formula>
    </cfRule>
  </conditionalFormatting>
  <conditionalFormatting sqref="L32:S32">
    <cfRule type="cellIs" dxfId="5446" priority="5447" operator="greaterThan">
      <formula>1</formula>
    </cfRule>
  </conditionalFormatting>
  <conditionalFormatting sqref="L32:S32">
    <cfRule type="cellIs" dxfId="5445" priority="5446" operator="greaterThan">
      <formula>1</formula>
    </cfRule>
  </conditionalFormatting>
  <conditionalFormatting sqref="L32:S32">
    <cfRule type="cellIs" dxfId="5444" priority="5445" operator="greaterThan">
      <formula>1</formula>
    </cfRule>
  </conditionalFormatting>
  <conditionalFormatting sqref="L32:S32">
    <cfRule type="cellIs" dxfId="5443" priority="5444" operator="greaterThan">
      <formula>1</formula>
    </cfRule>
  </conditionalFormatting>
  <conditionalFormatting sqref="L32:S32">
    <cfRule type="cellIs" dxfId="5442" priority="5443" operator="greaterThan">
      <formula>1</formula>
    </cfRule>
  </conditionalFormatting>
  <conditionalFormatting sqref="L32:S32">
    <cfRule type="cellIs" dxfId="5441" priority="5442" operator="greaterThan">
      <formula>1</formula>
    </cfRule>
  </conditionalFormatting>
  <conditionalFormatting sqref="L32:S32">
    <cfRule type="cellIs" dxfId="5440" priority="5441" operator="greaterThan">
      <formula>1</formula>
    </cfRule>
  </conditionalFormatting>
  <conditionalFormatting sqref="L32:S32">
    <cfRule type="cellIs" dxfId="5439" priority="5440" operator="greaterThan">
      <formula>1</formula>
    </cfRule>
  </conditionalFormatting>
  <conditionalFormatting sqref="L32:S32">
    <cfRule type="cellIs" dxfId="5438" priority="5439" operator="greaterThan">
      <formula>1</formula>
    </cfRule>
  </conditionalFormatting>
  <conditionalFormatting sqref="L32:S32">
    <cfRule type="cellIs" dxfId="5437" priority="5438" operator="greaterThan">
      <formula>1</formula>
    </cfRule>
  </conditionalFormatting>
  <conditionalFormatting sqref="L32:S32">
    <cfRule type="cellIs" dxfId="5436" priority="5437" operator="greaterThan">
      <formula>1</formula>
    </cfRule>
  </conditionalFormatting>
  <conditionalFormatting sqref="L32:S32">
    <cfRule type="cellIs" dxfId="5435" priority="5436" operator="greaterThan">
      <formula>1</formula>
    </cfRule>
  </conditionalFormatting>
  <conditionalFormatting sqref="L32:S32">
    <cfRule type="cellIs" dxfId="5434" priority="5435" operator="greaterThan">
      <formula>1</formula>
    </cfRule>
  </conditionalFormatting>
  <conditionalFormatting sqref="L32:S32">
    <cfRule type="cellIs" dxfId="5433" priority="5434" operator="greaterThan">
      <formula>1</formula>
    </cfRule>
  </conditionalFormatting>
  <conditionalFormatting sqref="L32:S32">
    <cfRule type="cellIs" dxfId="5432" priority="5433" operator="greaterThan">
      <formula>1</formula>
    </cfRule>
  </conditionalFormatting>
  <conditionalFormatting sqref="L32:S32">
    <cfRule type="cellIs" dxfId="5431" priority="5432" operator="greaterThan">
      <formula>1</formula>
    </cfRule>
  </conditionalFormatting>
  <conditionalFormatting sqref="L32:S32">
    <cfRule type="cellIs" dxfId="5430" priority="5431" operator="greaterThan">
      <formula>1</formula>
    </cfRule>
  </conditionalFormatting>
  <conditionalFormatting sqref="L32:S32">
    <cfRule type="cellIs" dxfId="5429" priority="5430" operator="greaterThan">
      <formula>1</formula>
    </cfRule>
  </conditionalFormatting>
  <conditionalFormatting sqref="L32:S32">
    <cfRule type="cellIs" dxfId="5428" priority="5429" operator="greaterThan">
      <formula>1</formula>
    </cfRule>
  </conditionalFormatting>
  <conditionalFormatting sqref="L32:S32">
    <cfRule type="cellIs" dxfId="5427" priority="5428" operator="greaterThan">
      <formula>1</formula>
    </cfRule>
  </conditionalFormatting>
  <conditionalFormatting sqref="L32:S32">
    <cfRule type="cellIs" dxfId="5426" priority="5427" operator="greaterThan">
      <formula>1</formula>
    </cfRule>
  </conditionalFormatting>
  <conditionalFormatting sqref="L32:S32">
    <cfRule type="cellIs" dxfId="5425" priority="5426" operator="greaterThan">
      <formula>1</formula>
    </cfRule>
  </conditionalFormatting>
  <conditionalFormatting sqref="L32:S32">
    <cfRule type="cellIs" dxfId="5424" priority="5425" operator="greaterThan">
      <formula>1</formula>
    </cfRule>
  </conditionalFormatting>
  <conditionalFormatting sqref="L32:S32">
    <cfRule type="cellIs" dxfId="5423" priority="5424" operator="greaterThan">
      <formula>1</formula>
    </cfRule>
  </conditionalFormatting>
  <conditionalFormatting sqref="L32:S32">
    <cfRule type="cellIs" dxfId="5422" priority="5423" operator="greaterThan">
      <formula>1</formula>
    </cfRule>
  </conditionalFormatting>
  <conditionalFormatting sqref="L32:S32">
    <cfRule type="cellIs" dxfId="5421" priority="5422" operator="greaterThan">
      <formula>1</formula>
    </cfRule>
  </conditionalFormatting>
  <conditionalFormatting sqref="L32:S32">
    <cfRule type="cellIs" dxfId="5420" priority="5421" operator="greaterThan">
      <formula>1</formula>
    </cfRule>
  </conditionalFormatting>
  <conditionalFormatting sqref="L32:S32">
    <cfRule type="cellIs" dxfId="5419" priority="5420" operator="greaterThan">
      <formula>1</formula>
    </cfRule>
  </conditionalFormatting>
  <conditionalFormatting sqref="L32:S32">
    <cfRule type="cellIs" dxfId="5418" priority="5419" operator="greaterThan">
      <formula>1</formula>
    </cfRule>
  </conditionalFormatting>
  <conditionalFormatting sqref="L32:S32">
    <cfRule type="cellIs" dxfId="5417" priority="5418" operator="greaterThan">
      <formula>1</formula>
    </cfRule>
  </conditionalFormatting>
  <conditionalFormatting sqref="L32:S32">
    <cfRule type="cellIs" dxfId="5416" priority="5417" operator="greaterThan">
      <formula>1</formula>
    </cfRule>
  </conditionalFormatting>
  <conditionalFormatting sqref="L32:S32">
    <cfRule type="cellIs" dxfId="5415" priority="5416" operator="greaterThan">
      <formula>1</formula>
    </cfRule>
  </conditionalFormatting>
  <conditionalFormatting sqref="L32:S32">
    <cfRule type="cellIs" dxfId="5414" priority="5415" operator="greaterThan">
      <formula>1</formula>
    </cfRule>
  </conditionalFormatting>
  <conditionalFormatting sqref="L32:S32">
    <cfRule type="cellIs" dxfId="5413" priority="5414" operator="greaterThan">
      <formula>1</formula>
    </cfRule>
  </conditionalFormatting>
  <conditionalFormatting sqref="L32:S32">
    <cfRule type="cellIs" dxfId="5412" priority="5413" operator="greaterThan">
      <formula>1</formula>
    </cfRule>
  </conditionalFormatting>
  <conditionalFormatting sqref="L32:S32">
    <cfRule type="cellIs" dxfId="5411" priority="5412" operator="greaterThan">
      <formula>1</formula>
    </cfRule>
  </conditionalFormatting>
  <conditionalFormatting sqref="L32:S32">
    <cfRule type="cellIs" dxfId="5410" priority="5411" operator="greaterThan">
      <formula>1</formula>
    </cfRule>
  </conditionalFormatting>
  <conditionalFormatting sqref="L32:S32">
    <cfRule type="cellIs" dxfId="5409" priority="5410" operator="greaterThan">
      <formula>1</formula>
    </cfRule>
  </conditionalFormatting>
  <conditionalFormatting sqref="L32:S32">
    <cfRule type="cellIs" dxfId="5408" priority="5409" operator="greaterThan">
      <formula>1</formula>
    </cfRule>
  </conditionalFormatting>
  <conditionalFormatting sqref="L32:S32">
    <cfRule type="cellIs" dxfId="5407" priority="5408" operator="greaterThan">
      <formula>1</formula>
    </cfRule>
  </conditionalFormatting>
  <conditionalFormatting sqref="L32:S32">
    <cfRule type="cellIs" dxfId="5406" priority="5407" operator="greaterThan">
      <formula>1</formula>
    </cfRule>
  </conditionalFormatting>
  <conditionalFormatting sqref="L32:S32">
    <cfRule type="cellIs" dxfId="5405" priority="5406" operator="greaterThan">
      <formula>1</formula>
    </cfRule>
  </conditionalFormatting>
  <conditionalFormatting sqref="L32:S32">
    <cfRule type="cellIs" dxfId="5404" priority="5405" operator="greaterThan">
      <formula>1</formula>
    </cfRule>
  </conditionalFormatting>
  <conditionalFormatting sqref="L32:S32">
    <cfRule type="cellIs" dxfId="5403" priority="5404" operator="greaterThan">
      <formula>1</formula>
    </cfRule>
  </conditionalFormatting>
  <conditionalFormatting sqref="L32:S32">
    <cfRule type="cellIs" dxfId="5402" priority="5403" operator="greaterThan">
      <formula>1</formula>
    </cfRule>
  </conditionalFormatting>
  <conditionalFormatting sqref="L32:S32">
    <cfRule type="cellIs" dxfId="5401" priority="5402" operator="greaterThan">
      <formula>1</formula>
    </cfRule>
  </conditionalFormatting>
  <conditionalFormatting sqref="L32:S32">
    <cfRule type="cellIs" dxfId="5400" priority="5401" operator="greaterThan">
      <formula>1</formula>
    </cfRule>
  </conditionalFormatting>
  <conditionalFormatting sqref="L32:S32">
    <cfRule type="cellIs" dxfId="5399" priority="5400" operator="greaterThan">
      <formula>1</formula>
    </cfRule>
  </conditionalFormatting>
  <conditionalFormatting sqref="L32:S32">
    <cfRule type="cellIs" dxfId="5398" priority="5399" operator="greaterThan">
      <formula>1</formula>
    </cfRule>
  </conditionalFormatting>
  <conditionalFormatting sqref="L32:S32">
    <cfRule type="cellIs" dxfId="5397" priority="5398" operator="greaterThan">
      <formula>1</formula>
    </cfRule>
  </conditionalFormatting>
  <conditionalFormatting sqref="L32:S32">
    <cfRule type="cellIs" dxfId="5396" priority="5397" operator="greaterThan">
      <formula>1</formula>
    </cfRule>
  </conditionalFormatting>
  <conditionalFormatting sqref="L32:S32">
    <cfRule type="cellIs" dxfId="5395" priority="5396" operator="greaterThan">
      <formula>1</formula>
    </cfRule>
  </conditionalFormatting>
  <conditionalFormatting sqref="L32:S32">
    <cfRule type="cellIs" dxfId="5394" priority="5395" operator="greaterThan">
      <formula>1</formula>
    </cfRule>
  </conditionalFormatting>
  <conditionalFormatting sqref="L32:S32">
    <cfRule type="cellIs" dxfId="5393" priority="5394" operator="greaterThan">
      <formula>1</formula>
    </cfRule>
  </conditionalFormatting>
  <conditionalFormatting sqref="L32:S32">
    <cfRule type="cellIs" dxfId="5392" priority="5393" operator="greaterThan">
      <formula>1</formula>
    </cfRule>
  </conditionalFormatting>
  <conditionalFormatting sqref="L32:S32">
    <cfRule type="cellIs" dxfId="5391" priority="5392" operator="greaterThan">
      <formula>1</formula>
    </cfRule>
  </conditionalFormatting>
  <conditionalFormatting sqref="L32:S32">
    <cfRule type="cellIs" dxfId="5390" priority="5391" operator="greaterThan">
      <formula>1</formula>
    </cfRule>
  </conditionalFormatting>
  <conditionalFormatting sqref="L32:S32">
    <cfRule type="cellIs" dxfId="5389" priority="5390" operator="greaterThan">
      <formula>1</formula>
    </cfRule>
  </conditionalFormatting>
  <conditionalFormatting sqref="L32:S32">
    <cfRule type="cellIs" dxfId="5388" priority="5389" operator="greaterThan">
      <formula>1</formula>
    </cfRule>
  </conditionalFormatting>
  <conditionalFormatting sqref="L32:S32">
    <cfRule type="cellIs" dxfId="5387" priority="5388" operator="greaterThan">
      <formula>1</formula>
    </cfRule>
  </conditionalFormatting>
  <conditionalFormatting sqref="L32:S32">
    <cfRule type="cellIs" dxfId="5386" priority="5387" operator="greaterThan">
      <formula>1</formula>
    </cfRule>
  </conditionalFormatting>
  <conditionalFormatting sqref="L32:S32">
    <cfRule type="cellIs" dxfId="5385" priority="5386" operator="greaterThan">
      <formula>1</formula>
    </cfRule>
  </conditionalFormatting>
  <conditionalFormatting sqref="L32:S32">
    <cfRule type="cellIs" dxfId="5384" priority="5385" operator="greaterThan">
      <formula>1</formula>
    </cfRule>
  </conditionalFormatting>
  <conditionalFormatting sqref="L32:S32">
    <cfRule type="cellIs" dxfId="5383" priority="5384" operator="greaterThan">
      <formula>1</formula>
    </cfRule>
  </conditionalFormatting>
  <conditionalFormatting sqref="L32:S32">
    <cfRule type="cellIs" dxfId="5382" priority="5383" operator="greaterThan">
      <formula>1</formula>
    </cfRule>
  </conditionalFormatting>
  <conditionalFormatting sqref="L32:S32">
    <cfRule type="cellIs" dxfId="5381" priority="5382" operator="greaterThan">
      <formula>1</formula>
    </cfRule>
  </conditionalFormatting>
  <conditionalFormatting sqref="L32:S32">
    <cfRule type="cellIs" dxfId="5380" priority="5381" operator="greaterThan">
      <formula>1</formula>
    </cfRule>
  </conditionalFormatting>
  <conditionalFormatting sqref="L32:S32">
    <cfRule type="cellIs" dxfId="5379" priority="5380" operator="greaterThan">
      <formula>1</formula>
    </cfRule>
  </conditionalFormatting>
  <conditionalFormatting sqref="L32:S32">
    <cfRule type="cellIs" dxfId="5378" priority="5379" operator="greaterThan">
      <formula>1</formula>
    </cfRule>
  </conditionalFormatting>
  <conditionalFormatting sqref="L32:S32">
    <cfRule type="cellIs" dxfId="5377" priority="5378" operator="greaterThan">
      <formula>1</formula>
    </cfRule>
  </conditionalFormatting>
  <conditionalFormatting sqref="L32:S32">
    <cfRule type="cellIs" dxfId="5376" priority="5377" operator="greaterThan">
      <formula>1</formula>
    </cfRule>
  </conditionalFormatting>
  <conditionalFormatting sqref="L32:S32">
    <cfRule type="cellIs" dxfId="5375" priority="5376" operator="greaterThan">
      <formula>1</formula>
    </cfRule>
  </conditionalFormatting>
  <conditionalFormatting sqref="L32:S32">
    <cfRule type="cellIs" dxfId="5374" priority="5375" operator="greaterThan">
      <formula>1</formula>
    </cfRule>
  </conditionalFormatting>
  <conditionalFormatting sqref="L32:S32">
    <cfRule type="cellIs" dxfId="5373" priority="5374" operator="greaterThan">
      <formula>1</formula>
    </cfRule>
  </conditionalFormatting>
  <conditionalFormatting sqref="L32:S32">
    <cfRule type="cellIs" dxfId="5372" priority="5373" operator="greaterThan">
      <formula>1</formula>
    </cfRule>
  </conditionalFormatting>
  <conditionalFormatting sqref="L32:S32">
    <cfRule type="cellIs" dxfId="5371" priority="5372" operator="greaterThan">
      <formula>1</formula>
    </cfRule>
  </conditionalFormatting>
  <conditionalFormatting sqref="L32:S32">
    <cfRule type="cellIs" dxfId="5370" priority="5371" operator="greaterThan">
      <formula>1</formula>
    </cfRule>
  </conditionalFormatting>
  <conditionalFormatting sqref="L32:S32">
    <cfRule type="cellIs" dxfId="5369" priority="5370" operator="greaterThan">
      <formula>1</formula>
    </cfRule>
  </conditionalFormatting>
  <conditionalFormatting sqref="L32:S32">
    <cfRule type="cellIs" dxfId="5368" priority="5369" operator="greaterThan">
      <formula>1</formula>
    </cfRule>
  </conditionalFormatting>
  <conditionalFormatting sqref="L32:S32">
    <cfRule type="cellIs" dxfId="5367" priority="5368" operator="greaterThan">
      <formula>1</formula>
    </cfRule>
  </conditionalFormatting>
  <conditionalFormatting sqref="L32:S32">
    <cfRule type="cellIs" dxfId="5366" priority="5367" operator="greaterThan">
      <formula>1</formula>
    </cfRule>
  </conditionalFormatting>
  <conditionalFormatting sqref="L32:S32">
    <cfRule type="cellIs" dxfId="5365" priority="5366" operator="greaterThan">
      <formula>1</formula>
    </cfRule>
  </conditionalFormatting>
  <conditionalFormatting sqref="L32:S32">
    <cfRule type="cellIs" dxfId="5364" priority="5365" operator="greaterThan">
      <formula>1</formula>
    </cfRule>
  </conditionalFormatting>
  <conditionalFormatting sqref="L32:S32">
    <cfRule type="cellIs" dxfId="5363" priority="5364" operator="greaterThan">
      <formula>1</formula>
    </cfRule>
  </conditionalFormatting>
  <conditionalFormatting sqref="L32:S32">
    <cfRule type="cellIs" dxfId="5362" priority="5363" operator="greaterThan">
      <formula>1</formula>
    </cfRule>
  </conditionalFormatting>
  <conditionalFormatting sqref="L32:S32">
    <cfRule type="cellIs" dxfId="5361" priority="5362" operator="greaterThan">
      <formula>1</formula>
    </cfRule>
  </conditionalFormatting>
  <conditionalFormatting sqref="L32:S32">
    <cfRule type="cellIs" dxfId="5360" priority="5361" operator="greaterThan">
      <formula>1</formula>
    </cfRule>
  </conditionalFormatting>
  <conditionalFormatting sqref="L32:S32">
    <cfRule type="cellIs" dxfId="5359" priority="5360" operator="greaterThan">
      <formula>1</formula>
    </cfRule>
  </conditionalFormatting>
  <conditionalFormatting sqref="L32:S32">
    <cfRule type="cellIs" dxfId="5358" priority="5359" operator="greaterThan">
      <formula>1</formula>
    </cfRule>
  </conditionalFormatting>
  <conditionalFormatting sqref="L32:S32">
    <cfRule type="cellIs" dxfId="5357" priority="5358" operator="greaterThan">
      <formula>1</formula>
    </cfRule>
  </conditionalFormatting>
  <conditionalFormatting sqref="L32:S32">
    <cfRule type="cellIs" dxfId="5356" priority="5357" operator="greaterThan">
      <formula>1</formula>
    </cfRule>
  </conditionalFormatting>
  <conditionalFormatting sqref="L32:S32">
    <cfRule type="cellIs" dxfId="5355" priority="5356" operator="greaterThan">
      <formula>1</formula>
    </cfRule>
  </conditionalFormatting>
  <conditionalFormatting sqref="L32:S32">
    <cfRule type="cellIs" dxfId="5354" priority="5355" operator="greaterThan">
      <formula>1</formula>
    </cfRule>
  </conditionalFormatting>
  <conditionalFormatting sqref="L32:S32">
    <cfRule type="cellIs" dxfId="5353" priority="5354" operator="greaterThan">
      <formula>1</formula>
    </cfRule>
  </conditionalFormatting>
  <conditionalFormatting sqref="L32:S32">
    <cfRule type="cellIs" dxfId="5352" priority="5353" operator="greaterThan">
      <formula>1</formula>
    </cfRule>
  </conditionalFormatting>
  <conditionalFormatting sqref="L32:S32">
    <cfRule type="cellIs" dxfId="5351" priority="5352" operator="greaterThan">
      <formula>1</formula>
    </cfRule>
  </conditionalFormatting>
  <conditionalFormatting sqref="L32:S32">
    <cfRule type="cellIs" dxfId="5350" priority="5351" operator="greaterThan">
      <formula>1</formula>
    </cfRule>
  </conditionalFormatting>
  <conditionalFormatting sqref="L32:S32">
    <cfRule type="cellIs" dxfId="5349" priority="5350" operator="greaterThan">
      <formula>1</formula>
    </cfRule>
  </conditionalFormatting>
  <conditionalFormatting sqref="L32:S32">
    <cfRule type="cellIs" dxfId="5348" priority="5349" operator="greaterThan">
      <formula>1</formula>
    </cfRule>
  </conditionalFormatting>
  <conditionalFormatting sqref="L32:S32">
    <cfRule type="cellIs" dxfId="5347" priority="5348" operator="greaterThan">
      <formula>1</formula>
    </cfRule>
  </conditionalFormatting>
  <conditionalFormatting sqref="L32:S32">
    <cfRule type="cellIs" dxfId="5346" priority="5347" operator="greaterThan">
      <formula>1</formula>
    </cfRule>
  </conditionalFormatting>
  <conditionalFormatting sqref="L32:S32">
    <cfRule type="cellIs" dxfId="5345" priority="5346" operator="greaterThan">
      <formula>1</formula>
    </cfRule>
  </conditionalFormatting>
  <conditionalFormatting sqref="L32:S32">
    <cfRule type="cellIs" dxfId="5344" priority="5345" operator="greaterThan">
      <formula>1</formula>
    </cfRule>
  </conditionalFormatting>
  <conditionalFormatting sqref="L32:S32">
    <cfRule type="cellIs" dxfId="5343" priority="5344" operator="greaterThan">
      <formula>1</formula>
    </cfRule>
  </conditionalFormatting>
  <conditionalFormatting sqref="L32:S32">
    <cfRule type="cellIs" dxfId="5342" priority="5343" operator="greaterThan">
      <formula>1</formula>
    </cfRule>
  </conditionalFormatting>
  <conditionalFormatting sqref="L32:S32">
    <cfRule type="cellIs" dxfId="5341" priority="5342" operator="greaterThan">
      <formula>1</formula>
    </cfRule>
  </conditionalFormatting>
  <conditionalFormatting sqref="L32:S32">
    <cfRule type="cellIs" dxfId="5340" priority="5341" operator="greaterThan">
      <formula>1</formula>
    </cfRule>
  </conditionalFormatting>
  <conditionalFormatting sqref="L32:S32">
    <cfRule type="cellIs" dxfId="5339" priority="5340" operator="greaterThan">
      <formula>1</formula>
    </cfRule>
  </conditionalFormatting>
  <conditionalFormatting sqref="L32:S32">
    <cfRule type="cellIs" dxfId="5338" priority="5339" operator="greaterThan">
      <formula>1</formula>
    </cfRule>
  </conditionalFormatting>
  <conditionalFormatting sqref="L32:S32">
    <cfRule type="cellIs" dxfId="5337" priority="5338" operator="greaterThan">
      <formula>1</formula>
    </cfRule>
  </conditionalFormatting>
  <conditionalFormatting sqref="L32:S32">
    <cfRule type="cellIs" dxfId="5336" priority="5337" operator="greaterThan">
      <formula>1</formula>
    </cfRule>
  </conditionalFormatting>
  <conditionalFormatting sqref="L32:S32">
    <cfRule type="cellIs" dxfId="5335" priority="5336" operator="greaterThan">
      <formula>1</formula>
    </cfRule>
  </conditionalFormatting>
  <conditionalFormatting sqref="L32:S32">
    <cfRule type="cellIs" dxfId="5334" priority="5335" operator="greaterThan">
      <formula>1</formula>
    </cfRule>
  </conditionalFormatting>
  <conditionalFormatting sqref="L32:S32">
    <cfRule type="cellIs" dxfId="5333" priority="5334" operator="greaterThan">
      <formula>1</formula>
    </cfRule>
  </conditionalFormatting>
  <conditionalFormatting sqref="L32:S32">
    <cfRule type="cellIs" dxfId="5332" priority="5333" operator="greaterThan">
      <formula>1</formula>
    </cfRule>
  </conditionalFormatting>
  <conditionalFormatting sqref="L32:S32">
    <cfRule type="cellIs" dxfId="5331" priority="5332" operator="greaterThan">
      <formula>1</formula>
    </cfRule>
  </conditionalFormatting>
  <conditionalFormatting sqref="L32:S32">
    <cfRule type="cellIs" dxfId="5330" priority="5331" operator="greaterThan">
      <formula>1</formula>
    </cfRule>
  </conditionalFormatting>
  <conditionalFormatting sqref="L32:S32">
    <cfRule type="cellIs" dxfId="5329" priority="5330" operator="greaterThan">
      <formula>1</formula>
    </cfRule>
  </conditionalFormatting>
  <conditionalFormatting sqref="L32:S32">
    <cfRule type="cellIs" dxfId="5328" priority="5329" operator="greaterThan">
      <formula>1</formula>
    </cfRule>
  </conditionalFormatting>
  <conditionalFormatting sqref="L32:S32">
    <cfRule type="cellIs" dxfId="5327" priority="5328" operator="greaterThan">
      <formula>1</formula>
    </cfRule>
  </conditionalFormatting>
  <conditionalFormatting sqref="L32:S32">
    <cfRule type="cellIs" dxfId="5326" priority="5327" operator="greaterThan">
      <formula>1</formula>
    </cfRule>
  </conditionalFormatting>
  <conditionalFormatting sqref="L32:S32">
    <cfRule type="cellIs" dxfId="5325" priority="5326" operator="greaterThan">
      <formula>1</formula>
    </cfRule>
  </conditionalFormatting>
  <conditionalFormatting sqref="L32:S32">
    <cfRule type="cellIs" dxfId="5324" priority="5325" operator="greaterThan">
      <formula>1</formula>
    </cfRule>
  </conditionalFormatting>
  <conditionalFormatting sqref="L32:S32">
    <cfRule type="cellIs" dxfId="5323" priority="5324" operator="greaterThan">
      <formula>1</formula>
    </cfRule>
  </conditionalFormatting>
  <conditionalFormatting sqref="L32:S32">
    <cfRule type="cellIs" dxfId="5322" priority="5323" operator="greaterThan">
      <formula>1</formula>
    </cfRule>
  </conditionalFormatting>
  <conditionalFormatting sqref="O34">
    <cfRule type="cellIs" dxfId="5321" priority="5322" operator="greaterThan">
      <formula>1</formula>
    </cfRule>
  </conditionalFormatting>
  <conditionalFormatting sqref="O34">
    <cfRule type="cellIs" dxfId="5320" priority="5321" operator="greaterThan">
      <formula>1</formula>
    </cfRule>
  </conditionalFormatting>
  <conditionalFormatting sqref="O34">
    <cfRule type="cellIs" dxfId="5319" priority="5320" operator="greaterThan">
      <formula>1</formula>
    </cfRule>
  </conditionalFormatting>
  <conditionalFormatting sqref="O34">
    <cfRule type="cellIs" dxfId="5318" priority="5319" operator="greaterThan">
      <formula>1</formula>
    </cfRule>
  </conditionalFormatting>
  <conditionalFormatting sqref="O34">
    <cfRule type="cellIs" dxfId="5317" priority="5317" operator="greaterThan">
      <formula>1</formula>
    </cfRule>
  </conditionalFormatting>
  <conditionalFormatting sqref="O34">
    <cfRule type="cellIs" dxfId="5316" priority="5318" operator="greaterThan">
      <formula>1</formula>
    </cfRule>
  </conditionalFormatting>
  <conditionalFormatting sqref="O34">
    <cfRule type="cellIs" dxfId="5315" priority="5316" operator="greaterThan">
      <formula>1</formula>
    </cfRule>
  </conditionalFormatting>
  <conditionalFormatting sqref="O34">
    <cfRule type="cellIs" dxfId="5314" priority="5315" operator="greaterThan">
      <formula>1</formula>
    </cfRule>
  </conditionalFormatting>
  <conditionalFormatting sqref="O34">
    <cfRule type="cellIs" dxfId="5313" priority="5314" operator="greaterThan">
      <formula>1</formula>
    </cfRule>
  </conditionalFormatting>
  <conditionalFormatting sqref="O34">
    <cfRule type="cellIs" dxfId="5312" priority="5313" operator="greaterThan">
      <formula>1</formula>
    </cfRule>
  </conditionalFormatting>
  <conditionalFormatting sqref="O34">
    <cfRule type="cellIs" dxfId="5311" priority="5312" operator="greaterThan">
      <formula>1</formula>
    </cfRule>
  </conditionalFormatting>
  <conditionalFormatting sqref="O34">
    <cfRule type="cellIs" dxfId="5310" priority="5311" operator="greaterThan">
      <formula>1</formula>
    </cfRule>
  </conditionalFormatting>
  <conditionalFormatting sqref="O34">
    <cfRule type="cellIs" dxfId="5309" priority="5310" operator="greaterThan">
      <formula>1</formula>
    </cfRule>
  </conditionalFormatting>
  <conditionalFormatting sqref="O34">
    <cfRule type="cellIs" dxfId="5308" priority="5305" operator="greaterThan">
      <formula>1</formula>
    </cfRule>
  </conditionalFormatting>
  <conditionalFormatting sqref="O34">
    <cfRule type="cellIs" dxfId="5307" priority="5309" operator="greaterThan">
      <formula>1</formula>
    </cfRule>
  </conditionalFormatting>
  <conditionalFormatting sqref="O34">
    <cfRule type="cellIs" dxfId="5306" priority="5308" operator="greaterThan">
      <formula>1</formula>
    </cfRule>
  </conditionalFormatting>
  <conditionalFormatting sqref="O34">
    <cfRule type="cellIs" dxfId="5305" priority="5307" operator="greaterThan">
      <formula>1</formula>
    </cfRule>
  </conditionalFormatting>
  <conditionalFormatting sqref="O34">
    <cfRule type="cellIs" dxfId="5304" priority="5306" operator="greaterThan">
      <formula>1</formula>
    </cfRule>
  </conditionalFormatting>
  <conditionalFormatting sqref="O34">
    <cfRule type="cellIs" dxfId="5303" priority="5304" operator="greaterThan">
      <formula>1</formula>
    </cfRule>
  </conditionalFormatting>
  <conditionalFormatting sqref="O34">
    <cfRule type="cellIs" dxfId="5302" priority="5303" operator="greaterThan">
      <formula>1</formula>
    </cfRule>
  </conditionalFormatting>
  <conditionalFormatting sqref="O34">
    <cfRule type="cellIs" dxfId="5301" priority="5302" operator="greaterThan">
      <formula>1</formula>
    </cfRule>
  </conditionalFormatting>
  <conditionalFormatting sqref="O34">
    <cfRule type="cellIs" dxfId="5300" priority="5301" operator="greaterThan">
      <formula>1</formula>
    </cfRule>
  </conditionalFormatting>
  <conditionalFormatting sqref="O34">
    <cfRule type="cellIs" dxfId="5299" priority="5300" operator="greaterThan">
      <formula>1</formula>
    </cfRule>
  </conditionalFormatting>
  <conditionalFormatting sqref="O34">
    <cfRule type="cellIs" dxfId="5298" priority="5299" operator="greaterThan">
      <formula>1</formula>
    </cfRule>
  </conditionalFormatting>
  <conditionalFormatting sqref="O34">
    <cfRule type="cellIs" dxfId="5297" priority="5298" operator="greaterThan">
      <formula>1</formula>
    </cfRule>
  </conditionalFormatting>
  <conditionalFormatting sqref="O34">
    <cfRule type="cellIs" dxfId="5296" priority="5297" operator="greaterThan">
      <formula>1</formula>
    </cfRule>
  </conditionalFormatting>
  <conditionalFormatting sqref="O34">
    <cfRule type="cellIs" dxfId="5295" priority="5296" operator="greaterThan">
      <formula>1</formula>
    </cfRule>
  </conditionalFormatting>
  <conditionalFormatting sqref="O34">
    <cfRule type="cellIs" dxfId="5294" priority="5295" operator="greaterThan">
      <formula>1</formula>
    </cfRule>
  </conditionalFormatting>
  <conditionalFormatting sqref="O34">
    <cfRule type="cellIs" dxfId="5293" priority="5294" operator="greaterThan">
      <formula>1</formula>
    </cfRule>
  </conditionalFormatting>
  <conditionalFormatting sqref="O34">
    <cfRule type="cellIs" dxfId="5292" priority="5293" operator="greaterThan">
      <formula>1</formula>
    </cfRule>
  </conditionalFormatting>
  <conditionalFormatting sqref="O34">
    <cfRule type="cellIs" dxfId="5291" priority="5292" operator="greaterThan">
      <formula>1</formula>
    </cfRule>
  </conditionalFormatting>
  <conditionalFormatting sqref="O34">
    <cfRule type="cellIs" dxfId="5290" priority="5291" operator="greaterThan">
      <formula>1</formula>
    </cfRule>
  </conditionalFormatting>
  <conditionalFormatting sqref="O34">
    <cfRule type="cellIs" dxfId="5289" priority="5290" operator="greaterThan">
      <formula>1</formula>
    </cfRule>
  </conditionalFormatting>
  <conditionalFormatting sqref="O34">
    <cfRule type="cellIs" dxfId="5288" priority="5289" operator="greaterThan">
      <formula>1</formula>
    </cfRule>
  </conditionalFormatting>
  <conditionalFormatting sqref="O34">
    <cfRule type="cellIs" dxfId="5287" priority="5288" operator="greaterThan">
      <formula>1</formula>
    </cfRule>
  </conditionalFormatting>
  <conditionalFormatting sqref="O34">
    <cfRule type="cellIs" dxfId="5286" priority="5287" operator="greaterThan">
      <formula>1</formula>
    </cfRule>
  </conditionalFormatting>
  <conditionalFormatting sqref="O34">
    <cfRule type="cellIs" dxfId="5285" priority="5286" operator="greaterThan">
      <formula>1</formula>
    </cfRule>
  </conditionalFormatting>
  <conditionalFormatting sqref="O34">
    <cfRule type="cellIs" dxfId="5284" priority="5285" operator="greaterThan">
      <formula>1</formula>
    </cfRule>
  </conditionalFormatting>
  <conditionalFormatting sqref="O34">
    <cfRule type="cellIs" dxfId="5283" priority="5284" operator="greaterThan">
      <formula>1</formula>
    </cfRule>
  </conditionalFormatting>
  <conditionalFormatting sqref="O34">
    <cfRule type="cellIs" dxfId="5282" priority="5283" operator="greaterThan">
      <formula>1</formula>
    </cfRule>
  </conditionalFormatting>
  <conditionalFormatting sqref="O34">
    <cfRule type="cellIs" dxfId="5281" priority="5282" operator="greaterThan">
      <formula>1</formula>
    </cfRule>
  </conditionalFormatting>
  <conditionalFormatting sqref="O34">
    <cfRule type="cellIs" dxfId="5280" priority="5281" operator="greaterThan">
      <formula>1</formula>
    </cfRule>
  </conditionalFormatting>
  <conditionalFormatting sqref="O34">
    <cfRule type="cellIs" dxfId="5279" priority="5280" operator="greaterThan">
      <formula>1</formula>
    </cfRule>
  </conditionalFormatting>
  <conditionalFormatting sqref="O34">
    <cfRule type="cellIs" dxfId="5278" priority="5279" operator="greaterThan">
      <formula>1</formula>
    </cfRule>
  </conditionalFormatting>
  <conditionalFormatting sqref="O34">
    <cfRule type="cellIs" dxfId="5277" priority="5278" operator="greaterThan">
      <formula>1</formula>
    </cfRule>
  </conditionalFormatting>
  <conditionalFormatting sqref="O34">
    <cfRule type="cellIs" dxfId="5276" priority="5277" operator="greaterThan">
      <formula>1</formula>
    </cfRule>
  </conditionalFormatting>
  <conditionalFormatting sqref="O34">
    <cfRule type="cellIs" dxfId="5275" priority="5276" operator="greaterThan">
      <formula>1</formula>
    </cfRule>
  </conditionalFormatting>
  <conditionalFormatting sqref="O34">
    <cfRule type="cellIs" dxfId="5274" priority="5275" operator="greaterThan">
      <formula>1</formula>
    </cfRule>
  </conditionalFormatting>
  <conditionalFormatting sqref="O34">
    <cfRule type="cellIs" dxfId="5273" priority="5274" operator="greaterThan">
      <formula>1</formula>
    </cfRule>
  </conditionalFormatting>
  <conditionalFormatting sqref="O34">
    <cfRule type="cellIs" dxfId="5272" priority="5273" operator="greaterThan">
      <formula>1</formula>
    </cfRule>
  </conditionalFormatting>
  <conditionalFormatting sqref="O34">
    <cfRule type="cellIs" dxfId="5271" priority="5272" operator="greaterThan">
      <formula>1</formula>
    </cfRule>
  </conditionalFormatting>
  <conditionalFormatting sqref="O34">
    <cfRule type="cellIs" dxfId="5270" priority="5271" operator="greaterThan">
      <formula>1</formula>
    </cfRule>
  </conditionalFormatting>
  <conditionalFormatting sqref="O34">
    <cfRule type="cellIs" dxfId="5269" priority="5270" operator="greaterThan">
      <formula>1</formula>
    </cfRule>
  </conditionalFormatting>
  <conditionalFormatting sqref="O34">
    <cfRule type="cellIs" dxfId="5268" priority="5269" operator="greaterThan">
      <formula>1</formula>
    </cfRule>
  </conditionalFormatting>
  <conditionalFormatting sqref="O34">
    <cfRule type="cellIs" dxfId="5267" priority="5268" operator="greaterThan">
      <formula>1</formula>
    </cfRule>
  </conditionalFormatting>
  <conditionalFormatting sqref="O34">
    <cfRule type="cellIs" dxfId="5266" priority="5267" operator="greaterThan">
      <formula>1</formula>
    </cfRule>
  </conditionalFormatting>
  <conditionalFormatting sqref="O34">
    <cfRule type="cellIs" dxfId="5265" priority="5266" operator="greaterThan">
      <formula>1</formula>
    </cfRule>
  </conditionalFormatting>
  <conditionalFormatting sqref="O34">
    <cfRule type="cellIs" dxfId="5264" priority="5265" operator="greaterThan">
      <formula>1</formula>
    </cfRule>
  </conditionalFormatting>
  <conditionalFormatting sqref="O34">
    <cfRule type="cellIs" dxfId="5263" priority="5264" operator="greaterThan">
      <formula>1</formula>
    </cfRule>
  </conditionalFormatting>
  <conditionalFormatting sqref="O34">
    <cfRule type="cellIs" dxfId="5262" priority="5263" operator="greaterThan">
      <formula>1</formula>
    </cfRule>
  </conditionalFormatting>
  <conditionalFormatting sqref="O34">
    <cfRule type="cellIs" dxfId="5261" priority="5262" operator="greaterThan">
      <formula>1</formula>
    </cfRule>
  </conditionalFormatting>
  <conditionalFormatting sqref="O34">
    <cfRule type="cellIs" dxfId="5260" priority="5261" operator="greaterThan">
      <formula>1</formula>
    </cfRule>
  </conditionalFormatting>
  <conditionalFormatting sqref="O34">
    <cfRule type="cellIs" dxfId="5259" priority="5260" operator="greaterThan">
      <formula>1</formula>
    </cfRule>
  </conditionalFormatting>
  <conditionalFormatting sqref="O34">
    <cfRule type="cellIs" dxfId="5258" priority="5259" operator="greaterThan">
      <formula>1</formula>
    </cfRule>
  </conditionalFormatting>
  <conditionalFormatting sqref="O34">
    <cfRule type="cellIs" dxfId="5257" priority="5258" operator="greaterThan">
      <formula>1</formula>
    </cfRule>
  </conditionalFormatting>
  <conditionalFormatting sqref="O34">
    <cfRule type="cellIs" dxfId="5256" priority="5257" operator="greaterThan">
      <formula>1</formula>
    </cfRule>
  </conditionalFormatting>
  <conditionalFormatting sqref="O34">
    <cfRule type="cellIs" dxfId="5255" priority="5256" operator="greaterThan">
      <formula>1</formula>
    </cfRule>
  </conditionalFormatting>
  <conditionalFormatting sqref="O34">
    <cfRule type="cellIs" dxfId="5254" priority="5255" operator="greaterThan">
      <formula>1</formula>
    </cfRule>
  </conditionalFormatting>
  <conditionalFormatting sqref="O34">
    <cfRule type="cellIs" dxfId="5253" priority="5254" operator="greaterThan">
      <formula>1</formula>
    </cfRule>
  </conditionalFormatting>
  <conditionalFormatting sqref="O34">
    <cfRule type="cellIs" dxfId="5252" priority="5253" operator="greaterThan">
      <formula>1</formula>
    </cfRule>
  </conditionalFormatting>
  <conditionalFormatting sqref="O34">
    <cfRule type="cellIs" dxfId="5251" priority="5252" operator="greaterThan">
      <formula>1</formula>
    </cfRule>
  </conditionalFormatting>
  <conditionalFormatting sqref="O34">
    <cfRule type="cellIs" dxfId="5250" priority="5251" operator="greaterThan">
      <formula>1</formula>
    </cfRule>
  </conditionalFormatting>
  <conditionalFormatting sqref="O34">
    <cfRule type="cellIs" dxfId="5249" priority="5250" operator="greaterThan">
      <formula>1</formula>
    </cfRule>
  </conditionalFormatting>
  <conditionalFormatting sqref="O34">
    <cfRule type="cellIs" dxfId="5248" priority="5249" operator="greaterThan">
      <formula>1</formula>
    </cfRule>
  </conditionalFormatting>
  <conditionalFormatting sqref="O34">
    <cfRule type="cellIs" dxfId="5247" priority="5248" operator="greaterThan">
      <formula>1</formula>
    </cfRule>
  </conditionalFormatting>
  <conditionalFormatting sqref="O34">
    <cfRule type="cellIs" dxfId="5246" priority="5247" operator="greaterThan">
      <formula>1</formula>
    </cfRule>
  </conditionalFormatting>
  <conditionalFormatting sqref="O34">
    <cfRule type="cellIs" dxfId="5245" priority="5246" operator="greaterThan">
      <formula>1</formula>
    </cfRule>
  </conditionalFormatting>
  <conditionalFormatting sqref="O34">
    <cfRule type="cellIs" dxfId="5244" priority="5245" operator="greaterThan">
      <formula>1</formula>
    </cfRule>
  </conditionalFormatting>
  <conditionalFormatting sqref="O34">
    <cfRule type="cellIs" dxfId="5243" priority="5244" operator="greaterThan">
      <formula>1</formula>
    </cfRule>
  </conditionalFormatting>
  <conditionalFormatting sqref="O34">
    <cfRule type="cellIs" dxfId="5242" priority="5243" operator="greaterThan">
      <formula>1</formula>
    </cfRule>
  </conditionalFormatting>
  <conditionalFormatting sqref="O34">
    <cfRule type="cellIs" dxfId="5241" priority="5242" operator="greaterThan">
      <formula>1</formula>
    </cfRule>
  </conditionalFormatting>
  <conditionalFormatting sqref="O34">
    <cfRule type="cellIs" dxfId="5240" priority="5241" operator="greaterThan">
      <formula>1</formula>
    </cfRule>
  </conditionalFormatting>
  <conditionalFormatting sqref="O34">
    <cfRule type="cellIs" dxfId="5239" priority="5240" operator="greaterThan">
      <formula>1</formula>
    </cfRule>
  </conditionalFormatting>
  <conditionalFormatting sqref="O34">
    <cfRule type="cellIs" dxfId="5238" priority="5239" operator="greaterThan">
      <formula>1</formula>
    </cfRule>
  </conditionalFormatting>
  <conditionalFormatting sqref="O34">
    <cfRule type="cellIs" dxfId="5237" priority="5238" operator="greaterThan">
      <formula>1</formula>
    </cfRule>
  </conditionalFormatting>
  <conditionalFormatting sqref="O34">
    <cfRule type="cellIs" dxfId="5236" priority="5237" operator="greaterThan">
      <formula>1</formula>
    </cfRule>
  </conditionalFormatting>
  <conditionalFormatting sqref="O34">
    <cfRule type="cellIs" dxfId="5235" priority="5236" operator="greaterThan">
      <formula>1</formula>
    </cfRule>
  </conditionalFormatting>
  <conditionalFormatting sqref="O34">
    <cfRule type="cellIs" dxfId="5234" priority="5235" operator="greaterThan">
      <formula>1</formula>
    </cfRule>
  </conditionalFormatting>
  <conditionalFormatting sqref="O34">
    <cfRule type="cellIs" dxfId="5233" priority="5234" operator="greaterThan">
      <formula>1</formula>
    </cfRule>
  </conditionalFormatting>
  <conditionalFormatting sqref="O34">
    <cfRule type="cellIs" dxfId="5232" priority="5233" operator="greaterThan">
      <formula>1</formula>
    </cfRule>
  </conditionalFormatting>
  <conditionalFormatting sqref="O34">
    <cfRule type="cellIs" dxfId="5231" priority="5232" operator="greaterThan">
      <formula>1</formula>
    </cfRule>
  </conditionalFormatting>
  <conditionalFormatting sqref="O34">
    <cfRule type="cellIs" dxfId="5230" priority="5231" operator="greaterThan">
      <formula>1</formula>
    </cfRule>
  </conditionalFormatting>
  <conditionalFormatting sqref="O34">
    <cfRule type="cellIs" dxfId="5229" priority="5230" operator="greaterThan">
      <formula>1</formula>
    </cfRule>
  </conditionalFormatting>
  <conditionalFormatting sqref="O34">
    <cfRule type="cellIs" dxfId="5228" priority="5229" operator="greaterThan">
      <formula>1</formula>
    </cfRule>
  </conditionalFormatting>
  <conditionalFormatting sqref="O34">
    <cfRule type="cellIs" dxfId="5227" priority="5228" operator="greaterThan">
      <formula>1</formula>
    </cfRule>
  </conditionalFormatting>
  <conditionalFormatting sqref="O34">
    <cfRule type="cellIs" dxfId="5226" priority="5227" operator="greaterThan">
      <formula>1</formula>
    </cfRule>
  </conditionalFormatting>
  <conditionalFormatting sqref="O34">
    <cfRule type="cellIs" dxfId="5225" priority="5226" operator="greaterThan">
      <formula>1</formula>
    </cfRule>
  </conditionalFormatting>
  <conditionalFormatting sqref="O34">
    <cfRule type="cellIs" dxfId="5224" priority="5225" operator="greaterThan">
      <formula>1</formula>
    </cfRule>
  </conditionalFormatting>
  <conditionalFormatting sqref="O34">
    <cfRule type="cellIs" dxfId="5223" priority="5224" operator="greaterThan">
      <formula>1</formula>
    </cfRule>
  </conditionalFormatting>
  <conditionalFormatting sqref="O34">
    <cfRule type="cellIs" dxfId="5222" priority="5223" operator="greaterThan">
      <formula>1</formula>
    </cfRule>
  </conditionalFormatting>
  <conditionalFormatting sqref="O34">
    <cfRule type="cellIs" dxfId="5221" priority="5222" operator="greaterThan">
      <formula>1</formula>
    </cfRule>
  </conditionalFormatting>
  <conditionalFormatting sqref="O34">
    <cfRule type="cellIs" dxfId="5220" priority="5221" operator="greaterThan">
      <formula>1</formula>
    </cfRule>
  </conditionalFormatting>
  <conditionalFormatting sqref="O34">
    <cfRule type="cellIs" dxfId="5219" priority="5220" operator="greaterThan">
      <formula>1</formula>
    </cfRule>
  </conditionalFormatting>
  <conditionalFormatting sqref="O34">
    <cfRule type="cellIs" dxfId="5218" priority="5219" operator="greaterThan">
      <formula>1</formula>
    </cfRule>
  </conditionalFormatting>
  <conditionalFormatting sqref="O34">
    <cfRule type="cellIs" dxfId="5217" priority="5218" operator="greaterThan">
      <formula>1</formula>
    </cfRule>
  </conditionalFormatting>
  <conditionalFormatting sqref="O34">
    <cfRule type="cellIs" dxfId="5216" priority="5217" operator="greaterThan">
      <formula>1</formula>
    </cfRule>
  </conditionalFormatting>
  <conditionalFormatting sqref="O34">
    <cfRule type="cellIs" dxfId="5215" priority="5216" operator="greaterThan">
      <formula>1</formula>
    </cfRule>
  </conditionalFormatting>
  <conditionalFormatting sqref="O34">
    <cfRule type="cellIs" dxfId="5214" priority="5215" operator="greaterThan">
      <formula>1</formula>
    </cfRule>
  </conditionalFormatting>
  <conditionalFormatting sqref="O34">
    <cfRule type="cellIs" dxfId="5213" priority="5214" operator="greaterThan">
      <formula>1</formula>
    </cfRule>
  </conditionalFormatting>
  <conditionalFormatting sqref="O34">
    <cfRule type="cellIs" dxfId="5212" priority="5213" operator="greaterThan">
      <formula>1</formula>
    </cfRule>
  </conditionalFormatting>
  <conditionalFormatting sqref="O34">
    <cfRule type="cellIs" dxfId="5211" priority="5212" operator="greaterThan">
      <formula>1</formula>
    </cfRule>
  </conditionalFormatting>
  <conditionalFormatting sqref="O34">
    <cfRule type="cellIs" dxfId="5210" priority="5211" operator="greaterThan">
      <formula>1</formula>
    </cfRule>
  </conditionalFormatting>
  <conditionalFormatting sqref="O34">
    <cfRule type="cellIs" dxfId="5209" priority="5210" operator="greaterThan">
      <formula>1</formula>
    </cfRule>
  </conditionalFormatting>
  <conditionalFormatting sqref="O34">
    <cfRule type="cellIs" dxfId="5208" priority="5209" operator="greaterThan">
      <formula>1</formula>
    </cfRule>
  </conditionalFormatting>
  <conditionalFormatting sqref="O34">
    <cfRule type="cellIs" dxfId="5207" priority="5208" operator="greaterThan">
      <formula>1</formula>
    </cfRule>
  </conditionalFormatting>
  <conditionalFormatting sqref="O34">
    <cfRule type="cellIs" dxfId="5206" priority="5207" operator="greaterThan">
      <formula>1</formula>
    </cfRule>
  </conditionalFormatting>
  <conditionalFormatting sqref="O34">
    <cfRule type="cellIs" dxfId="5205" priority="5206" operator="greaterThan">
      <formula>1</formula>
    </cfRule>
  </conditionalFormatting>
  <conditionalFormatting sqref="O34">
    <cfRule type="cellIs" dxfId="5204" priority="5205" operator="greaterThan">
      <formula>1</formula>
    </cfRule>
  </conditionalFormatting>
  <conditionalFormatting sqref="O34">
    <cfRule type="cellIs" dxfId="5203" priority="5204" operator="greaterThan">
      <formula>1</formula>
    </cfRule>
  </conditionalFormatting>
  <conditionalFormatting sqref="O34">
    <cfRule type="cellIs" dxfId="5202" priority="5203" operator="greaterThan">
      <formula>1</formula>
    </cfRule>
  </conditionalFormatting>
  <conditionalFormatting sqref="O34">
    <cfRule type="cellIs" dxfId="5201" priority="5202" operator="greaterThan">
      <formula>1</formula>
    </cfRule>
  </conditionalFormatting>
  <conditionalFormatting sqref="O34">
    <cfRule type="cellIs" dxfId="5200" priority="5201" operator="greaterThan">
      <formula>1</formula>
    </cfRule>
  </conditionalFormatting>
  <conditionalFormatting sqref="O34">
    <cfRule type="cellIs" dxfId="5199" priority="5200" operator="greaterThan">
      <formula>1</formula>
    </cfRule>
  </conditionalFormatting>
  <conditionalFormatting sqref="O34">
    <cfRule type="cellIs" dxfId="5198" priority="5199" operator="greaterThan">
      <formula>1</formula>
    </cfRule>
  </conditionalFormatting>
  <conditionalFormatting sqref="O34">
    <cfRule type="cellIs" dxfId="5197" priority="5198" operator="greaterThan">
      <formula>1</formula>
    </cfRule>
  </conditionalFormatting>
  <conditionalFormatting sqref="O34">
    <cfRule type="cellIs" dxfId="5196" priority="5197" operator="greaterThan">
      <formula>1</formula>
    </cfRule>
  </conditionalFormatting>
  <conditionalFormatting sqref="O34">
    <cfRule type="cellIs" dxfId="5195" priority="5196" operator="greaterThan">
      <formula>1</formula>
    </cfRule>
  </conditionalFormatting>
  <conditionalFormatting sqref="O34">
    <cfRule type="cellIs" dxfId="5194" priority="5195" operator="greaterThan">
      <formula>1</formula>
    </cfRule>
  </conditionalFormatting>
  <conditionalFormatting sqref="O34">
    <cfRule type="cellIs" dxfId="5193" priority="5194" operator="greaterThan">
      <formula>1</formula>
    </cfRule>
  </conditionalFormatting>
  <conditionalFormatting sqref="O34">
    <cfRule type="cellIs" dxfId="5192" priority="5193" operator="greaterThan">
      <formula>1</formula>
    </cfRule>
  </conditionalFormatting>
  <conditionalFormatting sqref="O34">
    <cfRule type="cellIs" dxfId="5191" priority="5192" operator="greaterThan">
      <formula>1</formula>
    </cfRule>
  </conditionalFormatting>
  <conditionalFormatting sqref="O34">
    <cfRule type="cellIs" dxfId="5190" priority="5191" operator="greaterThan">
      <formula>1</formula>
    </cfRule>
  </conditionalFormatting>
  <conditionalFormatting sqref="O34">
    <cfRule type="cellIs" dxfId="5189" priority="5190" operator="greaterThan">
      <formula>1</formula>
    </cfRule>
  </conditionalFormatting>
  <conditionalFormatting sqref="O34">
    <cfRule type="cellIs" dxfId="5188" priority="5189" operator="greaterThan">
      <formula>1</formula>
    </cfRule>
  </conditionalFormatting>
  <conditionalFormatting sqref="O34">
    <cfRule type="cellIs" dxfId="5187" priority="5188" operator="greaterThan">
      <formula>1</formula>
    </cfRule>
  </conditionalFormatting>
  <conditionalFormatting sqref="O34">
    <cfRule type="cellIs" dxfId="5186" priority="5187" operator="greaterThan">
      <formula>1</formula>
    </cfRule>
  </conditionalFormatting>
  <conditionalFormatting sqref="O34">
    <cfRule type="cellIs" dxfId="5185" priority="5186" operator="greaterThan">
      <formula>1</formula>
    </cfRule>
  </conditionalFormatting>
  <conditionalFormatting sqref="O34">
    <cfRule type="cellIs" dxfId="5184" priority="5185" operator="greaterThan">
      <formula>1</formula>
    </cfRule>
  </conditionalFormatting>
  <conditionalFormatting sqref="O34">
    <cfRule type="cellIs" dxfId="5183" priority="5184" operator="greaterThan">
      <formula>1</formula>
    </cfRule>
  </conditionalFormatting>
  <conditionalFormatting sqref="O34">
    <cfRule type="cellIs" dxfId="5182" priority="5183" operator="greaterThan">
      <formula>1</formula>
    </cfRule>
  </conditionalFormatting>
  <conditionalFormatting sqref="O34">
    <cfRule type="cellIs" dxfId="5181" priority="5182" operator="greaterThan">
      <formula>1</formula>
    </cfRule>
  </conditionalFormatting>
  <conditionalFormatting sqref="O34">
    <cfRule type="cellIs" dxfId="5180" priority="5181" operator="greaterThan">
      <formula>1</formula>
    </cfRule>
  </conditionalFormatting>
  <conditionalFormatting sqref="O34">
    <cfRule type="cellIs" dxfId="5179" priority="5180" operator="greaterThan">
      <formula>1</formula>
    </cfRule>
  </conditionalFormatting>
  <conditionalFormatting sqref="O34">
    <cfRule type="cellIs" dxfId="5178" priority="5179" operator="greaterThan">
      <formula>1</formula>
    </cfRule>
  </conditionalFormatting>
  <conditionalFormatting sqref="O34">
    <cfRule type="cellIs" dxfId="5177" priority="5178" operator="greaterThan">
      <formula>1</formula>
    </cfRule>
  </conditionalFormatting>
  <conditionalFormatting sqref="O34">
    <cfRule type="cellIs" dxfId="5176" priority="5177" operator="greaterThan">
      <formula>1</formula>
    </cfRule>
  </conditionalFormatting>
  <conditionalFormatting sqref="O34">
    <cfRule type="cellIs" dxfId="5175" priority="5176" operator="greaterThan">
      <formula>1</formula>
    </cfRule>
  </conditionalFormatting>
  <conditionalFormatting sqref="O34">
    <cfRule type="cellIs" dxfId="5174" priority="5175" operator="greaterThan">
      <formula>1</formula>
    </cfRule>
  </conditionalFormatting>
  <conditionalFormatting sqref="O34">
    <cfRule type="cellIs" dxfId="5173" priority="5174" operator="greaterThan">
      <formula>1</formula>
    </cfRule>
  </conditionalFormatting>
  <conditionalFormatting sqref="O34">
    <cfRule type="cellIs" dxfId="5172" priority="5173" operator="greaterThan">
      <formula>1</formula>
    </cfRule>
  </conditionalFormatting>
  <conditionalFormatting sqref="O34">
    <cfRule type="cellIs" dxfId="5171" priority="5172" operator="greaterThan">
      <formula>1</formula>
    </cfRule>
  </conditionalFormatting>
  <conditionalFormatting sqref="O34">
    <cfRule type="cellIs" dxfId="5170" priority="5171" operator="greaterThan">
      <formula>1</formula>
    </cfRule>
  </conditionalFormatting>
  <conditionalFormatting sqref="O34">
    <cfRule type="cellIs" dxfId="5169" priority="5170" operator="greaterThan">
      <formula>1</formula>
    </cfRule>
  </conditionalFormatting>
  <conditionalFormatting sqref="O34">
    <cfRule type="cellIs" dxfId="5168" priority="5169" operator="greaterThan">
      <formula>1</formula>
    </cfRule>
  </conditionalFormatting>
  <conditionalFormatting sqref="O34">
    <cfRule type="cellIs" dxfId="5167" priority="5168" operator="greaterThan">
      <formula>1</formula>
    </cfRule>
  </conditionalFormatting>
  <conditionalFormatting sqref="O34">
    <cfRule type="cellIs" dxfId="5166" priority="5167" operator="greaterThan">
      <formula>1</formula>
    </cfRule>
  </conditionalFormatting>
  <conditionalFormatting sqref="O34">
    <cfRule type="cellIs" dxfId="5165" priority="5166" operator="greaterThan">
      <formula>1</formula>
    </cfRule>
  </conditionalFormatting>
  <conditionalFormatting sqref="O34">
    <cfRule type="cellIs" dxfId="5164" priority="5165" operator="greaterThan">
      <formula>1</formula>
    </cfRule>
  </conditionalFormatting>
  <conditionalFormatting sqref="O34">
    <cfRule type="cellIs" dxfId="5163" priority="5164" operator="greaterThan">
      <formula>1</formula>
    </cfRule>
  </conditionalFormatting>
  <conditionalFormatting sqref="O34">
    <cfRule type="cellIs" dxfId="5162" priority="5163" operator="greaterThan">
      <formula>1</formula>
    </cfRule>
  </conditionalFormatting>
  <conditionalFormatting sqref="O34">
    <cfRule type="cellIs" dxfId="5161" priority="5162" operator="greaterThan">
      <formula>1</formula>
    </cfRule>
  </conditionalFormatting>
  <conditionalFormatting sqref="O34">
    <cfRule type="cellIs" dxfId="5160" priority="5161" operator="greaterThan">
      <formula>1</formula>
    </cfRule>
  </conditionalFormatting>
  <conditionalFormatting sqref="O34">
    <cfRule type="cellIs" dxfId="5159" priority="5160" operator="greaterThan">
      <formula>1</formula>
    </cfRule>
  </conditionalFormatting>
  <conditionalFormatting sqref="O34">
    <cfRule type="cellIs" dxfId="5158" priority="5159" operator="greaterThan">
      <formula>1</formula>
    </cfRule>
  </conditionalFormatting>
  <conditionalFormatting sqref="O34">
    <cfRule type="cellIs" dxfId="5157" priority="5158" operator="greaterThan">
      <formula>1</formula>
    </cfRule>
  </conditionalFormatting>
  <conditionalFormatting sqref="O34">
    <cfRule type="cellIs" dxfId="5156" priority="5157" operator="greaterThan">
      <formula>1</formula>
    </cfRule>
  </conditionalFormatting>
  <conditionalFormatting sqref="O34">
    <cfRule type="cellIs" dxfId="5155" priority="5156" operator="greaterThan">
      <formula>1</formula>
    </cfRule>
  </conditionalFormatting>
  <conditionalFormatting sqref="O34">
    <cfRule type="cellIs" dxfId="5154" priority="5155" operator="greaterThan">
      <formula>1</formula>
    </cfRule>
  </conditionalFormatting>
  <conditionalFormatting sqref="O34">
    <cfRule type="cellIs" dxfId="5153" priority="5154" operator="greaterThan">
      <formula>1</formula>
    </cfRule>
  </conditionalFormatting>
  <conditionalFormatting sqref="O34">
    <cfRule type="cellIs" dxfId="5152" priority="5153" operator="greaterThan">
      <formula>1</formula>
    </cfRule>
  </conditionalFormatting>
  <conditionalFormatting sqref="O34">
    <cfRule type="cellIs" dxfId="5151" priority="5152" operator="greaterThan">
      <formula>1</formula>
    </cfRule>
  </conditionalFormatting>
  <conditionalFormatting sqref="O34">
    <cfRule type="cellIs" dxfId="5150" priority="5151" operator="greaterThan">
      <formula>1</formula>
    </cfRule>
  </conditionalFormatting>
  <conditionalFormatting sqref="O34">
    <cfRule type="cellIs" dxfId="5149" priority="5150" operator="greaterThan">
      <formula>1</formula>
    </cfRule>
  </conditionalFormatting>
  <conditionalFormatting sqref="O34">
    <cfRule type="cellIs" dxfId="5148" priority="5149" operator="greaterThan">
      <formula>1</formula>
    </cfRule>
  </conditionalFormatting>
  <conditionalFormatting sqref="O34">
    <cfRule type="cellIs" dxfId="5147" priority="5148" operator="greaterThan">
      <formula>1</formula>
    </cfRule>
  </conditionalFormatting>
  <conditionalFormatting sqref="O34">
    <cfRule type="cellIs" dxfId="5146" priority="5147" operator="greaterThan">
      <formula>1</formula>
    </cfRule>
  </conditionalFormatting>
  <conditionalFormatting sqref="O34">
    <cfRule type="cellIs" dxfId="5145" priority="5146" operator="greaterThan">
      <formula>1</formula>
    </cfRule>
  </conditionalFormatting>
  <conditionalFormatting sqref="O34">
    <cfRule type="cellIs" dxfId="5144" priority="5145" operator="greaterThan">
      <formula>1</formula>
    </cfRule>
  </conditionalFormatting>
  <conditionalFormatting sqref="O34">
    <cfRule type="cellIs" dxfId="5143" priority="5144" operator="greaterThan">
      <formula>1</formula>
    </cfRule>
  </conditionalFormatting>
  <conditionalFormatting sqref="O34">
    <cfRule type="cellIs" dxfId="5142" priority="5143" operator="greaterThan">
      <formula>1</formula>
    </cfRule>
  </conditionalFormatting>
  <conditionalFormatting sqref="O34">
    <cfRule type="cellIs" dxfId="5141" priority="5142" operator="greaterThan">
      <formula>1</formula>
    </cfRule>
  </conditionalFormatting>
  <conditionalFormatting sqref="O34">
    <cfRule type="cellIs" dxfId="5140" priority="5141" operator="greaterThan">
      <formula>1</formula>
    </cfRule>
  </conditionalFormatting>
  <conditionalFormatting sqref="O34">
    <cfRule type="cellIs" dxfId="5139" priority="5140" operator="greaterThan">
      <formula>1</formula>
    </cfRule>
  </conditionalFormatting>
  <conditionalFormatting sqref="O34">
    <cfRule type="cellIs" dxfId="5138" priority="5139" operator="greaterThan">
      <formula>1</formula>
    </cfRule>
  </conditionalFormatting>
  <conditionalFormatting sqref="O34">
    <cfRule type="cellIs" dxfId="5137" priority="5138" operator="greaterThan">
      <formula>1</formula>
    </cfRule>
  </conditionalFormatting>
  <conditionalFormatting sqref="O34">
    <cfRule type="cellIs" dxfId="5136" priority="5137" operator="greaterThan">
      <formula>1</formula>
    </cfRule>
  </conditionalFormatting>
  <conditionalFormatting sqref="O34">
    <cfRule type="cellIs" dxfId="5135" priority="5136" operator="greaterThan">
      <formula>1</formula>
    </cfRule>
  </conditionalFormatting>
  <conditionalFormatting sqref="O34">
    <cfRule type="cellIs" dxfId="5134" priority="5135" operator="greaterThan">
      <formula>1</formula>
    </cfRule>
  </conditionalFormatting>
  <conditionalFormatting sqref="O34">
    <cfRule type="cellIs" dxfId="5133" priority="5134" operator="greaterThan">
      <formula>1</formula>
    </cfRule>
  </conditionalFormatting>
  <conditionalFormatting sqref="O34">
    <cfRule type="cellIs" dxfId="5132" priority="5133" operator="greaterThan">
      <formula>1</formula>
    </cfRule>
  </conditionalFormatting>
  <conditionalFormatting sqref="O34">
    <cfRule type="cellIs" dxfId="5131" priority="5132" operator="greaterThan">
      <formula>1</formula>
    </cfRule>
  </conditionalFormatting>
  <conditionalFormatting sqref="O34">
    <cfRule type="cellIs" dxfId="5130" priority="5131" operator="greaterThan">
      <formula>1</formula>
    </cfRule>
  </conditionalFormatting>
  <conditionalFormatting sqref="O34">
    <cfRule type="cellIs" dxfId="5129" priority="5130" operator="greaterThan">
      <formula>1</formula>
    </cfRule>
  </conditionalFormatting>
  <conditionalFormatting sqref="O34">
    <cfRule type="cellIs" dxfId="5128" priority="5129" operator="greaterThan">
      <formula>1</formula>
    </cfRule>
  </conditionalFormatting>
  <conditionalFormatting sqref="O34">
    <cfRule type="cellIs" dxfId="5127" priority="5128" operator="greaterThan">
      <formula>1</formula>
    </cfRule>
  </conditionalFormatting>
  <conditionalFormatting sqref="O34">
    <cfRule type="cellIs" dxfId="5126" priority="5127" operator="greaterThan">
      <formula>1</formula>
    </cfRule>
  </conditionalFormatting>
  <conditionalFormatting sqref="O34">
    <cfRule type="cellIs" dxfId="5125" priority="5126" operator="greaterThan">
      <formula>1</formula>
    </cfRule>
  </conditionalFormatting>
  <conditionalFormatting sqref="O34">
    <cfRule type="cellIs" dxfId="5124" priority="5125" operator="greaterThan">
      <formula>1</formula>
    </cfRule>
  </conditionalFormatting>
  <conditionalFormatting sqref="O34">
    <cfRule type="cellIs" dxfId="5123" priority="5124" operator="greaterThan">
      <formula>1</formula>
    </cfRule>
  </conditionalFormatting>
  <conditionalFormatting sqref="O34">
    <cfRule type="cellIs" dxfId="5122" priority="5123" operator="greaterThan">
      <formula>1</formula>
    </cfRule>
  </conditionalFormatting>
  <conditionalFormatting sqref="O34">
    <cfRule type="cellIs" dxfId="5121" priority="5122" operator="greaterThan">
      <formula>1</formula>
    </cfRule>
  </conditionalFormatting>
  <conditionalFormatting sqref="O34">
    <cfRule type="cellIs" dxfId="5120" priority="5121" operator="greaterThan">
      <formula>1</formula>
    </cfRule>
  </conditionalFormatting>
  <conditionalFormatting sqref="O34">
    <cfRule type="cellIs" dxfId="5119" priority="5120" operator="greaterThan">
      <formula>1</formula>
    </cfRule>
  </conditionalFormatting>
  <conditionalFormatting sqref="O34">
    <cfRule type="cellIs" dxfId="5118" priority="5119" operator="greaterThan">
      <formula>1</formula>
    </cfRule>
  </conditionalFormatting>
  <conditionalFormatting sqref="O34">
    <cfRule type="cellIs" dxfId="5117" priority="5118" operator="greaterThan">
      <formula>1</formula>
    </cfRule>
  </conditionalFormatting>
  <conditionalFormatting sqref="O34">
    <cfRule type="cellIs" dxfId="5116" priority="5117" operator="greaterThan">
      <formula>1</formula>
    </cfRule>
  </conditionalFormatting>
  <conditionalFormatting sqref="O34">
    <cfRule type="cellIs" dxfId="5115" priority="5116" operator="greaterThan">
      <formula>1</formula>
    </cfRule>
  </conditionalFormatting>
  <conditionalFormatting sqref="O34">
    <cfRule type="cellIs" dxfId="5114" priority="5115" operator="greaterThan">
      <formula>1</formula>
    </cfRule>
  </conditionalFormatting>
  <conditionalFormatting sqref="O34">
    <cfRule type="cellIs" dxfId="5113" priority="5114" operator="greaterThan">
      <formula>1</formula>
    </cfRule>
  </conditionalFormatting>
  <conditionalFormatting sqref="O34">
    <cfRule type="cellIs" dxfId="5112" priority="5113" operator="greaterThan">
      <formula>1</formula>
    </cfRule>
  </conditionalFormatting>
  <conditionalFormatting sqref="O34">
    <cfRule type="cellIs" dxfId="5111" priority="5112" operator="greaterThan">
      <formula>1</formula>
    </cfRule>
  </conditionalFormatting>
  <conditionalFormatting sqref="O34">
    <cfRule type="cellIs" dxfId="5110" priority="5111" operator="greaterThan">
      <formula>1</formula>
    </cfRule>
  </conditionalFormatting>
  <conditionalFormatting sqref="O34">
    <cfRule type="cellIs" dxfId="5109" priority="5110" operator="greaterThan">
      <formula>1</formula>
    </cfRule>
  </conditionalFormatting>
  <conditionalFormatting sqref="O34">
    <cfRule type="cellIs" dxfId="5108" priority="5109" operator="greaterThan">
      <formula>1</formula>
    </cfRule>
  </conditionalFormatting>
  <conditionalFormatting sqref="O34">
    <cfRule type="cellIs" dxfId="5107" priority="5108" operator="greaterThan">
      <formula>1</formula>
    </cfRule>
  </conditionalFormatting>
  <conditionalFormatting sqref="O34">
    <cfRule type="cellIs" dxfId="5106" priority="5107" operator="greaterThan">
      <formula>1</formula>
    </cfRule>
  </conditionalFormatting>
  <conditionalFormatting sqref="O34">
    <cfRule type="cellIs" dxfId="5105" priority="5106" operator="greaterThan">
      <formula>1</formula>
    </cfRule>
  </conditionalFormatting>
  <conditionalFormatting sqref="O34">
    <cfRule type="cellIs" dxfId="5104" priority="5105" operator="greaterThan">
      <formula>1</formula>
    </cfRule>
  </conditionalFormatting>
  <conditionalFormatting sqref="O34">
    <cfRule type="cellIs" dxfId="5103" priority="5104" operator="greaterThan">
      <formula>1</formula>
    </cfRule>
  </conditionalFormatting>
  <conditionalFormatting sqref="O34">
    <cfRule type="cellIs" dxfId="5102" priority="5103" operator="greaterThan">
      <formula>1</formula>
    </cfRule>
  </conditionalFormatting>
  <conditionalFormatting sqref="O34">
    <cfRule type="cellIs" dxfId="5101" priority="5102" operator="greaterThan">
      <formula>1</formula>
    </cfRule>
  </conditionalFormatting>
  <conditionalFormatting sqref="O34">
    <cfRule type="cellIs" dxfId="5100" priority="5101" operator="greaterThan">
      <formula>1</formula>
    </cfRule>
  </conditionalFormatting>
  <conditionalFormatting sqref="O34">
    <cfRule type="cellIs" dxfId="5099" priority="5100" operator="greaterThan">
      <formula>1</formula>
    </cfRule>
  </conditionalFormatting>
  <conditionalFormatting sqref="O34">
    <cfRule type="cellIs" dxfId="5098" priority="5099" operator="greaterThan">
      <formula>1</formula>
    </cfRule>
  </conditionalFormatting>
  <conditionalFormatting sqref="O34">
    <cfRule type="cellIs" dxfId="5097" priority="5098" operator="greaterThan">
      <formula>1</formula>
    </cfRule>
  </conditionalFormatting>
  <conditionalFormatting sqref="O34">
    <cfRule type="cellIs" dxfId="5096" priority="5097" operator="greaterThan">
      <formula>1</formula>
    </cfRule>
  </conditionalFormatting>
  <conditionalFormatting sqref="O34">
    <cfRule type="cellIs" dxfId="5095" priority="5096" operator="greaterThan">
      <formula>1</formula>
    </cfRule>
  </conditionalFormatting>
  <conditionalFormatting sqref="O34">
    <cfRule type="cellIs" dxfId="5094" priority="5095" operator="greaterThan">
      <formula>1</formula>
    </cfRule>
  </conditionalFormatting>
  <conditionalFormatting sqref="O34">
    <cfRule type="cellIs" dxfId="5093" priority="5094" operator="greaterThan">
      <formula>1</formula>
    </cfRule>
  </conditionalFormatting>
  <conditionalFormatting sqref="O34">
    <cfRule type="cellIs" dxfId="5092" priority="5093" operator="greaterThan">
      <formula>1</formula>
    </cfRule>
  </conditionalFormatting>
  <conditionalFormatting sqref="O34">
    <cfRule type="cellIs" dxfId="5091" priority="5092" operator="greaterThan">
      <formula>1</formula>
    </cfRule>
  </conditionalFormatting>
  <conditionalFormatting sqref="O34">
    <cfRule type="cellIs" dxfId="5090" priority="5091" operator="greaterThan">
      <formula>1</formula>
    </cfRule>
  </conditionalFormatting>
  <conditionalFormatting sqref="O34">
    <cfRule type="cellIs" dxfId="5089" priority="5090" operator="greaterThan">
      <formula>1</formula>
    </cfRule>
  </conditionalFormatting>
  <conditionalFormatting sqref="O34">
    <cfRule type="cellIs" dxfId="5088" priority="5089" operator="greaterThan">
      <formula>1</formula>
    </cfRule>
  </conditionalFormatting>
  <conditionalFormatting sqref="O34">
    <cfRule type="cellIs" dxfId="5087" priority="5088" operator="greaterThan">
      <formula>1</formula>
    </cfRule>
  </conditionalFormatting>
  <conditionalFormatting sqref="O34">
    <cfRule type="cellIs" dxfId="5086" priority="5087" operator="greaterThan">
      <formula>1</formula>
    </cfRule>
  </conditionalFormatting>
  <conditionalFormatting sqref="P34:V34">
    <cfRule type="cellIs" dxfId="5085" priority="5086" operator="greaterThan">
      <formula>1</formula>
    </cfRule>
  </conditionalFormatting>
  <conditionalFormatting sqref="P34:V34">
    <cfRule type="cellIs" dxfId="5084" priority="5085" operator="greaterThan">
      <formula>1</formula>
    </cfRule>
  </conditionalFormatting>
  <conditionalFormatting sqref="P34:V34">
    <cfRule type="cellIs" dxfId="5083" priority="5084" operator="greaterThan">
      <formula>1</formula>
    </cfRule>
  </conditionalFormatting>
  <conditionalFormatting sqref="P34:V34">
    <cfRule type="cellIs" dxfId="5082" priority="5083" operator="greaterThan">
      <formula>1</formula>
    </cfRule>
  </conditionalFormatting>
  <conditionalFormatting sqref="P34:V34">
    <cfRule type="cellIs" dxfId="5081" priority="5082" operator="greaterThan">
      <formula>1</formula>
    </cfRule>
  </conditionalFormatting>
  <conditionalFormatting sqref="P34:V34">
    <cfRule type="cellIs" dxfId="5080" priority="5081" operator="greaterThan">
      <formula>1</formula>
    </cfRule>
  </conditionalFormatting>
  <conditionalFormatting sqref="P34:V34">
    <cfRule type="cellIs" dxfId="5079" priority="5079" operator="greaterThan">
      <formula>1</formula>
    </cfRule>
  </conditionalFormatting>
  <conditionalFormatting sqref="P34:V34">
    <cfRule type="cellIs" dxfId="5078" priority="5080" operator="greaterThan">
      <formula>1</formula>
    </cfRule>
  </conditionalFormatting>
  <conditionalFormatting sqref="P34:V34">
    <cfRule type="cellIs" dxfId="5077" priority="5078" operator="greaterThan">
      <formula>1</formula>
    </cfRule>
  </conditionalFormatting>
  <conditionalFormatting sqref="P34:V34">
    <cfRule type="cellIs" dxfId="5076" priority="5077" operator="greaterThan">
      <formula>1</formula>
    </cfRule>
  </conditionalFormatting>
  <conditionalFormatting sqref="P34:V34">
    <cfRule type="cellIs" dxfId="5075" priority="5076" operator="greaterThan">
      <formula>1</formula>
    </cfRule>
  </conditionalFormatting>
  <conditionalFormatting sqref="P34:V34">
    <cfRule type="cellIs" dxfId="5074" priority="5075" operator="greaterThan">
      <formula>1</formula>
    </cfRule>
  </conditionalFormatting>
  <conditionalFormatting sqref="P34:V34">
    <cfRule type="cellIs" dxfId="5073" priority="5074" operator="greaterThan">
      <formula>1</formula>
    </cfRule>
  </conditionalFormatting>
  <conditionalFormatting sqref="P34:V34">
    <cfRule type="cellIs" dxfId="5072" priority="5073" operator="greaterThan">
      <formula>1</formula>
    </cfRule>
  </conditionalFormatting>
  <conditionalFormatting sqref="P34:V34">
    <cfRule type="cellIs" dxfId="5071" priority="5072" operator="greaterThan">
      <formula>1</formula>
    </cfRule>
  </conditionalFormatting>
  <conditionalFormatting sqref="P34:V34">
    <cfRule type="cellIs" dxfId="5070" priority="5071" operator="greaterThan">
      <formula>1</formula>
    </cfRule>
  </conditionalFormatting>
  <conditionalFormatting sqref="P34:V34">
    <cfRule type="cellIs" dxfId="5069" priority="5070" operator="greaterThan">
      <formula>1</formula>
    </cfRule>
  </conditionalFormatting>
  <conditionalFormatting sqref="P34:V34">
    <cfRule type="cellIs" dxfId="5068" priority="5069" operator="greaterThan">
      <formula>1</formula>
    </cfRule>
  </conditionalFormatting>
  <conditionalFormatting sqref="P34:V34">
    <cfRule type="cellIs" dxfId="5067" priority="5068" operator="greaterThan">
      <formula>1</formula>
    </cfRule>
  </conditionalFormatting>
  <conditionalFormatting sqref="P34:V34">
    <cfRule type="cellIs" dxfId="5066" priority="5067" operator="greaterThan">
      <formula>1</formula>
    </cfRule>
  </conditionalFormatting>
  <conditionalFormatting sqref="P34:V34">
    <cfRule type="cellIs" dxfId="5065" priority="5018" operator="greaterThan">
      <formula>1</formula>
    </cfRule>
  </conditionalFormatting>
  <conditionalFormatting sqref="P34:V34">
    <cfRule type="cellIs" dxfId="5064" priority="5066" operator="greaterThan">
      <formula>1</formula>
    </cfRule>
  </conditionalFormatting>
  <conditionalFormatting sqref="P34:V34">
    <cfRule type="cellIs" dxfId="5063" priority="5065" operator="greaterThan">
      <formula>1</formula>
    </cfRule>
  </conditionalFormatting>
  <conditionalFormatting sqref="P34:V34">
    <cfRule type="cellIs" dxfId="5062" priority="5064" operator="greaterThan">
      <formula>1</formula>
    </cfRule>
  </conditionalFormatting>
  <conditionalFormatting sqref="P34:V34">
    <cfRule type="cellIs" dxfId="5061" priority="5063" operator="greaterThan">
      <formula>1</formula>
    </cfRule>
  </conditionalFormatting>
  <conditionalFormatting sqref="P34:V34">
    <cfRule type="cellIs" dxfId="5060" priority="5061" operator="greaterThan">
      <formula>1</formula>
    </cfRule>
  </conditionalFormatting>
  <conditionalFormatting sqref="P34:V34">
    <cfRule type="cellIs" dxfId="5059" priority="5062" operator="greaterThan">
      <formula>1</formula>
    </cfRule>
  </conditionalFormatting>
  <conditionalFormatting sqref="P34:V34">
    <cfRule type="cellIs" dxfId="5058" priority="5060" operator="greaterThan">
      <formula>1</formula>
    </cfRule>
  </conditionalFormatting>
  <conditionalFormatting sqref="P34:V34">
    <cfRule type="cellIs" dxfId="5057" priority="5059" operator="greaterThan">
      <formula>1</formula>
    </cfRule>
  </conditionalFormatting>
  <conditionalFormatting sqref="P34:V34">
    <cfRule type="cellIs" dxfId="5056" priority="5058" operator="greaterThan">
      <formula>1</formula>
    </cfRule>
  </conditionalFormatting>
  <conditionalFormatting sqref="P34:V34">
    <cfRule type="cellIs" dxfId="5055" priority="5057" operator="greaterThan">
      <formula>1</formula>
    </cfRule>
  </conditionalFormatting>
  <conditionalFormatting sqref="P34:V34">
    <cfRule type="cellIs" dxfId="5054" priority="5056" operator="greaterThan">
      <formula>1</formula>
    </cfRule>
  </conditionalFormatting>
  <conditionalFormatting sqref="P34:V34">
    <cfRule type="cellIs" dxfId="5053" priority="5055" operator="greaterThan">
      <formula>1</formula>
    </cfRule>
  </conditionalFormatting>
  <conditionalFormatting sqref="P34:V34">
    <cfRule type="cellIs" dxfId="5052" priority="5054" operator="greaterThan">
      <formula>1</formula>
    </cfRule>
  </conditionalFormatting>
  <conditionalFormatting sqref="P34:V34">
    <cfRule type="cellIs" dxfId="5051" priority="5053" operator="greaterThan">
      <formula>1</formula>
    </cfRule>
  </conditionalFormatting>
  <conditionalFormatting sqref="P34:V34">
    <cfRule type="cellIs" dxfId="5050" priority="5052" operator="greaterThan">
      <formula>1</formula>
    </cfRule>
  </conditionalFormatting>
  <conditionalFormatting sqref="P34:V34">
    <cfRule type="cellIs" dxfId="5049" priority="5051" operator="greaterThan">
      <formula>1</formula>
    </cfRule>
  </conditionalFormatting>
  <conditionalFormatting sqref="P34:V34">
    <cfRule type="cellIs" dxfId="5048" priority="5050" operator="greaterThan">
      <formula>1</formula>
    </cfRule>
  </conditionalFormatting>
  <conditionalFormatting sqref="P34:V34">
    <cfRule type="cellIs" dxfId="5047" priority="5049" operator="greaterThan">
      <formula>1</formula>
    </cfRule>
  </conditionalFormatting>
  <conditionalFormatting sqref="P34:V34">
    <cfRule type="cellIs" dxfId="5046" priority="5048" operator="greaterThan">
      <formula>1</formula>
    </cfRule>
  </conditionalFormatting>
  <conditionalFormatting sqref="P34:V34">
    <cfRule type="cellIs" dxfId="5045" priority="5047" operator="greaterThan">
      <formula>1</formula>
    </cfRule>
  </conditionalFormatting>
  <conditionalFormatting sqref="P34:V34">
    <cfRule type="cellIs" dxfId="5044" priority="5046" operator="greaterThan">
      <formula>1</formula>
    </cfRule>
  </conditionalFormatting>
  <conditionalFormatting sqref="P34:V34">
    <cfRule type="cellIs" dxfId="5043" priority="5045" operator="greaterThan">
      <formula>1</formula>
    </cfRule>
  </conditionalFormatting>
  <conditionalFormatting sqref="P34:V34">
    <cfRule type="cellIs" dxfId="5042" priority="5044" operator="greaterThan">
      <formula>1</formula>
    </cfRule>
  </conditionalFormatting>
  <conditionalFormatting sqref="P34:V34">
    <cfRule type="cellIs" dxfId="5041" priority="5043" operator="greaterThan">
      <formula>1</formula>
    </cfRule>
  </conditionalFormatting>
  <conditionalFormatting sqref="P34:V34">
    <cfRule type="cellIs" dxfId="5040" priority="5042" operator="greaterThan">
      <formula>1</formula>
    </cfRule>
  </conditionalFormatting>
  <conditionalFormatting sqref="P34:V34">
    <cfRule type="cellIs" dxfId="5039" priority="5041" operator="greaterThan">
      <formula>1</formula>
    </cfRule>
  </conditionalFormatting>
  <conditionalFormatting sqref="P34:V34">
    <cfRule type="cellIs" dxfId="5038" priority="5040" operator="greaterThan">
      <formula>1</formula>
    </cfRule>
  </conditionalFormatting>
  <conditionalFormatting sqref="P34:V34">
    <cfRule type="cellIs" dxfId="5037" priority="5039" operator="greaterThan">
      <formula>1</formula>
    </cfRule>
  </conditionalFormatting>
  <conditionalFormatting sqref="P34:V34">
    <cfRule type="cellIs" dxfId="5036" priority="5038" operator="greaterThan">
      <formula>1</formula>
    </cfRule>
  </conditionalFormatting>
  <conditionalFormatting sqref="P34:V34">
    <cfRule type="cellIs" dxfId="5035" priority="5037" operator="greaterThan">
      <formula>1</formula>
    </cfRule>
  </conditionalFormatting>
  <conditionalFormatting sqref="P34:V34">
    <cfRule type="cellIs" dxfId="5034" priority="5036" operator="greaterThan">
      <formula>1</formula>
    </cfRule>
  </conditionalFormatting>
  <conditionalFormatting sqref="P34:V34">
    <cfRule type="cellIs" dxfId="5033" priority="5035" operator="greaterThan">
      <formula>1</formula>
    </cfRule>
  </conditionalFormatting>
  <conditionalFormatting sqref="P34:V34">
    <cfRule type="cellIs" dxfId="5032" priority="5034" operator="greaterThan">
      <formula>1</formula>
    </cfRule>
  </conditionalFormatting>
  <conditionalFormatting sqref="P34:V34">
    <cfRule type="cellIs" dxfId="5031" priority="5033" operator="greaterThan">
      <formula>1</formula>
    </cfRule>
  </conditionalFormatting>
  <conditionalFormatting sqref="P34:V34">
    <cfRule type="cellIs" dxfId="5030" priority="5032" operator="greaterThan">
      <formula>1</formula>
    </cfRule>
  </conditionalFormatting>
  <conditionalFormatting sqref="P34:V34">
    <cfRule type="cellIs" dxfId="5029" priority="5031" operator="greaterThan">
      <formula>1</formula>
    </cfRule>
  </conditionalFormatting>
  <conditionalFormatting sqref="P34:V34">
    <cfRule type="cellIs" dxfId="5028" priority="5030" operator="greaterThan">
      <formula>1</formula>
    </cfRule>
  </conditionalFormatting>
  <conditionalFormatting sqref="P34:V34">
    <cfRule type="cellIs" dxfId="5027" priority="5029" operator="greaterThan">
      <formula>1</formula>
    </cfRule>
  </conditionalFormatting>
  <conditionalFormatting sqref="P34:V34">
    <cfRule type="cellIs" dxfId="5026" priority="5028" operator="greaterThan">
      <formula>1</formula>
    </cfRule>
  </conditionalFormatting>
  <conditionalFormatting sqref="P34:V34">
    <cfRule type="cellIs" dxfId="5025" priority="5027" operator="greaterThan">
      <formula>1</formula>
    </cfRule>
  </conditionalFormatting>
  <conditionalFormatting sqref="P34:V34">
    <cfRule type="cellIs" dxfId="5024" priority="5026" operator="greaterThan">
      <formula>1</formula>
    </cfRule>
  </conditionalFormatting>
  <conditionalFormatting sqref="P34:V34">
    <cfRule type="cellIs" dxfId="5023" priority="5025" operator="greaterThan">
      <formula>1</formula>
    </cfRule>
  </conditionalFormatting>
  <conditionalFormatting sqref="P34:V34">
    <cfRule type="cellIs" dxfId="5022" priority="5024" operator="greaterThan">
      <formula>1</formula>
    </cfRule>
  </conditionalFormatting>
  <conditionalFormatting sqref="P34:V34">
    <cfRule type="cellIs" dxfId="5021" priority="5023" operator="greaterThan">
      <formula>1</formula>
    </cfRule>
  </conditionalFormatting>
  <conditionalFormatting sqref="P34:V34">
    <cfRule type="cellIs" dxfId="5020" priority="5022" operator="greaterThan">
      <formula>1</formula>
    </cfRule>
  </conditionalFormatting>
  <conditionalFormatting sqref="P34:V34">
    <cfRule type="cellIs" dxfId="5019" priority="5021" operator="greaterThan">
      <formula>1</formula>
    </cfRule>
  </conditionalFormatting>
  <conditionalFormatting sqref="P34:V34">
    <cfRule type="cellIs" dxfId="5018" priority="5020" operator="greaterThan">
      <formula>1</formula>
    </cfRule>
  </conditionalFormatting>
  <conditionalFormatting sqref="P34:V34">
    <cfRule type="cellIs" dxfId="5017" priority="5019" operator="greaterThan">
      <formula>1</formula>
    </cfRule>
  </conditionalFormatting>
  <conditionalFormatting sqref="P34:V34">
    <cfRule type="cellIs" dxfId="5016" priority="5017" operator="greaterThan">
      <formula>1</formula>
    </cfRule>
  </conditionalFormatting>
  <conditionalFormatting sqref="P34:V34">
    <cfRule type="cellIs" dxfId="5015" priority="5016" operator="greaterThan">
      <formula>1</formula>
    </cfRule>
  </conditionalFormatting>
  <conditionalFormatting sqref="P34:V34">
    <cfRule type="cellIs" dxfId="5014" priority="5015" operator="greaterThan">
      <formula>1</formula>
    </cfRule>
  </conditionalFormatting>
  <conditionalFormatting sqref="P34:V34">
    <cfRule type="cellIs" dxfId="5013" priority="5014" operator="greaterThan">
      <formula>1</formula>
    </cfRule>
  </conditionalFormatting>
  <conditionalFormatting sqref="P34:V34">
    <cfRule type="cellIs" dxfId="5012" priority="5012" operator="greaterThan">
      <formula>1</formula>
    </cfRule>
  </conditionalFormatting>
  <conditionalFormatting sqref="P34:V34">
    <cfRule type="cellIs" dxfId="5011" priority="5013" operator="greaterThan">
      <formula>1</formula>
    </cfRule>
  </conditionalFormatting>
  <conditionalFormatting sqref="P34:V34">
    <cfRule type="cellIs" dxfId="5010" priority="5011" operator="greaterThan">
      <formula>1</formula>
    </cfRule>
  </conditionalFormatting>
  <conditionalFormatting sqref="P34:V34">
    <cfRule type="cellIs" dxfId="5009" priority="5010" operator="greaterThan">
      <formula>1</formula>
    </cfRule>
  </conditionalFormatting>
  <conditionalFormatting sqref="P34:V34">
    <cfRule type="cellIs" dxfId="5008" priority="5009" operator="greaterThan">
      <formula>1</formula>
    </cfRule>
  </conditionalFormatting>
  <conditionalFormatting sqref="P34:V34">
    <cfRule type="cellIs" dxfId="5007" priority="5008" operator="greaterThan">
      <formula>1</formula>
    </cfRule>
  </conditionalFormatting>
  <conditionalFormatting sqref="P34:V34">
    <cfRule type="cellIs" dxfId="5006" priority="5007" operator="greaterThan">
      <formula>1</formula>
    </cfRule>
  </conditionalFormatting>
  <conditionalFormatting sqref="P34:V34">
    <cfRule type="cellIs" dxfId="5005" priority="5006" operator="greaterThan">
      <formula>1</formula>
    </cfRule>
  </conditionalFormatting>
  <conditionalFormatting sqref="P34:V34">
    <cfRule type="cellIs" dxfId="5004" priority="5005" operator="greaterThan">
      <formula>1</formula>
    </cfRule>
  </conditionalFormatting>
  <conditionalFormatting sqref="P34:V34">
    <cfRule type="cellIs" dxfId="5003" priority="5000" operator="greaterThan">
      <formula>1</formula>
    </cfRule>
  </conditionalFormatting>
  <conditionalFormatting sqref="P34:V34">
    <cfRule type="cellIs" dxfId="5002" priority="5004" operator="greaterThan">
      <formula>1</formula>
    </cfRule>
  </conditionalFormatting>
  <conditionalFormatting sqref="P34:V34">
    <cfRule type="cellIs" dxfId="5001" priority="5003" operator="greaterThan">
      <formula>1</formula>
    </cfRule>
  </conditionalFormatting>
  <conditionalFormatting sqref="P34:V34">
    <cfRule type="cellIs" dxfId="5000" priority="5002" operator="greaterThan">
      <formula>1</formula>
    </cfRule>
  </conditionalFormatting>
  <conditionalFormatting sqref="P34:V34">
    <cfRule type="cellIs" dxfId="4999" priority="5001" operator="greaterThan">
      <formula>1</formula>
    </cfRule>
  </conditionalFormatting>
  <conditionalFormatting sqref="P34:V34">
    <cfRule type="cellIs" dxfId="4998" priority="4999" operator="greaterThan">
      <formula>1</formula>
    </cfRule>
  </conditionalFormatting>
  <conditionalFormatting sqref="P34:V34">
    <cfRule type="cellIs" dxfId="4997" priority="4998" operator="greaterThan">
      <formula>1</formula>
    </cfRule>
  </conditionalFormatting>
  <conditionalFormatting sqref="P34:V34">
    <cfRule type="cellIs" dxfId="4996" priority="4997" operator="greaterThan">
      <formula>1</formula>
    </cfRule>
  </conditionalFormatting>
  <conditionalFormatting sqref="P34:V34">
    <cfRule type="cellIs" dxfId="4995" priority="4996" operator="greaterThan">
      <formula>1</formula>
    </cfRule>
  </conditionalFormatting>
  <conditionalFormatting sqref="P34:V34">
    <cfRule type="cellIs" dxfId="4994" priority="4995" operator="greaterThan">
      <formula>1</formula>
    </cfRule>
  </conditionalFormatting>
  <conditionalFormatting sqref="P34:V34">
    <cfRule type="cellIs" dxfId="4993" priority="4994" operator="greaterThan">
      <formula>1</formula>
    </cfRule>
  </conditionalFormatting>
  <conditionalFormatting sqref="P34:V34">
    <cfRule type="cellIs" dxfId="4992" priority="4993" operator="greaterThan">
      <formula>1</formula>
    </cfRule>
  </conditionalFormatting>
  <conditionalFormatting sqref="P34:V34">
    <cfRule type="cellIs" dxfId="4991" priority="4992" operator="greaterThan">
      <formula>1</formula>
    </cfRule>
  </conditionalFormatting>
  <conditionalFormatting sqref="P34:V34">
    <cfRule type="cellIs" dxfId="4990" priority="4991" operator="greaterThan">
      <formula>1</formula>
    </cfRule>
  </conditionalFormatting>
  <conditionalFormatting sqref="P34:V34">
    <cfRule type="cellIs" dxfId="4989" priority="4990" operator="greaterThan">
      <formula>1</formula>
    </cfRule>
  </conditionalFormatting>
  <conditionalFormatting sqref="P34:V34">
    <cfRule type="cellIs" dxfId="4988" priority="4989" operator="greaterThan">
      <formula>1</formula>
    </cfRule>
  </conditionalFormatting>
  <conditionalFormatting sqref="P34:V34">
    <cfRule type="cellIs" dxfId="4987" priority="4988" operator="greaterThan">
      <formula>1</formula>
    </cfRule>
  </conditionalFormatting>
  <conditionalFormatting sqref="P34:V34">
    <cfRule type="cellIs" dxfId="4986" priority="4987" operator="greaterThan">
      <formula>1</formula>
    </cfRule>
  </conditionalFormatting>
  <conditionalFormatting sqref="P34:V34">
    <cfRule type="cellIs" dxfId="4985" priority="4986" operator="greaterThan">
      <formula>1</formula>
    </cfRule>
  </conditionalFormatting>
  <conditionalFormatting sqref="P34:V34">
    <cfRule type="cellIs" dxfId="4984" priority="4985" operator="greaterThan">
      <formula>1</formula>
    </cfRule>
  </conditionalFormatting>
  <conditionalFormatting sqref="P34:V34">
    <cfRule type="cellIs" dxfId="4983" priority="4984" operator="greaterThan">
      <formula>1</formula>
    </cfRule>
  </conditionalFormatting>
  <conditionalFormatting sqref="P34:V34">
    <cfRule type="cellIs" dxfId="4982" priority="4983" operator="greaterThan">
      <formula>1</formula>
    </cfRule>
  </conditionalFormatting>
  <conditionalFormatting sqref="P34:V34">
    <cfRule type="cellIs" dxfId="4981" priority="4982" operator="greaterThan">
      <formula>1</formula>
    </cfRule>
  </conditionalFormatting>
  <conditionalFormatting sqref="P34:V34">
    <cfRule type="cellIs" dxfId="4980" priority="4981" operator="greaterThan">
      <formula>1</formula>
    </cfRule>
  </conditionalFormatting>
  <conditionalFormatting sqref="P34:V34">
    <cfRule type="cellIs" dxfId="4979" priority="4980" operator="greaterThan">
      <formula>1</formula>
    </cfRule>
  </conditionalFormatting>
  <conditionalFormatting sqref="P34:V34">
    <cfRule type="cellIs" dxfId="4978" priority="4979" operator="greaterThan">
      <formula>1</formula>
    </cfRule>
  </conditionalFormatting>
  <conditionalFormatting sqref="P34:V34">
    <cfRule type="cellIs" dxfId="4977" priority="4978" operator="greaterThan">
      <formula>1</formula>
    </cfRule>
  </conditionalFormatting>
  <conditionalFormatting sqref="P34:V34">
    <cfRule type="cellIs" dxfId="4976" priority="4977" operator="greaterThan">
      <formula>1</formula>
    </cfRule>
  </conditionalFormatting>
  <conditionalFormatting sqref="P34:V34">
    <cfRule type="cellIs" dxfId="4975" priority="4976" operator="greaterThan">
      <formula>1</formula>
    </cfRule>
  </conditionalFormatting>
  <conditionalFormatting sqref="P34:V34">
    <cfRule type="cellIs" dxfId="4974" priority="4975" operator="greaterThan">
      <formula>1</formula>
    </cfRule>
  </conditionalFormatting>
  <conditionalFormatting sqref="P34:V34">
    <cfRule type="cellIs" dxfId="4973" priority="4974" operator="greaterThan">
      <formula>1</formula>
    </cfRule>
  </conditionalFormatting>
  <conditionalFormatting sqref="P34:V34">
    <cfRule type="cellIs" dxfId="4972" priority="4973" operator="greaterThan">
      <formula>1</formula>
    </cfRule>
  </conditionalFormatting>
  <conditionalFormatting sqref="P34:V34">
    <cfRule type="cellIs" dxfId="4971" priority="4972" operator="greaterThan">
      <formula>1</formula>
    </cfRule>
  </conditionalFormatting>
  <conditionalFormatting sqref="P34:V34">
    <cfRule type="cellIs" dxfId="4970" priority="4971" operator="greaterThan">
      <formula>1</formula>
    </cfRule>
  </conditionalFormatting>
  <conditionalFormatting sqref="P34:V34">
    <cfRule type="cellIs" dxfId="4969" priority="4970" operator="greaterThan">
      <formula>1</formula>
    </cfRule>
  </conditionalFormatting>
  <conditionalFormatting sqref="P34:V34">
    <cfRule type="cellIs" dxfId="4968" priority="4969" operator="greaterThan">
      <formula>1</formula>
    </cfRule>
  </conditionalFormatting>
  <conditionalFormatting sqref="P34:V34">
    <cfRule type="cellIs" dxfId="4967" priority="4968" operator="greaterThan">
      <formula>1</formula>
    </cfRule>
  </conditionalFormatting>
  <conditionalFormatting sqref="P34:V34">
    <cfRule type="cellIs" dxfId="4966" priority="4967" operator="greaterThan">
      <formula>1</formula>
    </cfRule>
  </conditionalFormatting>
  <conditionalFormatting sqref="P34:V34">
    <cfRule type="cellIs" dxfId="4965" priority="4966" operator="greaterThan">
      <formula>1</formula>
    </cfRule>
  </conditionalFormatting>
  <conditionalFormatting sqref="P34:V34">
    <cfRule type="cellIs" dxfId="4964" priority="4965" operator="greaterThan">
      <formula>1</formula>
    </cfRule>
  </conditionalFormatting>
  <conditionalFormatting sqref="P34:V34">
    <cfRule type="cellIs" dxfId="4963" priority="4964" operator="greaterThan">
      <formula>1</formula>
    </cfRule>
  </conditionalFormatting>
  <conditionalFormatting sqref="P34:V34">
    <cfRule type="cellIs" dxfId="4962" priority="4963" operator="greaterThan">
      <formula>1</formula>
    </cfRule>
  </conditionalFormatting>
  <conditionalFormatting sqref="P34:V34">
    <cfRule type="cellIs" dxfId="4961" priority="4962" operator="greaterThan">
      <formula>1</formula>
    </cfRule>
  </conditionalFormatting>
  <conditionalFormatting sqref="P34:V34">
    <cfRule type="cellIs" dxfId="4960" priority="4961" operator="greaterThan">
      <formula>1</formula>
    </cfRule>
  </conditionalFormatting>
  <conditionalFormatting sqref="P34:V34">
    <cfRule type="cellIs" dxfId="4959" priority="4960" operator="greaterThan">
      <formula>1</formula>
    </cfRule>
  </conditionalFormatting>
  <conditionalFormatting sqref="P34:V34">
    <cfRule type="cellIs" dxfId="4958" priority="4959" operator="greaterThan">
      <formula>1</formula>
    </cfRule>
  </conditionalFormatting>
  <conditionalFormatting sqref="P34:V34">
    <cfRule type="cellIs" dxfId="4957" priority="4958" operator="greaterThan">
      <formula>1</formula>
    </cfRule>
  </conditionalFormatting>
  <conditionalFormatting sqref="P34:V34">
    <cfRule type="cellIs" dxfId="4956" priority="4957" operator="greaterThan">
      <formula>1</formula>
    </cfRule>
  </conditionalFormatting>
  <conditionalFormatting sqref="P34:V34">
    <cfRule type="cellIs" dxfId="4955" priority="4956" operator="greaterThan">
      <formula>1</formula>
    </cfRule>
  </conditionalFormatting>
  <conditionalFormatting sqref="P34:V34">
    <cfRule type="cellIs" dxfId="4954" priority="4955" operator="greaterThan">
      <formula>1</formula>
    </cfRule>
  </conditionalFormatting>
  <conditionalFormatting sqref="P34:V34">
    <cfRule type="cellIs" dxfId="4953" priority="4954" operator="greaterThan">
      <formula>1</formula>
    </cfRule>
  </conditionalFormatting>
  <conditionalFormatting sqref="P34:V34">
    <cfRule type="cellIs" dxfId="4952" priority="4953" operator="greaterThan">
      <formula>1</formula>
    </cfRule>
  </conditionalFormatting>
  <conditionalFormatting sqref="P34:V34">
    <cfRule type="cellIs" dxfId="4951" priority="4952" operator="greaterThan">
      <formula>1</formula>
    </cfRule>
  </conditionalFormatting>
  <conditionalFormatting sqref="P34:V34">
    <cfRule type="cellIs" dxfId="4950" priority="4951" operator="greaterThan">
      <formula>1</formula>
    </cfRule>
  </conditionalFormatting>
  <conditionalFormatting sqref="P34:V34">
    <cfRule type="cellIs" dxfId="4949" priority="4950" operator="greaterThan">
      <formula>1</formula>
    </cfRule>
  </conditionalFormatting>
  <conditionalFormatting sqref="P34:V34">
    <cfRule type="cellIs" dxfId="4948" priority="4949" operator="greaterThan">
      <formula>1</formula>
    </cfRule>
  </conditionalFormatting>
  <conditionalFormatting sqref="P34:V34">
    <cfRule type="cellIs" dxfId="4947" priority="4948" operator="greaterThan">
      <formula>1</formula>
    </cfRule>
  </conditionalFormatting>
  <conditionalFormatting sqref="P34:V34">
    <cfRule type="cellIs" dxfId="4946" priority="4947" operator="greaterThan">
      <formula>1</formula>
    </cfRule>
  </conditionalFormatting>
  <conditionalFormatting sqref="P34:V34">
    <cfRule type="cellIs" dxfId="4945" priority="4946" operator="greaterThan">
      <formula>1</formula>
    </cfRule>
  </conditionalFormatting>
  <conditionalFormatting sqref="P34:V34">
    <cfRule type="cellIs" dxfId="4944" priority="4945" operator="greaterThan">
      <formula>1</formula>
    </cfRule>
  </conditionalFormatting>
  <conditionalFormatting sqref="P34:V34">
    <cfRule type="cellIs" dxfId="4943" priority="4944" operator="greaterThan">
      <formula>1</formula>
    </cfRule>
  </conditionalFormatting>
  <conditionalFormatting sqref="P34:V34">
    <cfRule type="cellIs" dxfId="4942" priority="4943" operator="greaterThan">
      <formula>1</formula>
    </cfRule>
  </conditionalFormatting>
  <conditionalFormatting sqref="P34:V34">
    <cfRule type="cellIs" dxfId="4941" priority="4942" operator="greaterThan">
      <formula>1</formula>
    </cfRule>
  </conditionalFormatting>
  <conditionalFormatting sqref="P34:V34">
    <cfRule type="cellIs" dxfId="4940" priority="4941" operator="greaterThan">
      <formula>1</formula>
    </cfRule>
  </conditionalFormatting>
  <conditionalFormatting sqref="P34:V34">
    <cfRule type="cellIs" dxfId="4939" priority="4940" operator="greaterThan">
      <formula>1</formula>
    </cfRule>
  </conditionalFormatting>
  <conditionalFormatting sqref="P34:V34">
    <cfRule type="cellIs" dxfId="4938" priority="4939" operator="greaterThan">
      <formula>1</formula>
    </cfRule>
  </conditionalFormatting>
  <conditionalFormatting sqref="P34:V34">
    <cfRule type="cellIs" dxfId="4937" priority="4938" operator="greaterThan">
      <formula>1</formula>
    </cfRule>
  </conditionalFormatting>
  <conditionalFormatting sqref="P34:V34">
    <cfRule type="cellIs" dxfId="4936" priority="4937" operator="greaterThan">
      <formula>1</formula>
    </cfRule>
  </conditionalFormatting>
  <conditionalFormatting sqref="P34:V34">
    <cfRule type="cellIs" dxfId="4935" priority="4936" operator="greaterThan">
      <formula>1</formula>
    </cfRule>
  </conditionalFormatting>
  <conditionalFormatting sqref="P34:V34">
    <cfRule type="cellIs" dxfId="4934" priority="4935" operator="greaterThan">
      <formula>1</formula>
    </cfRule>
  </conditionalFormatting>
  <conditionalFormatting sqref="P34:V34">
    <cfRule type="cellIs" dxfId="4933" priority="4934" operator="greaterThan">
      <formula>1</formula>
    </cfRule>
  </conditionalFormatting>
  <conditionalFormatting sqref="P34:V34">
    <cfRule type="cellIs" dxfId="4932" priority="4933" operator="greaterThan">
      <formula>1</formula>
    </cfRule>
  </conditionalFormatting>
  <conditionalFormatting sqref="P34:V34">
    <cfRule type="cellIs" dxfId="4931" priority="4932" operator="greaterThan">
      <formula>1</formula>
    </cfRule>
  </conditionalFormatting>
  <conditionalFormatting sqref="P34:V34">
    <cfRule type="cellIs" dxfId="4930" priority="4931" operator="greaterThan">
      <formula>1</formula>
    </cfRule>
  </conditionalFormatting>
  <conditionalFormatting sqref="P34:V34">
    <cfRule type="cellIs" dxfId="4929" priority="4930" operator="greaterThan">
      <formula>1</formula>
    </cfRule>
  </conditionalFormatting>
  <conditionalFormatting sqref="P34:V34">
    <cfRule type="cellIs" dxfId="4928" priority="4929" operator="greaterThan">
      <formula>1</formula>
    </cfRule>
  </conditionalFormatting>
  <conditionalFormatting sqref="P34:V34">
    <cfRule type="cellIs" dxfId="4927" priority="4928" operator="greaterThan">
      <formula>1</formula>
    </cfRule>
  </conditionalFormatting>
  <conditionalFormatting sqref="P34:V34">
    <cfRule type="cellIs" dxfId="4926" priority="4927" operator="greaterThan">
      <formula>1</formula>
    </cfRule>
  </conditionalFormatting>
  <conditionalFormatting sqref="P34:V34">
    <cfRule type="cellIs" dxfId="4925" priority="4926" operator="greaterThan">
      <formula>1</formula>
    </cfRule>
  </conditionalFormatting>
  <conditionalFormatting sqref="P34:V34">
    <cfRule type="cellIs" dxfId="4924" priority="4925" operator="greaterThan">
      <formula>1</formula>
    </cfRule>
  </conditionalFormatting>
  <conditionalFormatting sqref="P34:V34">
    <cfRule type="cellIs" dxfId="4923" priority="4924" operator="greaterThan">
      <formula>1</formula>
    </cfRule>
  </conditionalFormatting>
  <conditionalFormatting sqref="P34:V34">
    <cfRule type="cellIs" dxfId="4922" priority="4923" operator="greaterThan">
      <formula>1</formula>
    </cfRule>
  </conditionalFormatting>
  <conditionalFormatting sqref="P34:V34">
    <cfRule type="cellIs" dxfId="4921" priority="4922" operator="greaterThan">
      <formula>1</formula>
    </cfRule>
  </conditionalFormatting>
  <conditionalFormatting sqref="P34:V34">
    <cfRule type="cellIs" dxfId="4920" priority="4921" operator="greaterThan">
      <formula>1</formula>
    </cfRule>
  </conditionalFormatting>
  <conditionalFormatting sqref="P34:V34">
    <cfRule type="cellIs" dxfId="4919" priority="4920" operator="greaterThan">
      <formula>1</formula>
    </cfRule>
  </conditionalFormatting>
  <conditionalFormatting sqref="P34:V34">
    <cfRule type="cellIs" dxfId="4918" priority="4919" operator="greaterThan">
      <formula>1</formula>
    </cfRule>
  </conditionalFormatting>
  <conditionalFormatting sqref="P34:V34">
    <cfRule type="cellIs" dxfId="4917" priority="4918" operator="greaterThan">
      <formula>1</formula>
    </cfRule>
  </conditionalFormatting>
  <conditionalFormatting sqref="P34:V34">
    <cfRule type="cellIs" dxfId="4916" priority="4917" operator="greaterThan">
      <formula>1</formula>
    </cfRule>
  </conditionalFormatting>
  <conditionalFormatting sqref="P34:V34">
    <cfRule type="cellIs" dxfId="4915" priority="4916" operator="greaterThan">
      <formula>1</formula>
    </cfRule>
  </conditionalFormatting>
  <conditionalFormatting sqref="P34:V34">
    <cfRule type="cellIs" dxfId="4914" priority="4915" operator="greaterThan">
      <formula>1</formula>
    </cfRule>
  </conditionalFormatting>
  <conditionalFormatting sqref="P34:V34">
    <cfRule type="cellIs" dxfId="4913" priority="4914" operator="greaterThan">
      <formula>1</formula>
    </cfRule>
  </conditionalFormatting>
  <conditionalFormatting sqref="P34:V34">
    <cfRule type="cellIs" dxfId="4912" priority="4913" operator="greaterThan">
      <formula>1</formula>
    </cfRule>
  </conditionalFormatting>
  <conditionalFormatting sqref="P34:V34">
    <cfRule type="cellIs" dxfId="4911" priority="4912" operator="greaterThan">
      <formula>1</formula>
    </cfRule>
  </conditionalFormatting>
  <conditionalFormatting sqref="P34:V34">
    <cfRule type="cellIs" dxfId="4910" priority="4911" operator="greaterThan">
      <formula>1</formula>
    </cfRule>
  </conditionalFormatting>
  <conditionalFormatting sqref="P34:V34">
    <cfRule type="cellIs" dxfId="4909" priority="4910" operator="greaterThan">
      <formula>1</formula>
    </cfRule>
  </conditionalFormatting>
  <conditionalFormatting sqref="P34:V34">
    <cfRule type="cellIs" dxfId="4908" priority="4909" operator="greaterThan">
      <formula>1</formula>
    </cfRule>
  </conditionalFormatting>
  <conditionalFormatting sqref="P34:V34">
    <cfRule type="cellIs" dxfId="4907" priority="4908" operator="greaterThan">
      <formula>1</formula>
    </cfRule>
  </conditionalFormatting>
  <conditionalFormatting sqref="P34:V34">
    <cfRule type="cellIs" dxfId="4906" priority="4907" operator="greaterThan">
      <formula>1</formula>
    </cfRule>
  </conditionalFormatting>
  <conditionalFormatting sqref="P34:V34">
    <cfRule type="cellIs" dxfId="4905" priority="4906" operator="greaterThan">
      <formula>1</formula>
    </cfRule>
  </conditionalFormatting>
  <conditionalFormatting sqref="P34:V34">
    <cfRule type="cellIs" dxfId="4904" priority="4905" operator="greaterThan">
      <formula>1</formula>
    </cfRule>
  </conditionalFormatting>
  <conditionalFormatting sqref="P34:V34">
    <cfRule type="cellIs" dxfId="4903" priority="4904" operator="greaterThan">
      <formula>1</formula>
    </cfRule>
  </conditionalFormatting>
  <conditionalFormatting sqref="P34:V34">
    <cfRule type="cellIs" dxfId="4902" priority="4903" operator="greaterThan">
      <formula>1</formula>
    </cfRule>
  </conditionalFormatting>
  <conditionalFormatting sqref="P34:V34">
    <cfRule type="cellIs" dxfId="4901" priority="4902" operator="greaterThan">
      <formula>1</formula>
    </cfRule>
  </conditionalFormatting>
  <conditionalFormatting sqref="P34:V34">
    <cfRule type="cellIs" dxfId="4900" priority="4901" operator="greaterThan">
      <formula>1</formula>
    </cfRule>
  </conditionalFormatting>
  <conditionalFormatting sqref="P34:V34">
    <cfRule type="cellIs" dxfId="4899" priority="4900" operator="greaterThan">
      <formula>1</formula>
    </cfRule>
  </conditionalFormatting>
  <conditionalFormatting sqref="P34:V34">
    <cfRule type="cellIs" dxfId="4898" priority="4899" operator="greaterThan">
      <formula>1</formula>
    </cfRule>
  </conditionalFormatting>
  <conditionalFormatting sqref="P34:V34">
    <cfRule type="cellIs" dxfId="4897" priority="4898" operator="greaterThan">
      <formula>1</formula>
    </cfRule>
  </conditionalFormatting>
  <conditionalFormatting sqref="P34:V34">
    <cfRule type="cellIs" dxfId="4896" priority="4897" operator="greaterThan">
      <formula>1</formula>
    </cfRule>
  </conditionalFormatting>
  <conditionalFormatting sqref="P34:V34">
    <cfRule type="cellIs" dxfId="4895" priority="4896" operator="greaterThan">
      <formula>1</formula>
    </cfRule>
  </conditionalFormatting>
  <conditionalFormatting sqref="P34:V34">
    <cfRule type="cellIs" dxfId="4894" priority="4895" operator="greaterThan">
      <formula>1</formula>
    </cfRule>
  </conditionalFormatting>
  <conditionalFormatting sqref="P34:V34">
    <cfRule type="cellIs" dxfId="4893" priority="4894" operator="greaterThan">
      <formula>1</formula>
    </cfRule>
  </conditionalFormatting>
  <conditionalFormatting sqref="P34:V34">
    <cfRule type="cellIs" dxfId="4892" priority="4893" operator="greaterThan">
      <formula>1</formula>
    </cfRule>
  </conditionalFormatting>
  <conditionalFormatting sqref="P34:V34">
    <cfRule type="cellIs" dxfId="4891" priority="4892" operator="greaterThan">
      <formula>1</formula>
    </cfRule>
  </conditionalFormatting>
  <conditionalFormatting sqref="P34:V34">
    <cfRule type="cellIs" dxfId="4890" priority="4891" operator="greaterThan">
      <formula>1</formula>
    </cfRule>
  </conditionalFormatting>
  <conditionalFormatting sqref="P34:V34">
    <cfRule type="cellIs" dxfId="4889" priority="4890" operator="greaterThan">
      <formula>1</formula>
    </cfRule>
  </conditionalFormatting>
  <conditionalFormatting sqref="P34:V34">
    <cfRule type="cellIs" dxfId="4888" priority="4889" operator="greaterThan">
      <formula>1</formula>
    </cfRule>
  </conditionalFormatting>
  <conditionalFormatting sqref="P34:V34">
    <cfRule type="cellIs" dxfId="4887" priority="4888" operator="greaterThan">
      <formula>1</formula>
    </cfRule>
  </conditionalFormatting>
  <conditionalFormatting sqref="P34:V34">
    <cfRule type="cellIs" dxfId="4886" priority="4887" operator="greaterThan">
      <formula>1</formula>
    </cfRule>
  </conditionalFormatting>
  <conditionalFormatting sqref="P34:V34">
    <cfRule type="cellIs" dxfId="4885" priority="4886" operator="greaterThan">
      <formula>1</formula>
    </cfRule>
  </conditionalFormatting>
  <conditionalFormatting sqref="P34:V34">
    <cfRule type="cellIs" dxfId="4884" priority="4885" operator="greaterThan">
      <formula>1</formula>
    </cfRule>
  </conditionalFormatting>
  <conditionalFormatting sqref="P34:V34">
    <cfRule type="cellIs" dxfId="4883" priority="4884" operator="greaterThan">
      <formula>1</formula>
    </cfRule>
  </conditionalFormatting>
  <conditionalFormatting sqref="P34:V34">
    <cfRule type="cellIs" dxfId="4882" priority="4883" operator="greaterThan">
      <formula>1</formula>
    </cfRule>
  </conditionalFormatting>
  <conditionalFormatting sqref="P34:V34">
    <cfRule type="cellIs" dxfId="4881" priority="4882" operator="greaterThan">
      <formula>1</formula>
    </cfRule>
  </conditionalFormatting>
  <conditionalFormatting sqref="P34:V34">
    <cfRule type="cellIs" dxfId="4880" priority="4881" operator="greaterThan">
      <formula>1</formula>
    </cfRule>
  </conditionalFormatting>
  <conditionalFormatting sqref="P34:V34">
    <cfRule type="cellIs" dxfId="4879" priority="4880" operator="greaterThan">
      <formula>1</formula>
    </cfRule>
  </conditionalFormatting>
  <conditionalFormatting sqref="P34:V34">
    <cfRule type="cellIs" dxfId="4878" priority="4879" operator="greaterThan">
      <formula>1</formula>
    </cfRule>
  </conditionalFormatting>
  <conditionalFormatting sqref="P34:V34">
    <cfRule type="cellIs" dxfId="4877" priority="4878" operator="greaterThan">
      <formula>1</formula>
    </cfRule>
  </conditionalFormatting>
  <conditionalFormatting sqref="P34:V34">
    <cfRule type="cellIs" dxfId="4876" priority="4877" operator="greaterThan">
      <formula>1</formula>
    </cfRule>
  </conditionalFormatting>
  <conditionalFormatting sqref="P34:V34">
    <cfRule type="cellIs" dxfId="4875" priority="4876" operator="greaterThan">
      <formula>1</formula>
    </cfRule>
  </conditionalFormatting>
  <conditionalFormatting sqref="P34:V34">
    <cfRule type="cellIs" dxfId="4874" priority="4875" operator="greaterThan">
      <formula>1</formula>
    </cfRule>
  </conditionalFormatting>
  <conditionalFormatting sqref="P34:V34">
    <cfRule type="cellIs" dxfId="4873" priority="4874" operator="greaterThan">
      <formula>1</formula>
    </cfRule>
  </conditionalFormatting>
  <conditionalFormatting sqref="P34:V34">
    <cfRule type="cellIs" dxfId="4872" priority="4873" operator="greaterThan">
      <formula>1</formula>
    </cfRule>
  </conditionalFormatting>
  <conditionalFormatting sqref="P34:V34">
    <cfRule type="cellIs" dxfId="4871" priority="4872" operator="greaterThan">
      <formula>1</formula>
    </cfRule>
  </conditionalFormatting>
  <conditionalFormatting sqref="P34:V34">
    <cfRule type="cellIs" dxfId="4870" priority="4871" operator="greaterThan">
      <formula>1</formula>
    </cfRule>
  </conditionalFormatting>
  <conditionalFormatting sqref="P34:V34">
    <cfRule type="cellIs" dxfId="4869" priority="4870" operator="greaterThan">
      <formula>1</formula>
    </cfRule>
  </conditionalFormatting>
  <conditionalFormatting sqref="P34:V34">
    <cfRule type="cellIs" dxfId="4868" priority="4869" operator="greaterThan">
      <formula>1</formula>
    </cfRule>
  </conditionalFormatting>
  <conditionalFormatting sqref="P34:V34">
    <cfRule type="cellIs" dxfId="4867" priority="4868" operator="greaterThan">
      <formula>1</formula>
    </cfRule>
  </conditionalFormatting>
  <conditionalFormatting sqref="P34:V34">
    <cfRule type="cellIs" dxfId="4866" priority="4867" operator="greaterThan">
      <formula>1</formula>
    </cfRule>
  </conditionalFormatting>
  <conditionalFormatting sqref="P34:V34">
    <cfRule type="cellIs" dxfId="4865" priority="4866" operator="greaterThan">
      <formula>1</formula>
    </cfRule>
  </conditionalFormatting>
  <conditionalFormatting sqref="P34:V34">
    <cfRule type="cellIs" dxfId="4864" priority="4865" operator="greaterThan">
      <formula>1</formula>
    </cfRule>
  </conditionalFormatting>
  <conditionalFormatting sqref="P34:V34">
    <cfRule type="cellIs" dxfId="4863" priority="4864" operator="greaterThan">
      <formula>1</formula>
    </cfRule>
  </conditionalFormatting>
  <conditionalFormatting sqref="P34:V34">
    <cfRule type="cellIs" dxfId="4862" priority="4863" operator="greaterThan">
      <formula>1</formula>
    </cfRule>
  </conditionalFormatting>
  <conditionalFormatting sqref="P34:V34">
    <cfRule type="cellIs" dxfId="4861" priority="4862" operator="greaterThan">
      <formula>1</formula>
    </cfRule>
  </conditionalFormatting>
  <conditionalFormatting sqref="P34:V34">
    <cfRule type="cellIs" dxfId="4860" priority="4861" operator="greaterThan">
      <formula>1</formula>
    </cfRule>
  </conditionalFormatting>
  <conditionalFormatting sqref="P34:V34">
    <cfRule type="cellIs" dxfId="4859" priority="4860" operator="greaterThan">
      <formula>1</formula>
    </cfRule>
  </conditionalFormatting>
  <conditionalFormatting sqref="P34:V34">
    <cfRule type="cellIs" dxfId="4858" priority="4859" operator="greaterThan">
      <formula>1</formula>
    </cfRule>
  </conditionalFormatting>
  <conditionalFormatting sqref="P34:V34">
    <cfRule type="cellIs" dxfId="4857" priority="4858" operator="greaterThan">
      <formula>1</formula>
    </cfRule>
  </conditionalFormatting>
  <conditionalFormatting sqref="P34:V34">
    <cfRule type="cellIs" dxfId="4856" priority="4857" operator="greaterThan">
      <formula>1</formula>
    </cfRule>
  </conditionalFormatting>
  <conditionalFormatting sqref="P34:V34">
    <cfRule type="cellIs" dxfId="4855" priority="4856" operator="greaterThan">
      <formula>1</formula>
    </cfRule>
  </conditionalFormatting>
  <conditionalFormatting sqref="P34:V34">
    <cfRule type="cellIs" dxfId="4854" priority="4855" operator="greaterThan">
      <formula>1</formula>
    </cfRule>
  </conditionalFormatting>
  <conditionalFormatting sqref="P34:V34">
    <cfRule type="cellIs" dxfId="4853" priority="4854" operator="greaterThan">
      <formula>1</formula>
    </cfRule>
  </conditionalFormatting>
  <conditionalFormatting sqref="P34:V34">
    <cfRule type="cellIs" dxfId="4852" priority="4853" operator="greaterThan">
      <formula>1</formula>
    </cfRule>
  </conditionalFormatting>
  <conditionalFormatting sqref="P34:V34">
    <cfRule type="cellIs" dxfId="4851" priority="4852" operator="greaterThan">
      <formula>1</formula>
    </cfRule>
  </conditionalFormatting>
  <conditionalFormatting sqref="P34:V34">
    <cfRule type="cellIs" dxfId="4850" priority="4851" operator="greaterThan">
      <formula>1</formula>
    </cfRule>
  </conditionalFormatting>
  <conditionalFormatting sqref="P34:V34">
    <cfRule type="cellIs" dxfId="4849" priority="4850" operator="greaterThan">
      <formula>1</formula>
    </cfRule>
  </conditionalFormatting>
  <conditionalFormatting sqref="P34:V34">
    <cfRule type="cellIs" dxfId="4848" priority="4849" operator="greaterThan">
      <formula>1</formula>
    </cfRule>
  </conditionalFormatting>
  <conditionalFormatting sqref="P34:V34">
    <cfRule type="cellIs" dxfId="4847" priority="4848" operator="greaterThan">
      <formula>1</formula>
    </cfRule>
  </conditionalFormatting>
  <conditionalFormatting sqref="P34:V34">
    <cfRule type="cellIs" dxfId="4846" priority="4847" operator="greaterThan">
      <formula>1</formula>
    </cfRule>
  </conditionalFormatting>
  <conditionalFormatting sqref="P34:V34">
    <cfRule type="cellIs" dxfId="4845" priority="4846" operator="greaterThan">
      <formula>1</formula>
    </cfRule>
  </conditionalFormatting>
  <conditionalFormatting sqref="P34:V34">
    <cfRule type="cellIs" dxfId="4844" priority="4845" operator="greaterThan">
      <formula>1</formula>
    </cfRule>
  </conditionalFormatting>
  <conditionalFormatting sqref="P34:V34">
    <cfRule type="cellIs" dxfId="4843" priority="4844" operator="greaterThan">
      <formula>1</formula>
    </cfRule>
  </conditionalFormatting>
  <conditionalFormatting sqref="P34:V34">
    <cfRule type="cellIs" dxfId="4842" priority="4843" operator="greaterThan">
      <formula>1</formula>
    </cfRule>
  </conditionalFormatting>
  <conditionalFormatting sqref="P34:V34">
    <cfRule type="cellIs" dxfId="4841" priority="4842" operator="greaterThan">
      <formula>1</formula>
    </cfRule>
  </conditionalFormatting>
  <conditionalFormatting sqref="P34:V34">
    <cfRule type="cellIs" dxfId="4840" priority="4841" operator="greaterThan">
      <formula>1</formula>
    </cfRule>
  </conditionalFormatting>
  <conditionalFormatting sqref="P34:V34">
    <cfRule type="cellIs" dxfId="4839" priority="4840" operator="greaterThan">
      <formula>1</formula>
    </cfRule>
  </conditionalFormatting>
  <conditionalFormatting sqref="P34:V34">
    <cfRule type="cellIs" dxfId="4838" priority="4839" operator="greaterThan">
      <formula>1</formula>
    </cfRule>
  </conditionalFormatting>
  <conditionalFormatting sqref="P34:V34">
    <cfRule type="cellIs" dxfId="4837" priority="4838" operator="greaterThan">
      <formula>1</formula>
    </cfRule>
  </conditionalFormatting>
  <conditionalFormatting sqref="P34:V34">
    <cfRule type="cellIs" dxfId="4836" priority="4837" operator="greaterThan">
      <formula>1</formula>
    </cfRule>
  </conditionalFormatting>
  <conditionalFormatting sqref="P34:V34">
    <cfRule type="cellIs" dxfId="4835" priority="4836" operator="greaterThan">
      <formula>1</formula>
    </cfRule>
  </conditionalFormatting>
  <conditionalFormatting sqref="P34:V34">
    <cfRule type="cellIs" dxfId="4834" priority="4835" operator="greaterThan">
      <formula>1</formula>
    </cfRule>
  </conditionalFormatting>
  <conditionalFormatting sqref="P34:V34">
    <cfRule type="cellIs" dxfId="4833" priority="4834" operator="greaterThan">
      <formula>1</formula>
    </cfRule>
  </conditionalFormatting>
  <conditionalFormatting sqref="P34:V34">
    <cfRule type="cellIs" dxfId="4832" priority="4833" operator="greaterThan">
      <formula>1</formula>
    </cfRule>
  </conditionalFormatting>
  <conditionalFormatting sqref="P34:V34">
    <cfRule type="cellIs" dxfId="4831" priority="4832" operator="greaterThan">
      <formula>1</formula>
    </cfRule>
  </conditionalFormatting>
  <conditionalFormatting sqref="P34:V34">
    <cfRule type="cellIs" dxfId="4830" priority="4831" operator="greaterThan">
      <formula>1</formula>
    </cfRule>
  </conditionalFormatting>
  <conditionalFormatting sqref="P34:V34">
    <cfRule type="cellIs" dxfId="4829" priority="4830" operator="greaterThan">
      <formula>1</formula>
    </cfRule>
  </conditionalFormatting>
  <conditionalFormatting sqref="P34:V34">
    <cfRule type="cellIs" dxfId="4828" priority="4829" operator="greaterThan">
      <formula>1</formula>
    </cfRule>
  </conditionalFormatting>
  <conditionalFormatting sqref="P34:V34">
    <cfRule type="cellIs" dxfId="4827" priority="4828" operator="greaterThan">
      <formula>1</formula>
    </cfRule>
  </conditionalFormatting>
  <conditionalFormatting sqref="P34:V34">
    <cfRule type="cellIs" dxfId="4826" priority="4827" operator="greaterThan">
      <formula>1</formula>
    </cfRule>
  </conditionalFormatting>
  <conditionalFormatting sqref="P34:V34">
    <cfRule type="cellIs" dxfId="4825" priority="4826" operator="greaterThan">
      <formula>1</formula>
    </cfRule>
  </conditionalFormatting>
  <conditionalFormatting sqref="P34:V34">
    <cfRule type="cellIs" dxfId="4824" priority="4825" operator="greaterThan">
      <formula>1</formula>
    </cfRule>
  </conditionalFormatting>
  <conditionalFormatting sqref="P34:V34">
    <cfRule type="cellIs" dxfId="4823" priority="4824" operator="greaterThan">
      <formula>1</formula>
    </cfRule>
  </conditionalFormatting>
  <conditionalFormatting sqref="P34:V34">
    <cfRule type="cellIs" dxfId="4822" priority="4823" operator="greaterThan">
      <formula>1</formula>
    </cfRule>
  </conditionalFormatting>
  <conditionalFormatting sqref="P34:V34">
    <cfRule type="cellIs" dxfId="4821" priority="4822" operator="greaterThan">
      <formula>1</formula>
    </cfRule>
  </conditionalFormatting>
  <conditionalFormatting sqref="P34:V34">
    <cfRule type="cellIs" dxfId="4820" priority="4821" operator="greaterThan">
      <formula>1</formula>
    </cfRule>
  </conditionalFormatting>
  <conditionalFormatting sqref="P34:V34">
    <cfRule type="cellIs" dxfId="4819" priority="4820" operator="greaterThan">
      <formula>1</formula>
    </cfRule>
  </conditionalFormatting>
  <conditionalFormatting sqref="P34:V34">
    <cfRule type="cellIs" dxfId="4818" priority="4819" operator="greaterThan">
      <formula>1</formula>
    </cfRule>
  </conditionalFormatting>
  <conditionalFormatting sqref="P34:V34">
    <cfRule type="cellIs" dxfId="4817" priority="4818" operator="greaterThan">
      <formula>1</formula>
    </cfRule>
  </conditionalFormatting>
  <conditionalFormatting sqref="P34:V34">
    <cfRule type="cellIs" dxfId="4816" priority="4817" operator="greaterThan">
      <formula>1</formula>
    </cfRule>
  </conditionalFormatting>
  <conditionalFormatting sqref="P34:V34">
    <cfRule type="cellIs" dxfId="4815" priority="4816" operator="greaterThan">
      <formula>1</formula>
    </cfRule>
  </conditionalFormatting>
  <conditionalFormatting sqref="P34:V34">
    <cfRule type="cellIs" dxfId="4814" priority="4815" operator="greaterThan">
      <formula>1</formula>
    </cfRule>
  </conditionalFormatting>
  <conditionalFormatting sqref="P34:V34">
    <cfRule type="cellIs" dxfId="4813" priority="4814" operator="greaterThan">
      <formula>1</formula>
    </cfRule>
  </conditionalFormatting>
  <conditionalFormatting sqref="P34:V34">
    <cfRule type="cellIs" dxfId="4812" priority="4813" operator="greaterThan">
      <formula>1</formula>
    </cfRule>
  </conditionalFormatting>
  <conditionalFormatting sqref="P34:V34">
    <cfRule type="cellIs" dxfId="4811" priority="4812" operator="greaterThan">
      <formula>1</formula>
    </cfRule>
  </conditionalFormatting>
  <conditionalFormatting sqref="P34:V34">
    <cfRule type="cellIs" dxfId="4810" priority="4811" operator="greaterThan">
      <formula>1</formula>
    </cfRule>
  </conditionalFormatting>
  <conditionalFormatting sqref="P34:V34">
    <cfRule type="cellIs" dxfId="4809" priority="4810" operator="greaterThan">
      <formula>1</formula>
    </cfRule>
  </conditionalFormatting>
  <conditionalFormatting sqref="P34:V34">
    <cfRule type="cellIs" dxfId="4808" priority="4809" operator="greaterThan">
      <formula>1</formula>
    </cfRule>
  </conditionalFormatting>
  <conditionalFormatting sqref="P34:V34">
    <cfRule type="cellIs" dxfId="4807" priority="4808" operator="greaterThan">
      <formula>1</formula>
    </cfRule>
  </conditionalFormatting>
  <conditionalFormatting sqref="P34:V34">
    <cfRule type="cellIs" dxfId="4806" priority="4807" operator="greaterThan">
      <formula>1</formula>
    </cfRule>
  </conditionalFormatting>
  <conditionalFormatting sqref="P34:V34">
    <cfRule type="cellIs" dxfId="4805" priority="4806" operator="greaterThan">
      <formula>1</formula>
    </cfRule>
  </conditionalFormatting>
  <conditionalFormatting sqref="P34:V34">
    <cfRule type="cellIs" dxfId="4804" priority="4805" operator="greaterThan">
      <formula>1</formula>
    </cfRule>
  </conditionalFormatting>
  <conditionalFormatting sqref="P34:V34">
    <cfRule type="cellIs" dxfId="4803" priority="4804" operator="greaterThan">
      <formula>1</formula>
    </cfRule>
  </conditionalFormatting>
  <conditionalFormatting sqref="P34:V34">
    <cfRule type="cellIs" dxfId="4802" priority="4803" operator="greaterThan">
      <formula>1</formula>
    </cfRule>
  </conditionalFormatting>
  <conditionalFormatting sqref="P34:V34">
    <cfRule type="cellIs" dxfId="4801" priority="4802" operator="greaterThan">
      <formula>1</formula>
    </cfRule>
  </conditionalFormatting>
  <conditionalFormatting sqref="P34:V34">
    <cfRule type="cellIs" dxfId="4800" priority="4801" operator="greaterThan">
      <formula>1</formula>
    </cfRule>
  </conditionalFormatting>
  <conditionalFormatting sqref="P34:V34">
    <cfRule type="cellIs" dxfId="4799" priority="4800" operator="greaterThan">
      <formula>1</formula>
    </cfRule>
  </conditionalFormatting>
  <conditionalFormatting sqref="P34:V34">
    <cfRule type="cellIs" dxfId="4798" priority="4799" operator="greaterThan">
      <formula>1</formula>
    </cfRule>
  </conditionalFormatting>
  <conditionalFormatting sqref="P34:V34">
    <cfRule type="cellIs" dxfId="4797" priority="4798" operator="greaterThan">
      <formula>1</formula>
    </cfRule>
  </conditionalFormatting>
  <conditionalFormatting sqref="P34:V34">
    <cfRule type="cellIs" dxfId="4796" priority="4797" operator="greaterThan">
      <formula>1</formula>
    </cfRule>
  </conditionalFormatting>
  <conditionalFormatting sqref="P34:V34">
    <cfRule type="cellIs" dxfId="4795" priority="4796" operator="greaterThan">
      <formula>1</formula>
    </cfRule>
  </conditionalFormatting>
  <conditionalFormatting sqref="P34:V34">
    <cfRule type="cellIs" dxfId="4794" priority="4795" operator="greaterThan">
      <formula>1</formula>
    </cfRule>
  </conditionalFormatting>
  <conditionalFormatting sqref="P34:V34">
    <cfRule type="cellIs" dxfId="4793" priority="4794" operator="greaterThan">
      <formula>1</formula>
    </cfRule>
  </conditionalFormatting>
  <conditionalFormatting sqref="P34:V34">
    <cfRule type="cellIs" dxfId="4792" priority="4793" operator="greaterThan">
      <formula>1</formula>
    </cfRule>
  </conditionalFormatting>
  <conditionalFormatting sqref="P34:V34">
    <cfRule type="cellIs" dxfId="4791" priority="4792" operator="greaterThan">
      <formula>1</formula>
    </cfRule>
  </conditionalFormatting>
  <conditionalFormatting sqref="P34:V34">
    <cfRule type="cellIs" dxfId="4790" priority="4791" operator="greaterThan">
      <formula>1</formula>
    </cfRule>
  </conditionalFormatting>
  <conditionalFormatting sqref="P34:V34">
    <cfRule type="cellIs" dxfId="4789" priority="4790" operator="greaterThan">
      <formula>1</formula>
    </cfRule>
  </conditionalFormatting>
  <conditionalFormatting sqref="P34:V34">
    <cfRule type="cellIs" dxfId="4788" priority="4789" operator="greaterThan">
      <formula>1</formula>
    </cfRule>
  </conditionalFormatting>
  <conditionalFormatting sqref="P34:V34">
    <cfRule type="cellIs" dxfId="4787" priority="4788" operator="greaterThan">
      <formula>1</formula>
    </cfRule>
  </conditionalFormatting>
  <conditionalFormatting sqref="P34:V34">
    <cfRule type="cellIs" dxfId="4786" priority="4787" operator="greaterThan">
      <formula>1</formula>
    </cfRule>
  </conditionalFormatting>
  <conditionalFormatting sqref="P34:V34">
    <cfRule type="cellIs" dxfId="4785" priority="4786" operator="greaterThan">
      <formula>1</formula>
    </cfRule>
  </conditionalFormatting>
  <conditionalFormatting sqref="P34:V34">
    <cfRule type="cellIs" dxfId="4784" priority="4785" operator="greaterThan">
      <formula>1</formula>
    </cfRule>
  </conditionalFormatting>
  <conditionalFormatting sqref="P34:V34">
    <cfRule type="cellIs" dxfId="4783" priority="4784" operator="greaterThan">
      <formula>1</formula>
    </cfRule>
  </conditionalFormatting>
  <conditionalFormatting sqref="P34:V34">
    <cfRule type="cellIs" dxfId="4782" priority="4783" operator="greaterThan">
      <formula>1</formula>
    </cfRule>
  </conditionalFormatting>
  <conditionalFormatting sqref="P34:V34">
    <cfRule type="cellIs" dxfId="4781" priority="4782" operator="greaterThan">
      <formula>1</formula>
    </cfRule>
  </conditionalFormatting>
  <conditionalFormatting sqref="N36:O36">
    <cfRule type="cellIs" dxfId="4780" priority="4781" operator="greaterThan">
      <formula>1</formula>
    </cfRule>
  </conditionalFormatting>
  <conditionalFormatting sqref="N36:O36">
    <cfRule type="cellIs" dxfId="4779" priority="4780" operator="greaterThan">
      <formula>1</formula>
    </cfRule>
  </conditionalFormatting>
  <conditionalFormatting sqref="N36:O36">
    <cfRule type="cellIs" dxfId="4778" priority="4779" operator="greaterThan">
      <formula>1</formula>
    </cfRule>
  </conditionalFormatting>
  <conditionalFormatting sqref="N36:O36">
    <cfRule type="cellIs" dxfId="4777" priority="4778" operator="greaterThan">
      <formula>1</formula>
    </cfRule>
  </conditionalFormatting>
  <conditionalFormatting sqref="N36:O36">
    <cfRule type="cellIs" dxfId="4776" priority="4777" operator="greaterThan">
      <formula>1</formula>
    </cfRule>
  </conditionalFormatting>
  <conditionalFormatting sqref="N36:O36">
    <cfRule type="cellIs" dxfId="4775" priority="4776" operator="greaterThan">
      <formula>1</formula>
    </cfRule>
  </conditionalFormatting>
  <conditionalFormatting sqref="N36:O36">
    <cfRule type="cellIs" dxfId="4774" priority="4774" operator="greaterThan">
      <formula>1</formula>
    </cfRule>
  </conditionalFormatting>
  <conditionalFormatting sqref="N36:O36">
    <cfRule type="cellIs" dxfId="4773" priority="4775" operator="greaterThan">
      <formula>1</formula>
    </cfRule>
  </conditionalFormatting>
  <conditionalFormatting sqref="N36:O36">
    <cfRule type="cellIs" dxfId="4772" priority="4773" operator="greaterThan">
      <formula>1</formula>
    </cfRule>
  </conditionalFormatting>
  <conditionalFormatting sqref="N36:O36">
    <cfRule type="cellIs" dxfId="4771" priority="4772" operator="greaterThan">
      <formula>1</formula>
    </cfRule>
  </conditionalFormatting>
  <conditionalFormatting sqref="N36:O36">
    <cfRule type="cellIs" dxfId="4770" priority="4771" operator="greaterThan">
      <formula>1</formula>
    </cfRule>
  </conditionalFormatting>
  <conditionalFormatting sqref="N36:O36">
    <cfRule type="cellIs" dxfId="4769" priority="4770" operator="greaterThan">
      <formula>1</formula>
    </cfRule>
  </conditionalFormatting>
  <conditionalFormatting sqref="N36:O36">
    <cfRule type="cellIs" dxfId="4768" priority="4769" operator="greaterThan">
      <formula>1</formula>
    </cfRule>
  </conditionalFormatting>
  <conditionalFormatting sqref="N36:O36">
    <cfRule type="cellIs" dxfId="4767" priority="4768" operator="greaterThan">
      <formula>1</formula>
    </cfRule>
  </conditionalFormatting>
  <conditionalFormatting sqref="N36:O36">
    <cfRule type="cellIs" dxfId="4766" priority="4767" operator="greaterThan">
      <formula>1</formula>
    </cfRule>
  </conditionalFormatting>
  <conditionalFormatting sqref="N36:O36">
    <cfRule type="cellIs" dxfId="4765" priority="4766" operator="greaterThan">
      <formula>1</formula>
    </cfRule>
  </conditionalFormatting>
  <conditionalFormatting sqref="N36:O36">
    <cfRule type="cellIs" dxfId="4764" priority="4765" operator="greaterThan">
      <formula>1</formula>
    </cfRule>
  </conditionalFormatting>
  <conditionalFormatting sqref="N36:O36">
    <cfRule type="cellIs" dxfId="4763" priority="4764" operator="greaterThan">
      <formula>1</formula>
    </cfRule>
  </conditionalFormatting>
  <conditionalFormatting sqref="N36:O36">
    <cfRule type="cellIs" dxfId="4762" priority="4763" operator="greaterThan">
      <formula>1</formula>
    </cfRule>
  </conditionalFormatting>
  <conditionalFormatting sqref="N36:O36">
    <cfRule type="cellIs" dxfId="4761" priority="4762" operator="greaterThan">
      <formula>1</formula>
    </cfRule>
  </conditionalFormatting>
  <conditionalFormatting sqref="N36:O36">
    <cfRule type="cellIs" dxfId="4760" priority="4713" operator="greaterThan">
      <formula>1</formula>
    </cfRule>
  </conditionalFormatting>
  <conditionalFormatting sqref="N36:O36">
    <cfRule type="cellIs" dxfId="4759" priority="4761" operator="greaterThan">
      <formula>1</formula>
    </cfRule>
  </conditionalFormatting>
  <conditionalFormatting sqref="N36:O36">
    <cfRule type="cellIs" dxfId="4758" priority="4760" operator="greaterThan">
      <formula>1</formula>
    </cfRule>
  </conditionalFormatting>
  <conditionalFormatting sqref="N36:O36">
    <cfRule type="cellIs" dxfId="4757" priority="4759" operator="greaterThan">
      <formula>1</formula>
    </cfRule>
  </conditionalFormatting>
  <conditionalFormatting sqref="N36:O36">
    <cfRule type="cellIs" dxfId="4756" priority="4758" operator="greaterThan">
      <formula>1</formula>
    </cfRule>
  </conditionalFormatting>
  <conditionalFormatting sqref="N36:O36">
    <cfRule type="cellIs" dxfId="4755" priority="4756" operator="greaterThan">
      <formula>1</formula>
    </cfRule>
  </conditionalFormatting>
  <conditionalFormatting sqref="N36:O36">
    <cfRule type="cellIs" dxfId="4754" priority="4757" operator="greaterThan">
      <formula>1</formula>
    </cfRule>
  </conditionalFormatting>
  <conditionalFormatting sqref="N36:O36">
    <cfRule type="cellIs" dxfId="4753" priority="4755" operator="greaterThan">
      <formula>1</formula>
    </cfRule>
  </conditionalFormatting>
  <conditionalFormatting sqref="N36:O36">
    <cfRule type="cellIs" dxfId="4752" priority="4754" operator="greaterThan">
      <formula>1</formula>
    </cfRule>
  </conditionalFormatting>
  <conditionalFormatting sqref="N36:O36">
    <cfRule type="cellIs" dxfId="4751" priority="4753" operator="greaterThan">
      <formula>1</formula>
    </cfRule>
  </conditionalFormatting>
  <conditionalFormatting sqref="N36:O36">
    <cfRule type="cellIs" dxfId="4750" priority="4752" operator="greaterThan">
      <formula>1</formula>
    </cfRule>
  </conditionalFormatting>
  <conditionalFormatting sqref="N36:O36">
    <cfRule type="cellIs" dxfId="4749" priority="4751" operator="greaterThan">
      <formula>1</formula>
    </cfRule>
  </conditionalFormatting>
  <conditionalFormatting sqref="N36:O36">
    <cfRule type="cellIs" dxfId="4748" priority="4750" operator="greaterThan">
      <formula>1</formula>
    </cfRule>
  </conditionalFormatting>
  <conditionalFormatting sqref="N36:O36">
    <cfRule type="cellIs" dxfId="4747" priority="4749" operator="greaterThan">
      <formula>1</formula>
    </cfRule>
  </conditionalFormatting>
  <conditionalFormatting sqref="N36:O36">
    <cfRule type="cellIs" dxfId="4746" priority="4748" operator="greaterThan">
      <formula>1</formula>
    </cfRule>
  </conditionalFormatting>
  <conditionalFormatting sqref="N36:O36">
    <cfRule type="cellIs" dxfId="4745" priority="4747" operator="greaterThan">
      <formula>1</formula>
    </cfRule>
  </conditionalFormatting>
  <conditionalFormatting sqref="N36:O36">
    <cfRule type="cellIs" dxfId="4744" priority="4746" operator="greaterThan">
      <formula>1</formula>
    </cfRule>
  </conditionalFormatting>
  <conditionalFormatting sqref="N36:O36">
    <cfRule type="cellIs" dxfId="4743" priority="4745" operator="greaterThan">
      <formula>1</formula>
    </cfRule>
  </conditionalFormatting>
  <conditionalFormatting sqref="N36:O36">
    <cfRule type="cellIs" dxfId="4742" priority="4744" operator="greaterThan">
      <formula>1</formula>
    </cfRule>
  </conditionalFormatting>
  <conditionalFormatting sqref="N36:O36">
    <cfRule type="cellIs" dxfId="4741" priority="4743" operator="greaterThan">
      <formula>1</formula>
    </cfRule>
  </conditionalFormatting>
  <conditionalFormatting sqref="N36:O36">
    <cfRule type="cellIs" dxfId="4740" priority="4742" operator="greaterThan">
      <formula>1</formula>
    </cfRule>
  </conditionalFormatting>
  <conditionalFormatting sqref="N36:O36">
    <cfRule type="cellIs" dxfId="4739" priority="4741" operator="greaterThan">
      <formula>1</formula>
    </cfRule>
  </conditionalFormatting>
  <conditionalFormatting sqref="N36:O36">
    <cfRule type="cellIs" dxfId="4738" priority="4740" operator="greaterThan">
      <formula>1</formula>
    </cfRule>
  </conditionalFormatting>
  <conditionalFormatting sqref="N36:O36">
    <cfRule type="cellIs" dxfId="4737" priority="4739" operator="greaterThan">
      <formula>1</formula>
    </cfRule>
  </conditionalFormatting>
  <conditionalFormatting sqref="N36:O36">
    <cfRule type="cellIs" dxfId="4736" priority="4738" operator="greaterThan">
      <formula>1</formula>
    </cfRule>
  </conditionalFormatting>
  <conditionalFormatting sqref="N36:O36">
    <cfRule type="cellIs" dxfId="4735" priority="4737" operator="greaterThan">
      <formula>1</formula>
    </cfRule>
  </conditionalFormatting>
  <conditionalFormatting sqref="N36:O36">
    <cfRule type="cellIs" dxfId="4734" priority="4736" operator="greaterThan">
      <formula>1</formula>
    </cfRule>
  </conditionalFormatting>
  <conditionalFormatting sqref="N36:O36">
    <cfRule type="cellIs" dxfId="4733" priority="4735" operator="greaterThan">
      <formula>1</formula>
    </cfRule>
  </conditionalFormatting>
  <conditionalFormatting sqref="N36:O36">
    <cfRule type="cellIs" dxfId="4732" priority="4734" operator="greaterThan">
      <formula>1</formula>
    </cfRule>
  </conditionalFormatting>
  <conditionalFormatting sqref="N36:O36">
    <cfRule type="cellIs" dxfId="4731" priority="4733" operator="greaterThan">
      <formula>1</formula>
    </cfRule>
  </conditionalFormatting>
  <conditionalFormatting sqref="N36:O36">
    <cfRule type="cellIs" dxfId="4730" priority="4732" operator="greaterThan">
      <formula>1</formula>
    </cfRule>
  </conditionalFormatting>
  <conditionalFormatting sqref="N36:O36">
    <cfRule type="cellIs" dxfId="4729" priority="4731" operator="greaterThan">
      <formula>1</formula>
    </cfRule>
  </conditionalFormatting>
  <conditionalFormatting sqref="N36:O36">
    <cfRule type="cellIs" dxfId="4728" priority="4730" operator="greaterThan">
      <formula>1</formula>
    </cfRule>
  </conditionalFormatting>
  <conditionalFormatting sqref="N36:O36">
    <cfRule type="cellIs" dxfId="4727" priority="4729" operator="greaterThan">
      <formula>1</formula>
    </cfRule>
  </conditionalFormatting>
  <conditionalFormatting sqref="N36:O36">
    <cfRule type="cellIs" dxfId="4726" priority="4728" operator="greaterThan">
      <formula>1</formula>
    </cfRule>
  </conditionalFormatting>
  <conditionalFormatting sqref="N36:O36">
    <cfRule type="cellIs" dxfId="4725" priority="4727" operator="greaterThan">
      <formula>1</formula>
    </cfRule>
  </conditionalFormatting>
  <conditionalFormatting sqref="N36:O36">
    <cfRule type="cellIs" dxfId="4724" priority="4726" operator="greaterThan">
      <formula>1</formula>
    </cfRule>
  </conditionalFormatting>
  <conditionalFormatting sqref="N36:O36">
    <cfRule type="cellIs" dxfId="4723" priority="4725" operator="greaterThan">
      <formula>1</formula>
    </cfRule>
  </conditionalFormatting>
  <conditionalFormatting sqref="N36:O36">
    <cfRule type="cellIs" dxfId="4722" priority="4724" operator="greaterThan">
      <formula>1</formula>
    </cfRule>
  </conditionalFormatting>
  <conditionalFormatting sqref="N36:O36">
    <cfRule type="cellIs" dxfId="4721" priority="4723" operator="greaterThan">
      <formula>1</formula>
    </cfRule>
  </conditionalFormatting>
  <conditionalFormatting sqref="N36:O36">
    <cfRule type="cellIs" dxfId="4720" priority="4722" operator="greaterThan">
      <formula>1</formula>
    </cfRule>
  </conditionalFormatting>
  <conditionalFormatting sqref="N36:O36">
    <cfRule type="cellIs" dxfId="4719" priority="4721" operator="greaterThan">
      <formula>1</formula>
    </cfRule>
  </conditionalFormatting>
  <conditionalFormatting sqref="N36:O36">
    <cfRule type="cellIs" dxfId="4718" priority="4720" operator="greaterThan">
      <formula>1</formula>
    </cfRule>
  </conditionalFormatting>
  <conditionalFormatting sqref="N36:O36">
    <cfRule type="cellIs" dxfId="4717" priority="4719" operator="greaterThan">
      <formula>1</formula>
    </cfRule>
  </conditionalFormatting>
  <conditionalFormatting sqref="N36:O36">
    <cfRule type="cellIs" dxfId="4716" priority="4718" operator="greaterThan">
      <formula>1</formula>
    </cfRule>
  </conditionalFormatting>
  <conditionalFormatting sqref="N36:O36">
    <cfRule type="cellIs" dxfId="4715" priority="4717" operator="greaterThan">
      <formula>1</formula>
    </cfRule>
  </conditionalFormatting>
  <conditionalFormatting sqref="N36:O36">
    <cfRule type="cellIs" dxfId="4714" priority="4716" operator="greaterThan">
      <formula>1</formula>
    </cfRule>
  </conditionalFormatting>
  <conditionalFormatting sqref="N36:O36">
    <cfRule type="cellIs" dxfId="4713" priority="4715" operator="greaterThan">
      <formula>1</formula>
    </cfRule>
  </conditionalFormatting>
  <conditionalFormatting sqref="N36:O36">
    <cfRule type="cellIs" dxfId="4712" priority="4714" operator="greaterThan">
      <formula>1</formula>
    </cfRule>
  </conditionalFormatting>
  <conditionalFormatting sqref="N36:O36">
    <cfRule type="cellIs" dxfId="4711" priority="4712" operator="greaterThan">
      <formula>1</formula>
    </cfRule>
  </conditionalFormatting>
  <conditionalFormatting sqref="N36:O36">
    <cfRule type="cellIs" dxfId="4710" priority="4711" operator="greaterThan">
      <formula>1</formula>
    </cfRule>
  </conditionalFormatting>
  <conditionalFormatting sqref="N36:O36">
    <cfRule type="cellIs" dxfId="4709" priority="4710" operator="greaterThan">
      <formula>1</formula>
    </cfRule>
  </conditionalFormatting>
  <conditionalFormatting sqref="N36:O36">
    <cfRule type="cellIs" dxfId="4708" priority="4709" operator="greaterThan">
      <formula>1</formula>
    </cfRule>
  </conditionalFormatting>
  <conditionalFormatting sqref="N36:O36">
    <cfRule type="cellIs" dxfId="4707" priority="4707" operator="greaterThan">
      <formula>1</formula>
    </cfRule>
  </conditionalFormatting>
  <conditionalFormatting sqref="N36:O36">
    <cfRule type="cellIs" dxfId="4706" priority="4708" operator="greaterThan">
      <formula>1</formula>
    </cfRule>
  </conditionalFormatting>
  <conditionalFormatting sqref="N36:O36">
    <cfRule type="cellIs" dxfId="4705" priority="4706" operator="greaterThan">
      <formula>1</formula>
    </cfRule>
  </conditionalFormatting>
  <conditionalFormatting sqref="N36:O36">
    <cfRule type="cellIs" dxfId="4704" priority="4705" operator="greaterThan">
      <formula>1</formula>
    </cfRule>
  </conditionalFormatting>
  <conditionalFormatting sqref="N36:O36">
    <cfRule type="cellIs" dxfId="4703" priority="4704" operator="greaterThan">
      <formula>1</formula>
    </cfRule>
  </conditionalFormatting>
  <conditionalFormatting sqref="N36:O36">
    <cfRule type="cellIs" dxfId="4702" priority="4703" operator="greaterThan">
      <formula>1</formula>
    </cfRule>
  </conditionalFormatting>
  <conditionalFormatting sqref="N36:O36">
    <cfRule type="cellIs" dxfId="4701" priority="4702" operator="greaterThan">
      <formula>1</formula>
    </cfRule>
  </conditionalFormatting>
  <conditionalFormatting sqref="N36:O36">
    <cfRule type="cellIs" dxfId="4700" priority="4701" operator="greaterThan">
      <formula>1</formula>
    </cfRule>
  </conditionalFormatting>
  <conditionalFormatting sqref="N36:O36">
    <cfRule type="cellIs" dxfId="4699" priority="4700" operator="greaterThan">
      <formula>1</formula>
    </cfRule>
  </conditionalFormatting>
  <conditionalFormatting sqref="N36:O36">
    <cfRule type="cellIs" dxfId="4698" priority="4695" operator="greaterThan">
      <formula>1</formula>
    </cfRule>
  </conditionalFormatting>
  <conditionalFormatting sqref="N36:O36">
    <cfRule type="cellIs" dxfId="4697" priority="4699" operator="greaterThan">
      <formula>1</formula>
    </cfRule>
  </conditionalFormatting>
  <conditionalFormatting sqref="N36:O36">
    <cfRule type="cellIs" dxfId="4696" priority="4698" operator="greaterThan">
      <formula>1</formula>
    </cfRule>
  </conditionalFormatting>
  <conditionalFormatting sqref="N36:O36">
    <cfRule type="cellIs" dxfId="4695" priority="4697" operator="greaterThan">
      <formula>1</formula>
    </cfRule>
  </conditionalFormatting>
  <conditionalFormatting sqref="N36:O36">
    <cfRule type="cellIs" dxfId="4694" priority="4696" operator="greaterThan">
      <formula>1</formula>
    </cfRule>
  </conditionalFormatting>
  <conditionalFormatting sqref="N36:O36">
    <cfRule type="cellIs" dxfId="4693" priority="4694" operator="greaterThan">
      <formula>1</formula>
    </cfRule>
  </conditionalFormatting>
  <conditionalFormatting sqref="N36:O36">
    <cfRule type="cellIs" dxfId="4692" priority="4693" operator="greaterThan">
      <formula>1</formula>
    </cfRule>
  </conditionalFormatting>
  <conditionalFormatting sqref="N36:O36">
    <cfRule type="cellIs" dxfId="4691" priority="4692" operator="greaterThan">
      <formula>1</formula>
    </cfRule>
  </conditionalFormatting>
  <conditionalFormatting sqref="N36:O36">
    <cfRule type="cellIs" dxfId="4690" priority="4691" operator="greaterThan">
      <formula>1</formula>
    </cfRule>
  </conditionalFormatting>
  <conditionalFormatting sqref="N36:O36">
    <cfRule type="cellIs" dxfId="4689" priority="4690" operator="greaterThan">
      <formula>1</formula>
    </cfRule>
  </conditionalFormatting>
  <conditionalFormatting sqref="N36:O36">
    <cfRule type="cellIs" dxfId="4688" priority="4689" operator="greaterThan">
      <formula>1</formula>
    </cfRule>
  </conditionalFormatting>
  <conditionalFormatting sqref="N36:O36">
    <cfRule type="cellIs" dxfId="4687" priority="4688" operator="greaterThan">
      <formula>1</formula>
    </cfRule>
  </conditionalFormatting>
  <conditionalFormatting sqref="N36:O36">
    <cfRule type="cellIs" dxfId="4686" priority="4687" operator="greaterThan">
      <formula>1</formula>
    </cfRule>
  </conditionalFormatting>
  <conditionalFormatting sqref="N36:O36">
    <cfRule type="cellIs" dxfId="4685" priority="4686" operator="greaterThan">
      <formula>1</formula>
    </cfRule>
  </conditionalFormatting>
  <conditionalFormatting sqref="N36:O36">
    <cfRule type="cellIs" dxfId="4684" priority="4685" operator="greaterThan">
      <formula>1</formula>
    </cfRule>
  </conditionalFormatting>
  <conditionalFormatting sqref="N36:O36">
    <cfRule type="cellIs" dxfId="4683" priority="4684" operator="greaterThan">
      <formula>1</formula>
    </cfRule>
  </conditionalFormatting>
  <conditionalFormatting sqref="N36:O36">
    <cfRule type="cellIs" dxfId="4682" priority="4683" operator="greaterThan">
      <formula>1</formula>
    </cfRule>
  </conditionalFormatting>
  <conditionalFormatting sqref="N36:O36">
    <cfRule type="cellIs" dxfId="4681" priority="4682" operator="greaterThan">
      <formula>1</formula>
    </cfRule>
  </conditionalFormatting>
  <conditionalFormatting sqref="N36:O36">
    <cfRule type="cellIs" dxfId="4680" priority="4681" operator="greaterThan">
      <formula>1</formula>
    </cfRule>
  </conditionalFormatting>
  <conditionalFormatting sqref="N36:O36">
    <cfRule type="cellIs" dxfId="4679" priority="4680" operator="greaterThan">
      <formula>1</formula>
    </cfRule>
  </conditionalFormatting>
  <conditionalFormatting sqref="N36:O36">
    <cfRule type="cellIs" dxfId="4678" priority="4679" operator="greaterThan">
      <formula>1</formula>
    </cfRule>
  </conditionalFormatting>
  <conditionalFormatting sqref="N36:O36">
    <cfRule type="cellIs" dxfId="4677" priority="4678" operator="greaterThan">
      <formula>1</formula>
    </cfRule>
  </conditionalFormatting>
  <conditionalFormatting sqref="N36:O36">
    <cfRule type="cellIs" dxfId="4676" priority="4677" operator="greaterThan">
      <formula>1</formula>
    </cfRule>
  </conditionalFormatting>
  <conditionalFormatting sqref="N36:O36">
    <cfRule type="cellIs" dxfId="4675" priority="4676" operator="greaterThan">
      <formula>1</formula>
    </cfRule>
  </conditionalFormatting>
  <conditionalFormatting sqref="N36:O36">
    <cfRule type="cellIs" dxfId="4674" priority="4675" operator="greaterThan">
      <formula>1</formula>
    </cfRule>
  </conditionalFormatting>
  <conditionalFormatting sqref="N36:O36">
    <cfRule type="cellIs" dxfId="4673" priority="4674" operator="greaterThan">
      <formula>1</formula>
    </cfRule>
  </conditionalFormatting>
  <conditionalFormatting sqref="N36:O36">
    <cfRule type="cellIs" dxfId="4672" priority="4673" operator="greaterThan">
      <formula>1</formula>
    </cfRule>
  </conditionalFormatting>
  <conditionalFormatting sqref="N36:O36">
    <cfRule type="cellIs" dxfId="4671" priority="4672" operator="greaterThan">
      <formula>1</formula>
    </cfRule>
  </conditionalFormatting>
  <conditionalFormatting sqref="N36:O36">
    <cfRule type="cellIs" dxfId="4670" priority="4671" operator="greaterThan">
      <formula>1</formula>
    </cfRule>
  </conditionalFormatting>
  <conditionalFormatting sqref="N36:O36">
    <cfRule type="cellIs" dxfId="4669" priority="4670" operator="greaterThan">
      <formula>1</formula>
    </cfRule>
  </conditionalFormatting>
  <conditionalFormatting sqref="N36:O36">
    <cfRule type="cellIs" dxfId="4668" priority="4669" operator="greaterThan">
      <formula>1</formula>
    </cfRule>
  </conditionalFormatting>
  <conditionalFormatting sqref="N36:O36">
    <cfRule type="cellIs" dxfId="4667" priority="4668" operator="greaterThan">
      <formula>1</formula>
    </cfRule>
  </conditionalFormatting>
  <conditionalFormatting sqref="N36:O36">
    <cfRule type="cellIs" dxfId="4666" priority="4667" operator="greaterThan">
      <formula>1</formula>
    </cfRule>
  </conditionalFormatting>
  <conditionalFormatting sqref="N36:O36">
    <cfRule type="cellIs" dxfId="4665" priority="4666" operator="greaterThan">
      <formula>1</formula>
    </cfRule>
  </conditionalFormatting>
  <conditionalFormatting sqref="N36:O36">
    <cfRule type="cellIs" dxfId="4664" priority="4665" operator="greaterThan">
      <formula>1</formula>
    </cfRule>
  </conditionalFormatting>
  <conditionalFormatting sqref="N36:O36">
    <cfRule type="cellIs" dxfId="4663" priority="4664" operator="greaterThan">
      <formula>1</formula>
    </cfRule>
  </conditionalFormatting>
  <conditionalFormatting sqref="N36:O36">
    <cfRule type="cellIs" dxfId="4662" priority="4663" operator="greaterThan">
      <formula>1</formula>
    </cfRule>
  </conditionalFormatting>
  <conditionalFormatting sqref="N36:O36">
    <cfRule type="cellIs" dxfId="4661" priority="4662" operator="greaterThan">
      <formula>1</formula>
    </cfRule>
  </conditionalFormatting>
  <conditionalFormatting sqref="N36:O36">
    <cfRule type="cellIs" dxfId="4660" priority="4661" operator="greaterThan">
      <formula>1</formula>
    </cfRule>
  </conditionalFormatting>
  <conditionalFormatting sqref="N36:O36">
    <cfRule type="cellIs" dxfId="4659" priority="4660" operator="greaterThan">
      <formula>1</formula>
    </cfRule>
  </conditionalFormatting>
  <conditionalFormatting sqref="N36:O36">
    <cfRule type="cellIs" dxfId="4658" priority="4659" operator="greaterThan">
      <formula>1</formula>
    </cfRule>
  </conditionalFormatting>
  <conditionalFormatting sqref="N36:O36">
    <cfRule type="cellIs" dxfId="4657" priority="4658" operator="greaterThan">
      <formula>1</formula>
    </cfRule>
  </conditionalFormatting>
  <conditionalFormatting sqref="N36:O36">
    <cfRule type="cellIs" dxfId="4656" priority="4657" operator="greaterThan">
      <formula>1</formula>
    </cfRule>
  </conditionalFormatting>
  <conditionalFormatting sqref="N36:O36">
    <cfRule type="cellIs" dxfId="4655" priority="4656" operator="greaterThan">
      <formula>1</formula>
    </cfRule>
  </conditionalFormatting>
  <conditionalFormatting sqref="N36:O36">
    <cfRule type="cellIs" dxfId="4654" priority="4655" operator="greaterThan">
      <formula>1</formula>
    </cfRule>
  </conditionalFormatting>
  <conditionalFormatting sqref="N36:O36">
    <cfRule type="cellIs" dxfId="4653" priority="4654" operator="greaterThan">
      <formula>1</formula>
    </cfRule>
  </conditionalFormatting>
  <conditionalFormatting sqref="N36:O36">
    <cfRule type="cellIs" dxfId="4652" priority="4653" operator="greaterThan">
      <formula>1</formula>
    </cfRule>
  </conditionalFormatting>
  <conditionalFormatting sqref="N36:O36">
    <cfRule type="cellIs" dxfId="4651" priority="4652" operator="greaterThan">
      <formula>1</formula>
    </cfRule>
  </conditionalFormatting>
  <conditionalFormatting sqref="N36:O36">
    <cfRule type="cellIs" dxfId="4650" priority="4651" operator="greaterThan">
      <formula>1</formula>
    </cfRule>
  </conditionalFormatting>
  <conditionalFormatting sqref="N36:O36">
    <cfRule type="cellIs" dxfId="4649" priority="4650" operator="greaterThan">
      <formula>1</formula>
    </cfRule>
  </conditionalFormatting>
  <conditionalFormatting sqref="N36:O36">
    <cfRule type="cellIs" dxfId="4648" priority="4649" operator="greaterThan">
      <formula>1</formula>
    </cfRule>
  </conditionalFormatting>
  <conditionalFormatting sqref="N36:O36">
    <cfRule type="cellIs" dxfId="4647" priority="4648" operator="greaterThan">
      <formula>1</formula>
    </cfRule>
  </conditionalFormatting>
  <conditionalFormatting sqref="N36:O36">
    <cfRule type="cellIs" dxfId="4646" priority="4647" operator="greaterThan">
      <formula>1</formula>
    </cfRule>
  </conditionalFormatting>
  <conditionalFormatting sqref="N36:O36">
    <cfRule type="cellIs" dxfId="4645" priority="4646" operator="greaterThan">
      <formula>1</formula>
    </cfRule>
  </conditionalFormatting>
  <conditionalFormatting sqref="N36:O36">
    <cfRule type="cellIs" dxfId="4644" priority="4645" operator="greaterThan">
      <formula>1</formula>
    </cfRule>
  </conditionalFormatting>
  <conditionalFormatting sqref="N36:O36">
    <cfRule type="cellIs" dxfId="4643" priority="4644" operator="greaterThan">
      <formula>1</formula>
    </cfRule>
  </conditionalFormatting>
  <conditionalFormatting sqref="N36:O36">
    <cfRule type="cellIs" dxfId="4642" priority="4643" operator="greaterThan">
      <formula>1</formula>
    </cfRule>
  </conditionalFormatting>
  <conditionalFormatting sqref="N36:O36">
    <cfRule type="cellIs" dxfId="4641" priority="4642" operator="greaterThan">
      <formula>1</formula>
    </cfRule>
  </conditionalFormatting>
  <conditionalFormatting sqref="N36:O36">
    <cfRule type="cellIs" dxfId="4640" priority="4641" operator="greaterThan">
      <formula>1</formula>
    </cfRule>
  </conditionalFormatting>
  <conditionalFormatting sqref="N36:O36">
    <cfRule type="cellIs" dxfId="4639" priority="4640" operator="greaterThan">
      <formula>1</formula>
    </cfRule>
  </conditionalFormatting>
  <conditionalFormatting sqref="N36:O36">
    <cfRule type="cellIs" dxfId="4638" priority="4639" operator="greaterThan">
      <formula>1</formula>
    </cfRule>
  </conditionalFormatting>
  <conditionalFormatting sqref="N36:O36">
    <cfRule type="cellIs" dxfId="4637" priority="4638" operator="greaterThan">
      <formula>1</formula>
    </cfRule>
  </conditionalFormatting>
  <conditionalFormatting sqref="N36:O36">
    <cfRule type="cellIs" dxfId="4636" priority="4637" operator="greaterThan">
      <formula>1</formula>
    </cfRule>
  </conditionalFormatting>
  <conditionalFormatting sqref="N36:O36">
    <cfRule type="cellIs" dxfId="4635" priority="4636" operator="greaterThan">
      <formula>1</formula>
    </cfRule>
  </conditionalFormatting>
  <conditionalFormatting sqref="N36:O36">
    <cfRule type="cellIs" dxfId="4634" priority="4635" operator="greaterThan">
      <formula>1</formula>
    </cfRule>
  </conditionalFormatting>
  <conditionalFormatting sqref="N36:O36">
    <cfRule type="cellIs" dxfId="4633" priority="4634" operator="greaterThan">
      <formula>1</formula>
    </cfRule>
  </conditionalFormatting>
  <conditionalFormatting sqref="N36:O36">
    <cfRule type="cellIs" dxfId="4632" priority="4633" operator="greaterThan">
      <formula>1</formula>
    </cfRule>
  </conditionalFormatting>
  <conditionalFormatting sqref="N36:O36">
    <cfRule type="cellIs" dxfId="4631" priority="4632" operator="greaterThan">
      <formula>1</formula>
    </cfRule>
  </conditionalFormatting>
  <conditionalFormatting sqref="N36:O36">
    <cfRule type="cellIs" dxfId="4630" priority="4631" operator="greaterThan">
      <formula>1</formula>
    </cfRule>
  </conditionalFormatting>
  <conditionalFormatting sqref="N36:O36">
    <cfRule type="cellIs" dxfId="4629" priority="4630" operator="greaterThan">
      <formula>1</formula>
    </cfRule>
  </conditionalFormatting>
  <conditionalFormatting sqref="N36:O36">
    <cfRule type="cellIs" dxfId="4628" priority="4629" operator="greaterThan">
      <formula>1</formula>
    </cfRule>
  </conditionalFormatting>
  <conditionalFormatting sqref="N36:O36">
    <cfRule type="cellIs" dxfId="4627" priority="4628" operator="greaterThan">
      <formula>1</formula>
    </cfRule>
  </conditionalFormatting>
  <conditionalFormatting sqref="N36:O36">
    <cfRule type="cellIs" dxfId="4626" priority="4627" operator="greaterThan">
      <formula>1</formula>
    </cfRule>
  </conditionalFormatting>
  <conditionalFormatting sqref="N36:O36">
    <cfRule type="cellIs" dxfId="4625" priority="4626" operator="greaterThan">
      <formula>1</formula>
    </cfRule>
  </conditionalFormatting>
  <conditionalFormatting sqref="N36:O36">
    <cfRule type="cellIs" dxfId="4624" priority="4625" operator="greaterThan">
      <formula>1</formula>
    </cfRule>
  </conditionalFormatting>
  <conditionalFormatting sqref="N36:O36">
    <cfRule type="cellIs" dxfId="4623" priority="4624" operator="greaterThan">
      <formula>1</formula>
    </cfRule>
  </conditionalFormatting>
  <conditionalFormatting sqref="N36:O36">
    <cfRule type="cellIs" dxfId="4622" priority="4623" operator="greaterThan">
      <formula>1</formula>
    </cfRule>
  </conditionalFormatting>
  <conditionalFormatting sqref="N36:O36">
    <cfRule type="cellIs" dxfId="4621" priority="4622" operator="greaterThan">
      <formula>1</formula>
    </cfRule>
  </conditionalFormatting>
  <conditionalFormatting sqref="N36:O36">
    <cfRule type="cellIs" dxfId="4620" priority="4621" operator="greaterThan">
      <formula>1</formula>
    </cfRule>
  </conditionalFormatting>
  <conditionalFormatting sqref="N36:O36">
    <cfRule type="cellIs" dxfId="4619" priority="4620" operator="greaterThan">
      <formula>1</formula>
    </cfRule>
  </conditionalFormatting>
  <conditionalFormatting sqref="N36:O36">
    <cfRule type="cellIs" dxfId="4618" priority="4619" operator="greaterThan">
      <formula>1</formula>
    </cfRule>
  </conditionalFormatting>
  <conditionalFormatting sqref="N36:O36">
    <cfRule type="cellIs" dxfId="4617" priority="4618" operator="greaterThan">
      <formula>1</formula>
    </cfRule>
  </conditionalFormatting>
  <conditionalFormatting sqref="N36:O36">
    <cfRule type="cellIs" dxfId="4616" priority="4617" operator="greaterThan">
      <formula>1</formula>
    </cfRule>
  </conditionalFormatting>
  <conditionalFormatting sqref="N36:O36">
    <cfRule type="cellIs" dxfId="4615" priority="4616" operator="greaterThan">
      <formula>1</formula>
    </cfRule>
  </conditionalFormatting>
  <conditionalFormatting sqref="N36:O36">
    <cfRule type="cellIs" dxfId="4614" priority="4615" operator="greaterThan">
      <formula>1</formula>
    </cfRule>
  </conditionalFormatting>
  <conditionalFormatting sqref="N36:O36">
    <cfRule type="cellIs" dxfId="4613" priority="4614" operator="greaterThan">
      <formula>1</formula>
    </cfRule>
  </conditionalFormatting>
  <conditionalFormatting sqref="N36:O36">
    <cfRule type="cellIs" dxfId="4612" priority="4613" operator="greaterThan">
      <formula>1</formula>
    </cfRule>
  </conditionalFormatting>
  <conditionalFormatting sqref="N36:O36">
    <cfRule type="cellIs" dxfId="4611" priority="4612" operator="greaterThan">
      <formula>1</formula>
    </cfRule>
  </conditionalFormatting>
  <conditionalFormatting sqref="N36:O36">
    <cfRule type="cellIs" dxfId="4610" priority="4611" operator="greaterThan">
      <formula>1</formula>
    </cfRule>
  </conditionalFormatting>
  <conditionalFormatting sqref="N36:O36">
    <cfRule type="cellIs" dxfId="4609" priority="4610" operator="greaterThan">
      <formula>1</formula>
    </cfRule>
  </conditionalFormatting>
  <conditionalFormatting sqref="N36:O36">
    <cfRule type="cellIs" dxfId="4608" priority="4609" operator="greaterThan">
      <formula>1</formula>
    </cfRule>
  </conditionalFormatting>
  <conditionalFormatting sqref="N36:O36">
    <cfRule type="cellIs" dxfId="4607" priority="4608" operator="greaterThan">
      <formula>1</formula>
    </cfRule>
  </conditionalFormatting>
  <conditionalFormatting sqref="N36:O36">
    <cfRule type="cellIs" dxfId="4606" priority="4607" operator="greaterThan">
      <formula>1</formula>
    </cfRule>
  </conditionalFormatting>
  <conditionalFormatting sqref="N36:O36">
    <cfRule type="cellIs" dxfId="4605" priority="4606" operator="greaterThan">
      <formula>1</formula>
    </cfRule>
  </conditionalFormatting>
  <conditionalFormatting sqref="N36:O36">
    <cfRule type="cellIs" dxfId="4604" priority="4605" operator="greaterThan">
      <formula>1</formula>
    </cfRule>
  </conditionalFormatting>
  <conditionalFormatting sqref="N36:O36">
    <cfRule type="cellIs" dxfId="4603" priority="4604" operator="greaterThan">
      <formula>1</formula>
    </cfRule>
  </conditionalFormatting>
  <conditionalFormatting sqref="N36:O36">
    <cfRule type="cellIs" dxfId="4602" priority="4603" operator="greaterThan">
      <formula>1</formula>
    </cfRule>
  </conditionalFormatting>
  <conditionalFormatting sqref="N36:O36">
    <cfRule type="cellIs" dxfId="4601" priority="4602" operator="greaterThan">
      <formula>1</formula>
    </cfRule>
  </conditionalFormatting>
  <conditionalFormatting sqref="N36:O36">
    <cfRule type="cellIs" dxfId="4600" priority="4601" operator="greaterThan">
      <formula>1</formula>
    </cfRule>
  </conditionalFormatting>
  <conditionalFormatting sqref="N36:O36">
    <cfRule type="cellIs" dxfId="4599" priority="4600" operator="greaterThan">
      <formula>1</formula>
    </cfRule>
  </conditionalFormatting>
  <conditionalFormatting sqref="N36:O36">
    <cfRule type="cellIs" dxfId="4598" priority="4599" operator="greaterThan">
      <formula>1</formula>
    </cfRule>
  </conditionalFormatting>
  <conditionalFormatting sqref="N36:O36">
    <cfRule type="cellIs" dxfId="4597" priority="4598" operator="greaterThan">
      <formula>1</formula>
    </cfRule>
  </conditionalFormatting>
  <conditionalFormatting sqref="N36:O36">
    <cfRule type="cellIs" dxfId="4596" priority="4597" operator="greaterThan">
      <formula>1</formula>
    </cfRule>
  </conditionalFormatting>
  <conditionalFormatting sqref="N36:O36">
    <cfRule type="cellIs" dxfId="4595" priority="4596" operator="greaterThan">
      <formula>1</formula>
    </cfRule>
  </conditionalFormatting>
  <conditionalFormatting sqref="N36:O36">
    <cfRule type="cellIs" dxfId="4594" priority="4595" operator="greaterThan">
      <formula>1</formula>
    </cfRule>
  </conditionalFormatting>
  <conditionalFormatting sqref="N36:O36">
    <cfRule type="cellIs" dxfId="4593" priority="4594" operator="greaterThan">
      <formula>1</formula>
    </cfRule>
  </conditionalFormatting>
  <conditionalFormatting sqref="N36:O36">
    <cfRule type="cellIs" dxfId="4592" priority="4593" operator="greaterThan">
      <formula>1</formula>
    </cfRule>
  </conditionalFormatting>
  <conditionalFormatting sqref="N36:O36">
    <cfRule type="cellIs" dxfId="4591" priority="4592" operator="greaterThan">
      <formula>1</formula>
    </cfRule>
  </conditionalFormatting>
  <conditionalFormatting sqref="N36:O36">
    <cfRule type="cellIs" dxfId="4590" priority="4591" operator="greaterThan">
      <formula>1</formula>
    </cfRule>
  </conditionalFormatting>
  <conditionalFormatting sqref="N36:O36">
    <cfRule type="cellIs" dxfId="4589" priority="4590" operator="greaterThan">
      <formula>1</formula>
    </cfRule>
  </conditionalFormatting>
  <conditionalFormatting sqref="N36:O36">
    <cfRule type="cellIs" dxfId="4588" priority="4589" operator="greaterThan">
      <formula>1</formula>
    </cfRule>
  </conditionalFormatting>
  <conditionalFormatting sqref="N36:O36">
    <cfRule type="cellIs" dxfId="4587" priority="4588" operator="greaterThan">
      <formula>1</formula>
    </cfRule>
  </conditionalFormatting>
  <conditionalFormatting sqref="N36:O36">
    <cfRule type="cellIs" dxfId="4586" priority="4587" operator="greaterThan">
      <formula>1</formula>
    </cfRule>
  </conditionalFormatting>
  <conditionalFormatting sqref="N36:O36">
    <cfRule type="cellIs" dxfId="4585" priority="4586" operator="greaterThan">
      <formula>1</formula>
    </cfRule>
  </conditionalFormatting>
  <conditionalFormatting sqref="N36:O36">
    <cfRule type="cellIs" dxfId="4584" priority="4585" operator="greaterThan">
      <formula>1</formula>
    </cfRule>
  </conditionalFormatting>
  <conditionalFormatting sqref="N36:O36">
    <cfRule type="cellIs" dxfId="4583" priority="4584" operator="greaterThan">
      <formula>1</formula>
    </cfRule>
  </conditionalFormatting>
  <conditionalFormatting sqref="N36:O36">
    <cfRule type="cellIs" dxfId="4582" priority="4583" operator="greaterThan">
      <formula>1</formula>
    </cfRule>
  </conditionalFormatting>
  <conditionalFormatting sqref="N36:O36">
    <cfRule type="cellIs" dxfId="4581" priority="4582" operator="greaterThan">
      <formula>1</formula>
    </cfRule>
  </conditionalFormatting>
  <conditionalFormatting sqref="N36:O36">
    <cfRule type="cellIs" dxfId="4580" priority="4581" operator="greaterThan">
      <formula>1</formula>
    </cfRule>
  </conditionalFormatting>
  <conditionalFormatting sqref="N36:O36">
    <cfRule type="cellIs" dxfId="4579" priority="4580" operator="greaterThan">
      <formula>1</formula>
    </cfRule>
  </conditionalFormatting>
  <conditionalFormatting sqref="N36:O36">
    <cfRule type="cellIs" dxfId="4578" priority="4579" operator="greaterThan">
      <formula>1</formula>
    </cfRule>
  </conditionalFormatting>
  <conditionalFormatting sqref="N36:O36">
    <cfRule type="cellIs" dxfId="4577" priority="4578" operator="greaterThan">
      <formula>1</formula>
    </cfRule>
  </conditionalFormatting>
  <conditionalFormatting sqref="N36:O36">
    <cfRule type="cellIs" dxfId="4576" priority="4577" operator="greaterThan">
      <formula>1</formula>
    </cfRule>
  </conditionalFormatting>
  <conditionalFormatting sqref="N36:O36">
    <cfRule type="cellIs" dxfId="4575" priority="4576" operator="greaterThan">
      <formula>1</formula>
    </cfRule>
  </conditionalFormatting>
  <conditionalFormatting sqref="N36:O36">
    <cfRule type="cellIs" dxfId="4574" priority="4575" operator="greaterThan">
      <formula>1</formula>
    </cfRule>
  </conditionalFormatting>
  <conditionalFormatting sqref="N36:O36">
    <cfRule type="cellIs" dxfId="4573" priority="4574" operator="greaterThan">
      <formula>1</formula>
    </cfRule>
  </conditionalFormatting>
  <conditionalFormatting sqref="N36:O36">
    <cfRule type="cellIs" dxfId="4572" priority="4573" operator="greaterThan">
      <formula>1</formula>
    </cfRule>
  </conditionalFormatting>
  <conditionalFormatting sqref="N36:O36">
    <cfRule type="cellIs" dxfId="4571" priority="4572" operator="greaterThan">
      <formula>1</formula>
    </cfRule>
  </conditionalFormatting>
  <conditionalFormatting sqref="N36:O36">
    <cfRule type="cellIs" dxfId="4570" priority="4571" operator="greaterThan">
      <formula>1</formula>
    </cfRule>
  </conditionalFormatting>
  <conditionalFormatting sqref="N36:O36">
    <cfRule type="cellIs" dxfId="4569" priority="4570" operator="greaterThan">
      <formula>1</formula>
    </cfRule>
  </conditionalFormatting>
  <conditionalFormatting sqref="N36:O36">
    <cfRule type="cellIs" dxfId="4568" priority="4569" operator="greaterThan">
      <formula>1</formula>
    </cfRule>
  </conditionalFormatting>
  <conditionalFormatting sqref="N36:O36">
    <cfRule type="cellIs" dxfId="4567" priority="4568" operator="greaterThan">
      <formula>1</formula>
    </cfRule>
  </conditionalFormatting>
  <conditionalFormatting sqref="N36:O36">
    <cfRule type="cellIs" dxfId="4566" priority="4567" operator="greaterThan">
      <formula>1</formula>
    </cfRule>
  </conditionalFormatting>
  <conditionalFormatting sqref="N36:O36">
    <cfRule type="cellIs" dxfId="4565" priority="4566" operator="greaterThan">
      <formula>1</formula>
    </cfRule>
  </conditionalFormatting>
  <conditionalFormatting sqref="N36:O36">
    <cfRule type="cellIs" dxfId="4564" priority="4565" operator="greaterThan">
      <formula>1</formula>
    </cfRule>
  </conditionalFormatting>
  <conditionalFormatting sqref="N36:O36">
    <cfRule type="cellIs" dxfId="4563" priority="4564" operator="greaterThan">
      <formula>1</formula>
    </cfRule>
  </conditionalFormatting>
  <conditionalFormatting sqref="N36:O36">
    <cfRule type="cellIs" dxfId="4562" priority="4563" operator="greaterThan">
      <formula>1</formula>
    </cfRule>
  </conditionalFormatting>
  <conditionalFormatting sqref="N36:O36">
    <cfRule type="cellIs" dxfId="4561" priority="4562" operator="greaterThan">
      <formula>1</formula>
    </cfRule>
  </conditionalFormatting>
  <conditionalFormatting sqref="N36:O36">
    <cfRule type="cellIs" dxfId="4560" priority="4561" operator="greaterThan">
      <formula>1</formula>
    </cfRule>
  </conditionalFormatting>
  <conditionalFormatting sqref="N36:O36">
    <cfRule type="cellIs" dxfId="4559" priority="4560" operator="greaterThan">
      <formula>1</formula>
    </cfRule>
  </conditionalFormatting>
  <conditionalFormatting sqref="N36:O36">
    <cfRule type="cellIs" dxfId="4558" priority="4559" operator="greaterThan">
      <formula>1</formula>
    </cfRule>
  </conditionalFormatting>
  <conditionalFormatting sqref="N36:O36">
    <cfRule type="cellIs" dxfId="4557" priority="4558" operator="greaterThan">
      <formula>1</formula>
    </cfRule>
  </conditionalFormatting>
  <conditionalFormatting sqref="N36:O36">
    <cfRule type="cellIs" dxfId="4556" priority="4557" operator="greaterThan">
      <formula>1</formula>
    </cfRule>
  </conditionalFormatting>
  <conditionalFormatting sqref="N36:O36">
    <cfRule type="cellIs" dxfId="4555" priority="4556" operator="greaterThan">
      <formula>1</formula>
    </cfRule>
  </conditionalFormatting>
  <conditionalFormatting sqref="N36:O36">
    <cfRule type="cellIs" dxfId="4554" priority="4555" operator="greaterThan">
      <formula>1</formula>
    </cfRule>
  </conditionalFormatting>
  <conditionalFormatting sqref="N36:O36">
    <cfRule type="cellIs" dxfId="4553" priority="4554" operator="greaterThan">
      <formula>1</formula>
    </cfRule>
  </conditionalFormatting>
  <conditionalFormatting sqref="N36:O36">
    <cfRule type="cellIs" dxfId="4552" priority="4553" operator="greaterThan">
      <formula>1</formula>
    </cfRule>
  </conditionalFormatting>
  <conditionalFormatting sqref="N36:O36">
    <cfRule type="cellIs" dxfId="4551" priority="4552" operator="greaterThan">
      <formula>1</formula>
    </cfRule>
  </conditionalFormatting>
  <conditionalFormatting sqref="N36:O36">
    <cfRule type="cellIs" dxfId="4550" priority="4551" operator="greaterThan">
      <formula>1</formula>
    </cfRule>
  </conditionalFormatting>
  <conditionalFormatting sqref="N36:O36">
    <cfRule type="cellIs" dxfId="4549" priority="4550" operator="greaterThan">
      <formula>1</formula>
    </cfRule>
  </conditionalFormatting>
  <conditionalFormatting sqref="N36:O36">
    <cfRule type="cellIs" dxfId="4548" priority="4549" operator="greaterThan">
      <formula>1</formula>
    </cfRule>
  </conditionalFormatting>
  <conditionalFormatting sqref="N36:O36">
    <cfRule type="cellIs" dxfId="4547" priority="4548" operator="greaterThan">
      <formula>1</formula>
    </cfRule>
  </conditionalFormatting>
  <conditionalFormatting sqref="N36:O36">
    <cfRule type="cellIs" dxfId="4546" priority="4547" operator="greaterThan">
      <formula>1</formula>
    </cfRule>
  </conditionalFormatting>
  <conditionalFormatting sqref="N36:O36">
    <cfRule type="cellIs" dxfId="4545" priority="4546" operator="greaterThan">
      <formula>1</formula>
    </cfRule>
  </conditionalFormatting>
  <conditionalFormatting sqref="N36:O36">
    <cfRule type="cellIs" dxfId="4544" priority="4545" operator="greaterThan">
      <formula>1</formula>
    </cfRule>
  </conditionalFormatting>
  <conditionalFormatting sqref="N36:O36">
    <cfRule type="cellIs" dxfId="4543" priority="4544" operator="greaterThan">
      <formula>1</formula>
    </cfRule>
  </conditionalFormatting>
  <conditionalFormatting sqref="N36:O36">
    <cfRule type="cellIs" dxfId="4542" priority="4543" operator="greaterThan">
      <formula>1</formula>
    </cfRule>
  </conditionalFormatting>
  <conditionalFormatting sqref="N36:O36">
    <cfRule type="cellIs" dxfId="4541" priority="4542" operator="greaterThan">
      <formula>1</formula>
    </cfRule>
  </conditionalFormatting>
  <conditionalFormatting sqref="N36:O36">
    <cfRule type="cellIs" dxfId="4540" priority="4541" operator="greaterThan">
      <formula>1</formula>
    </cfRule>
  </conditionalFormatting>
  <conditionalFormatting sqref="N36:O36">
    <cfRule type="cellIs" dxfId="4539" priority="4540" operator="greaterThan">
      <formula>1</formula>
    </cfRule>
  </conditionalFormatting>
  <conditionalFormatting sqref="N36:O36">
    <cfRule type="cellIs" dxfId="4538" priority="4539" operator="greaterThan">
      <formula>1</formula>
    </cfRule>
  </conditionalFormatting>
  <conditionalFormatting sqref="N36:O36">
    <cfRule type="cellIs" dxfId="4537" priority="4538" operator="greaterThan">
      <formula>1</formula>
    </cfRule>
  </conditionalFormatting>
  <conditionalFormatting sqref="N36:O36">
    <cfRule type="cellIs" dxfId="4536" priority="4537" operator="greaterThan">
      <formula>1</formula>
    </cfRule>
  </conditionalFormatting>
  <conditionalFormatting sqref="N36:O36">
    <cfRule type="cellIs" dxfId="4535" priority="4536" operator="greaterThan">
      <formula>1</formula>
    </cfRule>
  </conditionalFormatting>
  <conditionalFormatting sqref="N36:O36">
    <cfRule type="cellIs" dxfId="4534" priority="4535" operator="greaterThan">
      <formula>1</formula>
    </cfRule>
  </conditionalFormatting>
  <conditionalFormatting sqref="N36:O36">
    <cfRule type="cellIs" dxfId="4533" priority="4534" operator="greaterThan">
      <formula>1</formula>
    </cfRule>
  </conditionalFormatting>
  <conditionalFormatting sqref="N36:O36">
    <cfRule type="cellIs" dxfId="4532" priority="4533" operator="greaterThan">
      <formula>1</formula>
    </cfRule>
  </conditionalFormatting>
  <conditionalFormatting sqref="N36:O36">
    <cfRule type="cellIs" dxfId="4531" priority="4532" operator="greaterThan">
      <formula>1</formula>
    </cfRule>
  </conditionalFormatting>
  <conditionalFormatting sqref="N36:O36">
    <cfRule type="cellIs" dxfId="4530" priority="4531" operator="greaterThan">
      <formula>1</formula>
    </cfRule>
  </conditionalFormatting>
  <conditionalFormatting sqref="N36:O36">
    <cfRule type="cellIs" dxfId="4529" priority="4530" operator="greaterThan">
      <formula>1</formula>
    </cfRule>
  </conditionalFormatting>
  <conditionalFormatting sqref="N36:O36">
    <cfRule type="cellIs" dxfId="4528" priority="4529" operator="greaterThan">
      <formula>1</formula>
    </cfRule>
  </conditionalFormatting>
  <conditionalFormatting sqref="N36:O36">
    <cfRule type="cellIs" dxfId="4527" priority="4528" operator="greaterThan">
      <formula>1</formula>
    </cfRule>
  </conditionalFormatting>
  <conditionalFormatting sqref="N36:O36">
    <cfRule type="cellIs" dxfId="4526" priority="4527" operator="greaterThan">
      <formula>1</formula>
    </cfRule>
  </conditionalFormatting>
  <conditionalFormatting sqref="N36:O36">
    <cfRule type="cellIs" dxfId="4525" priority="4526" operator="greaterThan">
      <formula>1</formula>
    </cfRule>
  </conditionalFormatting>
  <conditionalFormatting sqref="N36:O36">
    <cfRule type="cellIs" dxfId="4524" priority="4525" operator="greaterThan">
      <formula>1</formula>
    </cfRule>
  </conditionalFormatting>
  <conditionalFormatting sqref="N36:O36">
    <cfRule type="cellIs" dxfId="4523" priority="4524" operator="greaterThan">
      <formula>1</formula>
    </cfRule>
  </conditionalFormatting>
  <conditionalFormatting sqref="N36:O36">
    <cfRule type="cellIs" dxfId="4522" priority="4523" operator="greaterThan">
      <formula>1</formula>
    </cfRule>
  </conditionalFormatting>
  <conditionalFormatting sqref="N36:O36">
    <cfRule type="cellIs" dxfId="4521" priority="4522" operator="greaterThan">
      <formula>1</formula>
    </cfRule>
  </conditionalFormatting>
  <conditionalFormatting sqref="N36:O36">
    <cfRule type="cellIs" dxfId="4520" priority="4521" operator="greaterThan">
      <formula>1</formula>
    </cfRule>
  </conditionalFormatting>
  <conditionalFormatting sqref="N36:O36">
    <cfRule type="cellIs" dxfId="4519" priority="4520" operator="greaterThan">
      <formula>1</formula>
    </cfRule>
  </conditionalFormatting>
  <conditionalFormatting sqref="N36:O36">
    <cfRule type="cellIs" dxfId="4518" priority="4519" operator="greaterThan">
      <formula>1</formula>
    </cfRule>
  </conditionalFormatting>
  <conditionalFormatting sqref="N36:O36">
    <cfRule type="cellIs" dxfId="4517" priority="4518" operator="greaterThan">
      <formula>1</formula>
    </cfRule>
  </conditionalFormatting>
  <conditionalFormatting sqref="N36:O36">
    <cfRule type="cellIs" dxfId="4516" priority="4517" operator="greaterThan">
      <formula>1</formula>
    </cfRule>
  </conditionalFormatting>
  <conditionalFormatting sqref="N36:O36">
    <cfRule type="cellIs" dxfId="4515" priority="4516" operator="greaterThan">
      <formula>1</formula>
    </cfRule>
  </conditionalFormatting>
  <conditionalFormatting sqref="N36:O36">
    <cfRule type="cellIs" dxfId="4514" priority="4515" operator="greaterThan">
      <formula>1</formula>
    </cfRule>
  </conditionalFormatting>
  <conditionalFormatting sqref="N36:O36">
    <cfRule type="cellIs" dxfId="4513" priority="4514" operator="greaterThan">
      <formula>1</formula>
    </cfRule>
  </conditionalFormatting>
  <conditionalFormatting sqref="N36:O36">
    <cfRule type="cellIs" dxfId="4512" priority="4513" operator="greaterThan">
      <formula>1</formula>
    </cfRule>
  </conditionalFormatting>
  <conditionalFormatting sqref="N36:O36">
    <cfRule type="cellIs" dxfId="4511" priority="4512" operator="greaterThan">
      <formula>1</formula>
    </cfRule>
  </conditionalFormatting>
  <conditionalFormatting sqref="N36:O36">
    <cfRule type="cellIs" dxfId="4510" priority="4511" operator="greaterThan">
      <formula>1</formula>
    </cfRule>
  </conditionalFormatting>
  <conditionalFormatting sqref="N36:O36">
    <cfRule type="cellIs" dxfId="4509" priority="4510" operator="greaterThan">
      <formula>1</formula>
    </cfRule>
  </conditionalFormatting>
  <conditionalFormatting sqref="N36:O36">
    <cfRule type="cellIs" dxfId="4508" priority="4509" operator="greaterThan">
      <formula>1</formula>
    </cfRule>
  </conditionalFormatting>
  <conditionalFormatting sqref="N36:O36">
    <cfRule type="cellIs" dxfId="4507" priority="4508" operator="greaterThan">
      <formula>1</formula>
    </cfRule>
  </conditionalFormatting>
  <conditionalFormatting sqref="N36:O36">
    <cfRule type="cellIs" dxfId="4506" priority="4507" operator="greaterThan">
      <formula>1</formula>
    </cfRule>
  </conditionalFormatting>
  <conditionalFormatting sqref="N36:O36">
    <cfRule type="cellIs" dxfId="4505" priority="4506" operator="greaterThan">
      <formula>1</formula>
    </cfRule>
  </conditionalFormatting>
  <conditionalFormatting sqref="N36:O36">
    <cfRule type="cellIs" dxfId="4504" priority="4505" operator="greaterThan">
      <formula>1</formula>
    </cfRule>
  </conditionalFormatting>
  <conditionalFormatting sqref="N36:O36">
    <cfRule type="cellIs" dxfId="4503" priority="4504" operator="greaterThan">
      <formula>1</formula>
    </cfRule>
  </conditionalFormatting>
  <conditionalFormatting sqref="N36:O36">
    <cfRule type="cellIs" dxfId="4502" priority="4503" operator="greaterThan">
      <formula>1</formula>
    </cfRule>
  </conditionalFormatting>
  <conditionalFormatting sqref="N36:O36">
    <cfRule type="cellIs" dxfId="4501" priority="4502" operator="greaterThan">
      <formula>1</formula>
    </cfRule>
  </conditionalFormatting>
  <conditionalFormatting sqref="N36:O36">
    <cfRule type="cellIs" dxfId="4500" priority="4501" operator="greaterThan">
      <formula>1</formula>
    </cfRule>
  </conditionalFormatting>
  <conditionalFormatting sqref="N36:O36">
    <cfRule type="cellIs" dxfId="4499" priority="4500" operator="greaterThan">
      <formula>1</formula>
    </cfRule>
  </conditionalFormatting>
  <conditionalFormatting sqref="N36:O36">
    <cfRule type="cellIs" dxfId="4498" priority="4499" operator="greaterThan">
      <formula>1</formula>
    </cfRule>
  </conditionalFormatting>
  <conditionalFormatting sqref="N36:O36">
    <cfRule type="cellIs" dxfId="4497" priority="4498" operator="greaterThan">
      <formula>1</formula>
    </cfRule>
  </conditionalFormatting>
  <conditionalFormatting sqref="N36:O36">
    <cfRule type="cellIs" dxfId="4496" priority="4497" operator="greaterThan">
      <formula>1</formula>
    </cfRule>
  </conditionalFormatting>
  <conditionalFormatting sqref="N36:O36">
    <cfRule type="cellIs" dxfId="4495" priority="4496" operator="greaterThan">
      <formula>1</formula>
    </cfRule>
  </conditionalFormatting>
  <conditionalFormatting sqref="N36:O36">
    <cfRule type="cellIs" dxfId="4494" priority="4495" operator="greaterThan">
      <formula>1</formula>
    </cfRule>
  </conditionalFormatting>
  <conditionalFormatting sqref="N36:O36">
    <cfRule type="cellIs" dxfId="4493" priority="4494" operator="greaterThan">
      <formula>1</formula>
    </cfRule>
  </conditionalFormatting>
  <conditionalFormatting sqref="N36:O36">
    <cfRule type="cellIs" dxfId="4492" priority="4493" operator="greaterThan">
      <formula>1</formula>
    </cfRule>
  </conditionalFormatting>
  <conditionalFormatting sqref="N36:O36">
    <cfRule type="cellIs" dxfId="4491" priority="4492" operator="greaterThan">
      <formula>1</formula>
    </cfRule>
  </conditionalFormatting>
  <conditionalFormatting sqref="N36:O36">
    <cfRule type="cellIs" dxfId="4490" priority="4491" operator="greaterThan">
      <formula>1</formula>
    </cfRule>
  </conditionalFormatting>
  <conditionalFormatting sqref="N36:O36">
    <cfRule type="cellIs" dxfId="4489" priority="4490" operator="greaterThan">
      <formula>1</formula>
    </cfRule>
  </conditionalFormatting>
  <conditionalFormatting sqref="N36:O36">
    <cfRule type="cellIs" dxfId="4488" priority="4489" operator="greaterThan">
      <formula>1</formula>
    </cfRule>
  </conditionalFormatting>
  <conditionalFormatting sqref="N36:O36">
    <cfRule type="cellIs" dxfId="4487" priority="4488" operator="greaterThan">
      <formula>1</formula>
    </cfRule>
  </conditionalFormatting>
  <conditionalFormatting sqref="N36:O36">
    <cfRule type="cellIs" dxfId="4486" priority="4487" operator="greaterThan">
      <formula>1</formula>
    </cfRule>
  </conditionalFormatting>
  <conditionalFormatting sqref="N36:O36">
    <cfRule type="cellIs" dxfId="4485" priority="4486" operator="greaterThan">
      <formula>1</formula>
    </cfRule>
  </conditionalFormatting>
  <conditionalFormatting sqref="N36:O36">
    <cfRule type="cellIs" dxfId="4484" priority="4485" operator="greaterThan">
      <formula>1</formula>
    </cfRule>
  </conditionalFormatting>
  <conditionalFormatting sqref="N36:O36">
    <cfRule type="cellIs" dxfId="4483" priority="4484" operator="greaterThan">
      <formula>1</formula>
    </cfRule>
  </conditionalFormatting>
  <conditionalFormatting sqref="N36:O36">
    <cfRule type="cellIs" dxfId="4482" priority="4483" operator="greaterThan">
      <formula>1</formula>
    </cfRule>
  </conditionalFormatting>
  <conditionalFormatting sqref="N36:O36">
    <cfRule type="cellIs" dxfId="4481" priority="4482" operator="greaterThan">
      <formula>1</formula>
    </cfRule>
  </conditionalFormatting>
  <conditionalFormatting sqref="N36:O36">
    <cfRule type="cellIs" dxfId="4480" priority="4481" operator="greaterThan">
      <formula>1</formula>
    </cfRule>
  </conditionalFormatting>
  <conditionalFormatting sqref="N36:O36">
    <cfRule type="cellIs" dxfId="4479" priority="4480" operator="greaterThan">
      <formula>1</formula>
    </cfRule>
  </conditionalFormatting>
  <conditionalFormatting sqref="N36:O36">
    <cfRule type="cellIs" dxfId="4478" priority="4479" operator="greaterThan">
      <formula>1</formula>
    </cfRule>
  </conditionalFormatting>
  <conditionalFormatting sqref="N36:O36">
    <cfRule type="cellIs" dxfId="4477" priority="4478" operator="greaterThan">
      <formula>1</formula>
    </cfRule>
  </conditionalFormatting>
  <conditionalFormatting sqref="N36:O36">
    <cfRule type="cellIs" dxfId="4476" priority="4477" operator="greaterThan">
      <formula>1</formula>
    </cfRule>
  </conditionalFormatting>
  <conditionalFormatting sqref="Q36:S36">
    <cfRule type="cellIs" dxfId="4475" priority="4476" operator="greaterThan">
      <formula>1</formula>
    </cfRule>
  </conditionalFormatting>
  <conditionalFormatting sqref="Q36:S36">
    <cfRule type="cellIs" dxfId="4474" priority="4475" operator="greaterThan">
      <formula>1</formula>
    </cfRule>
  </conditionalFormatting>
  <conditionalFormatting sqref="Q36:S36">
    <cfRule type="cellIs" dxfId="4473" priority="4474" operator="greaterThan">
      <formula>1</formula>
    </cfRule>
  </conditionalFormatting>
  <conditionalFormatting sqref="Q36:S36">
    <cfRule type="cellIs" dxfId="4472" priority="4473" operator="greaterThan">
      <formula>1</formula>
    </cfRule>
  </conditionalFormatting>
  <conditionalFormatting sqref="Q36:S36">
    <cfRule type="cellIs" dxfId="4471" priority="4472" operator="greaterThan">
      <formula>1</formula>
    </cfRule>
  </conditionalFormatting>
  <conditionalFormatting sqref="Q36:S36">
    <cfRule type="cellIs" dxfId="4470" priority="4471" operator="greaterThan">
      <formula>1</formula>
    </cfRule>
  </conditionalFormatting>
  <conditionalFormatting sqref="Q36:S36">
    <cfRule type="cellIs" dxfId="4469" priority="4470" operator="greaterThan">
      <formula>1</formula>
    </cfRule>
  </conditionalFormatting>
  <conditionalFormatting sqref="Q36:S36">
    <cfRule type="cellIs" dxfId="4468" priority="4469" operator="greaterThan">
      <formula>1</formula>
    </cfRule>
  </conditionalFormatting>
  <conditionalFormatting sqref="Q36:S36">
    <cfRule type="cellIs" dxfId="4467" priority="4467" operator="greaterThan">
      <formula>1</formula>
    </cfRule>
  </conditionalFormatting>
  <conditionalFormatting sqref="Q36:S36">
    <cfRule type="cellIs" dxfId="4466" priority="4468" operator="greaterThan">
      <formula>1</formula>
    </cfRule>
  </conditionalFormatting>
  <conditionalFormatting sqref="Q36:S36">
    <cfRule type="cellIs" dxfId="4465" priority="4466" operator="greaterThan">
      <formula>1</formula>
    </cfRule>
  </conditionalFormatting>
  <conditionalFormatting sqref="Q36:S36">
    <cfRule type="cellIs" dxfId="4464" priority="4465" operator="greaterThan">
      <formula>1</formula>
    </cfRule>
  </conditionalFormatting>
  <conditionalFormatting sqref="Q36:S36">
    <cfRule type="cellIs" dxfId="4463" priority="4464" operator="greaterThan">
      <formula>1</formula>
    </cfRule>
  </conditionalFormatting>
  <conditionalFormatting sqref="Q36:S36">
    <cfRule type="cellIs" dxfId="4462" priority="4463" operator="greaterThan">
      <formula>1</formula>
    </cfRule>
  </conditionalFormatting>
  <conditionalFormatting sqref="Q36:S36">
    <cfRule type="cellIs" dxfId="4461" priority="4462" operator="greaterThan">
      <formula>1</formula>
    </cfRule>
  </conditionalFormatting>
  <conditionalFormatting sqref="Q36:S36">
    <cfRule type="cellIs" dxfId="4460" priority="4461" operator="greaterThan">
      <formula>1</formula>
    </cfRule>
  </conditionalFormatting>
  <conditionalFormatting sqref="Q36:S36">
    <cfRule type="cellIs" dxfId="4459" priority="4460" operator="greaterThan">
      <formula>1</formula>
    </cfRule>
  </conditionalFormatting>
  <conditionalFormatting sqref="Q36:S36">
    <cfRule type="cellIs" dxfId="4458" priority="4456" operator="greaterThan">
      <formula>1</formula>
    </cfRule>
  </conditionalFormatting>
  <conditionalFormatting sqref="Q36:S36">
    <cfRule type="cellIs" dxfId="4457" priority="4459" operator="greaterThan">
      <formula>1</formula>
    </cfRule>
  </conditionalFormatting>
  <conditionalFormatting sqref="Q36:S36">
    <cfRule type="cellIs" dxfId="4456" priority="4458" operator="greaterThan">
      <formula>1</formula>
    </cfRule>
  </conditionalFormatting>
  <conditionalFormatting sqref="Q36:S36">
    <cfRule type="cellIs" dxfId="4455" priority="4457" operator="greaterThan">
      <formula>1</formula>
    </cfRule>
  </conditionalFormatting>
  <conditionalFormatting sqref="Q36:S36">
    <cfRule type="cellIs" dxfId="4454" priority="4455" operator="greaterThan">
      <formula>1</formula>
    </cfRule>
  </conditionalFormatting>
  <conditionalFormatting sqref="Q36:S36">
    <cfRule type="cellIs" dxfId="4453" priority="4454" operator="greaterThan">
      <formula>1</formula>
    </cfRule>
  </conditionalFormatting>
  <conditionalFormatting sqref="Q36:S36">
    <cfRule type="cellIs" dxfId="4452" priority="4453" operator="greaterThan">
      <formula>1</formula>
    </cfRule>
  </conditionalFormatting>
  <conditionalFormatting sqref="Q36:S36">
    <cfRule type="cellIs" dxfId="4451" priority="4452" operator="greaterThan">
      <formula>1</formula>
    </cfRule>
  </conditionalFormatting>
  <conditionalFormatting sqref="Q36:S36">
    <cfRule type="cellIs" dxfId="4450" priority="4451" operator="greaterThan">
      <formula>1</formula>
    </cfRule>
  </conditionalFormatting>
  <conditionalFormatting sqref="Q36:S36">
    <cfRule type="cellIs" dxfId="4449" priority="4450" operator="greaterThan">
      <formula>1</formula>
    </cfRule>
  </conditionalFormatting>
  <conditionalFormatting sqref="Q36:S36">
    <cfRule type="cellIs" dxfId="4448" priority="4449" operator="greaterThan">
      <formula>1</formula>
    </cfRule>
  </conditionalFormatting>
  <conditionalFormatting sqref="Q36:S36">
    <cfRule type="cellIs" dxfId="4447" priority="4447" operator="greaterThan">
      <formula>1</formula>
    </cfRule>
  </conditionalFormatting>
  <conditionalFormatting sqref="Q36:S36">
    <cfRule type="cellIs" dxfId="4446" priority="4448" operator="greaterThan">
      <formula>1</formula>
    </cfRule>
  </conditionalFormatting>
  <conditionalFormatting sqref="Q36:S36">
    <cfRule type="cellIs" dxfId="4445" priority="4446" operator="greaterThan">
      <formula>1</formula>
    </cfRule>
  </conditionalFormatting>
  <conditionalFormatting sqref="Q36:S36">
    <cfRule type="cellIs" dxfId="4444" priority="4445" operator="greaterThan">
      <formula>1</formula>
    </cfRule>
  </conditionalFormatting>
  <conditionalFormatting sqref="Q36:S36">
    <cfRule type="cellIs" dxfId="4443" priority="4444" operator="greaterThan">
      <formula>1</formula>
    </cfRule>
  </conditionalFormatting>
  <conditionalFormatting sqref="Q36:S36">
    <cfRule type="cellIs" dxfId="4442" priority="4443" operator="greaterThan">
      <formula>1</formula>
    </cfRule>
  </conditionalFormatting>
  <conditionalFormatting sqref="Q36:S36">
    <cfRule type="cellIs" dxfId="4441" priority="4442" operator="greaterThan">
      <formula>1</formula>
    </cfRule>
  </conditionalFormatting>
  <conditionalFormatting sqref="Q36:S36">
    <cfRule type="cellIs" dxfId="4440" priority="4441" operator="greaterThan">
      <formula>1</formula>
    </cfRule>
  </conditionalFormatting>
  <conditionalFormatting sqref="Q36:S36">
    <cfRule type="cellIs" dxfId="4439" priority="4440" operator="greaterThan">
      <formula>1</formula>
    </cfRule>
  </conditionalFormatting>
  <conditionalFormatting sqref="Q36:S36">
    <cfRule type="cellIs" dxfId="4438" priority="4439" operator="greaterThan">
      <formula>1</formula>
    </cfRule>
  </conditionalFormatting>
  <conditionalFormatting sqref="Q36:S36">
    <cfRule type="cellIs" dxfId="4437" priority="4438" operator="greaterThan">
      <formula>1</formula>
    </cfRule>
  </conditionalFormatting>
  <conditionalFormatting sqref="Q36:S36">
    <cfRule type="cellIs" dxfId="4436" priority="4437" operator="greaterThan">
      <formula>1</formula>
    </cfRule>
  </conditionalFormatting>
  <conditionalFormatting sqref="Q36:S36">
    <cfRule type="cellIs" dxfId="4435" priority="4436" operator="greaterThan">
      <formula>1</formula>
    </cfRule>
  </conditionalFormatting>
  <conditionalFormatting sqref="Q36:S36">
    <cfRule type="cellIs" dxfId="4434" priority="4435" operator="greaterThan">
      <formula>1</formula>
    </cfRule>
  </conditionalFormatting>
  <conditionalFormatting sqref="Q36:S36">
    <cfRule type="cellIs" dxfId="4433" priority="4386" operator="greaterThan">
      <formula>1</formula>
    </cfRule>
  </conditionalFormatting>
  <conditionalFormatting sqref="Q36:S36">
    <cfRule type="cellIs" dxfId="4432" priority="4434" operator="greaterThan">
      <formula>1</formula>
    </cfRule>
  </conditionalFormatting>
  <conditionalFormatting sqref="Q36:S36">
    <cfRule type="cellIs" dxfId="4431" priority="4433" operator="greaterThan">
      <formula>1</formula>
    </cfRule>
  </conditionalFormatting>
  <conditionalFormatting sqref="Q36:S36">
    <cfRule type="cellIs" dxfId="4430" priority="4432" operator="greaterThan">
      <formula>1</formula>
    </cfRule>
  </conditionalFormatting>
  <conditionalFormatting sqref="Q36:S36">
    <cfRule type="cellIs" dxfId="4429" priority="4431" operator="greaterThan">
      <formula>1</formula>
    </cfRule>
  </conditionalFormatting>
  <conditionalFormatting sqref="Q36:S36">
    <cfRule type="cellIs" dxfId="4428" priority="4429" operator="greaterThan">
      <formula>1</formula>
    </cfRule>
  </conditionalFormatting>
  <conditionalFormatting sqref="Q36:S36">
    <cfRule type="cellIs" dxfId="4427" priority="4430" operator="greaterThan">
      <formula>1</formula>
    </cfRule>
  </conditionalFormatting>
  <conditionalFormatting sqref="Q36:S36">
    <cfRule type="cellIs" dxfId="4426" priority="4428" operator="greaterThan">
      <formula>1</formula>
    </cfRule>
  </conditionalFormatting>
  <conditionalFormatting sqref="Q36:S36">
    <cfRule type="cellIs" dxfId="4425" priority="4427" operator="greaterThan">
      <formula>1</formula>
    </cfRule>
  </conditionalFormatting>
  <conditionalFormatting sqref="Q36:S36">
    <cfRule type="cellIs" dxfId="4424" priority="4426" operator="greaterThan">
      <formula>1</formula>
    </cfRule>
  </conditionalFormatting>
  <conditionalFormatting sqref="Q36:S36">
    <cfRule type="cellIs" dxfId="4423" priority="4425" operator="greaterThan">
      <formula>1</formula>
    </cfRule>
  </conditionalFormatting>
  <conditionalFormatting sqref="Q36:S36">
    <cfRule type="cellIs" dxfId="4422" priority="4424" operator="greaterThan">
      <formula>1</formula>
    </cfRule>
  </conditionalFormatting>
  <conditionalFormatting sqref="Q36:S36">
    <cfRule type="cellIs" dxfId="4421" priority="4423" operator="greaterThan">
      <formula>1</formula>
    </cfRule>
  </conditionalFormatting>
  <conditionalFormatting sqref="Q36:S36">
    <cfRule type="cellIs" dxfId="4420" priority="4422" operator="greaterThan">
      <formula>1</formula>
    </cfRule>
  </conditionalFormatting>
  <conditionalFormatting sqref="Q36:S36">
    <cfRule type="cellIs" dxfId="4419" priority="4421" operator="greaterThan">
      <formula>1</formula>
    </cfRule>
  </conditionalFormatting>
  <conditionalFormatting sqref="Q36:S36">
    <cfRule type="cellIs" dxfId="4418" priority="4420" operator="greaterThan">
      <formula>1</formula>
    </cfRule>
  </conditionalFormatting>
  <conditionalFormatting sqref="Q36:S36">
    <cfRule type="cellIs" dxfId="4417" priority="4419" operator="greaterThan">
      <formula>1</formula>
    </cfRule>
  </conditionalFormatting>
  <conditionalFormatting sqref="Q36:S36">
    <cfRule type="cellIs" dxfId="4416" priority="4418" operator="greaterThan">
      <formula>1</formula>
    </cfRule>
  </conditionalFormatting>
  <conditionalFormatting sqref="Q36:S36">
    <cfRule type="cellIs" dxfId="4415" priority="4417" operator="greaterThan">
      <formula>1</formula>
    </cfRule>
  </conditionalFormatting>
  <conditionalFormatting sqref="Q36:S36">
    <cfRule type="cellIs" dxfId="4414" priority="4416" operator="greaterThan">
      <formula>1</formula>
    </cfRule>
  </conditionalFormatting>
  <conditionalFormatting sqref="Q36:S36">
    <cfRule type="cellIs" dxfId="4413" priority="4415" operator="greaterThan">
      <formula>1</formula>
    </cfRule>
  </conditionalFormatting>
  <conditionalFormatting sqref="Q36:S36">
    <cfRule type="cellIs" dxfId="4412" priority="4414" operator="greaterThan">
      <formula>1</formula>
    </cfRule>
  </conditionalFormatting>
  <conditionalFormatting sqref="Q36:S36">
    <cfRule type="cellIs" dxfId="4411" priority="4413" operator="greaterThan">
      <formula>1</formula>
    </cfRule>
  </conditionalFormatting>
  <conditionalFormatting sqref="Q36:S36">
    <cfRule type="cellIs" dxfId="4410" priority="4412" operator="greaterThan">
      <formula>1</formula>
    </cfRule>
  </conditionalFormatting>
  <conditionalFormatting sqref="Q36:S36">
    <cfRule type="cellIs" dxfId="4409" priority="4411" operator="greaterThan">
      <formula>1</formula>
    </cfRule>
  </conditionalFormatting>
  <conditionalFormatting sqref="Q36:S36">
    <cfRule type="cellIs" dxfId="4408" priority="4410" operator="greaterThan">
      <formula>1</formula>
    </cfRule>
  </conditionalFormatting>
  <conditionalFormatting sqref="Q36:S36">
    <cfRule type="cellIs" dxfId="4407" priority="4409" operator="greaterThan">
      <formula>1</formula>
    </cfRule>
  </conditionalFormatting>
  <conditionalFormatting sqref="Q36:S36">
    <cfRule type="cellIs" dxfId="4406" priority="4408" operator="greaterThan">
      <formula>1</formula>
    </cfRule>
  </conditionalFormatting>
  <conditionalFormatting sqref="Q36:S36">
    <cfRule type="cellIs" dxfId="4405" priority="4407" operator="greaterThan">
      <formula>1</formula>
    </cfRule>
  </conditionalFormatting>
  <conditionalFormatting sqref="Q36:S36">
    <cfRule type="cellIs" dxfId="4404" priority="4406" operator="greaterThan">
      <formula>1</formula>
    </cfRule>
  </conditionalFormatting>
  <conditionalFormatting sqref="Q36:S36">
    <cfRule type="cellIs" dxfId="4403" priority="4405" operator="greaterThan">
      <formula>1</formula>
    </cfRule>
  </conditionalFormatting>
  <conditionalFormatting sqref="Q36:S36">
    <cfRule type="cellIs" dxfId="4402" priority="4404" operator="greaterThan">
      <formula>1</formula>
    </cfRule>
  </conditionalFormatting>
  <conditionalFormatting sqref="Q36:S36">
    <cfRule type="cellIs" dxfId="4401" priority="4403" operator="greaterThan">
      <formula>1</formula>
    </cfRule>
  </conditionalFormatting>
  <conditionalFormatting sqref="Q36:S36">
    <cfRule type="cellIs" dxfId="4400" priority="4402" operator="greaterThan">
      <formula>1</formula>
    </cfRule>
  </conditionalFormatting>
  <conditionalFormatting sqref="Q36:S36">
    <cfRule type="cellIs" dxfId="4399" priority="4401" operator="greaterThan">
      <formula>1</formula>
    </cfRule>
  </conditionalFormatting>
  <conditionalFormatting sqref="Q36:S36">
    <cfRule type="cellIs" dxfId="4398" priority="4400" operator="greaterThan">
      <formula>1</formula>
    </cfRule>
  </conditionalFormatting>
  <conditionalFormatting sqref="Q36:S36">
    <cfRule type="cellIs" dxfId="4397" priority="4399" operator="greaterThan">
      <formula>1</formula>
    </cfRule>
  </conditionalFormatting>
  <conditionalFormatting sqref="Q36:S36">
    <cfRule type="cellIs" dxfId="4396" priority="4398" operator="greaterThan">
      <formula>1</formula>
    </cfRule>
  </conditionalFormatting>
  <conditionalFormatting sqref="Q36:S36">
    <cfRule type="cellIs" dxfId="4395" priority="4397" operator="greaterThan">
      <formula>1</formula>
    </cfRule>
  </conditionalFormatting>
  <conditionalFormatting sqref="Q36:S36">
    <cfRule type="cellIs" dxfId="4394" priority="4396" operator="greaterThan">
      <formula>1</formula>
    </cfRule>
  </conditionalFormatting>
  <conditionalFormatting sqref="Q36:S36">
    <cfRule type="cellIs" dxfId="4393" priority="4395" operator="greaterThan">
      <formula>1</formula>
    </cfRule>
  </conditionalFormatting>
  <conditionalFormatting sqref="Q36:S36">
    <cfRule type="cellIs" dxfId="4392" priority="4394" operator="greaterThan">
      <formula>1</formula>
    </cfRule>
  </conditionalFormatting>
  <conditionalFormatting sqref="Q36:S36">
    <cfRule type="cellIs" dxfId="4391" priority="4393" operator="greaterThan">
      <formula>1</formula>
    </cfRule>
  </conditionalFormatting>
  <conditionalFormatting sqref="Q36:S36">
    <cfRule type="cellIs" dxfId="4390" priority="4392" operator="greaterThan">
      <formula>1</formula>
    </cfRule>
  </conditionalFormatting>
  <conditionalFormatting sqref="Q36:S36">
    <cfRule type="cellIs" dxfId="4389" priority="4391" operator="greaterThan">
      <formula>1</formula>
    </cfRule>
  </conditionalFormatting>
  <conditionalFormatting sqref="Q36:S36">
    <cfRule type="cellIs" dxfId="4388" priority="4390" operator="greaterThan">
      <formula>1</formula>
    </cfRule>
  </conditionalFormatting>
  <conditionalFormatting sqref="Q36:S36">
    <cfRule type="cellIs" dxfId="4387" priority="4389" operator="greaterThan">
      <formula>1</formula>
    </cfRule>
  </conditionalFormatting>
  <conditionalFormatting sqref="Q36:S36">
    <cfRule type="cellIs" dxfId="4386" priority="4388" operator="greaterThan">
      <formula>1</formula>
    </cfRule>
  </conditionalFormatting>
  <conditionalFormatting sqref="Q36:S36">
    <cfRule type="cellIs" dxfId="4385" priority="4387" operator="greaterThan">
      <formula>1</formula>
    </cfRule>
  </conditionalFormatting>
  <conditionalFormatting sqref="Q36:S36">
    <cfRule type="cellIs" dxfId="4384" priority="4385" operator="greaterThan">
      <formula>1</formula>
    </cfRule>
  </conditionalFormatting>
  <conditionalFormatting sqref="Q36:S36">
    <cfRule type="cellIs" dxfId="4383" priority="4384" operator="greaterThan">
      <formula>1</formula>
    </cfRule>
  </conditionalFormatting>
  <conditionalFormatting sqref="Q36:S36">
    <cfRule type="cellIs" dxfId="4382" priority="4383" operator="greaterThan">
      <formula>1</formula>
    </cfRule>
  </conditionalFormatting>
  <conditionalFormatting sqref="Q36:S36">
    <cfRule type="cellIs" dxfId="4381" priority="4382" operator="greaterThan">
      <formula>1</formula>
    </cfRule>
  </conditionalFormatting>
  <conditionalFormatting sqref="Q36:S36">
    <cfRule type="cellIs" dxfId="4380" priority="4381" operator="greaterThan">
      <formula>1</formula>
    </cfRule>
  </conditionalFormatting>
  <conditionalFormatting sqref="Q36:S36">
    <cfRule type="cellIs" dxfId="4379" priority="4380" operator="greaterThan">
      <formula>1</formula>
    </cfRule>
  </conditionalFormatting>
  <conditionalFormatting sqref="Q36:S36">
    <cfRule type="cellIs" dxfId="4378" priority="4378" operator="greaterThan">
      <formula>1</formula>
    </cfRule>
  </conditionalFormatting>
  <conditionalFormatting sqref="Q36:S36">
    <cfRule type="cellIs" dxfId="4377" priority="4379" operator="greaterThan">
      <formula>1</formula>
    </cfRule>
  </conditionalFormatting>
  <conditionalFormatting sqref="Q36:S36">
    <cfRule type="cellIs" dxfId="4376" priority="4377" operator="greaterThan">
      <formula>1</formula>
    </cfRule>
  </conditionalFormatting>
  <conditionalFormatting sqref="Q36:S36">
    <cfRule type="cellIs" dxfId="4375" priority="4376" operator="greaterThan">
      <formula>1</formula>
    </cfRule>
  </conditionalFormatting>
  <conditionalFormatting sqref="Q36:S36">
    <cfRule type="cellIs" dxfId="4374" priority="4375" operator="greaterThan">
      <formula>1</formula>
    </cfRule>
  </conditionalFormatting>
  <conditionalFormatting sqref="Q36:S36">
    <cfRule type="cellIs" dxfId="4373" priority="4374" operator="greaterThan">
      <formula>1</formula>
    </cfRule>
  </conditionalFormatting>
  <conditionalFormatting sqref="Q36:S36">
    <cfRule type="cellIs" dxfId="4372" priority="4373" operator="greaterThan">
      <formula>1</formula>
    </cfRule>
  </conditionalFormatting>
  <conditionalFormatting sqref="Q36:S36">
    <cfRule type="cellIs" dxfId="4371" priority="4372" operator="greaterThan">
      <formula>1</formula>
    </cfRule>
  </conditionalFormatting>
  <conditionalFormatting sqref="Q36:S36">
    <cfRule type="cellIs" dxfId="4370" priority="4371" operator="greaterThan">
      <formula>1</formula>
    </cfRule>
  </conditionalFormatting>
  <conditionalFormatting sqref="Q36:S36">
    <cfRule type="cellIs" dxfId="4369" priority="4370" operator="greaterThan">
      <formula>1</formula>
    </cfRule>
  </conditionalFormatting>
  <conditionalFormatting sqref="Q36:S36">
    <cfRule type="cellIs" dxfId="4368" priority="4369" operator="greaterThan">
      <formula>1</formula>
    </cfRule>
  </conditionalFormatting>
  <conditionalFormatting sqref="Q36:S36">
    <cfRule type="cellIs" dxfId="4367" priority="4368" operator="greaterThan">
      <formula>1</formula>
    </cfRule>
  </conditionalFormatting>
  <conditionalFormatting sqref="Q36:S36">
    <cfRule type="cellIs" dxfId="4366" priority="4367" operator="greaterThan">
      <formula>1</formula>
    </cfRule>
  </conditionalFormatting>
  <conditionalFormatting sqref="Q36:S36">
    <cfRule type="cellIs" dxfId="4365" priority="4366" operator="greaterThan">
      <formula>1</formula>
    </cfRule>
  </conditionalFormatting>
  <conditionalFormatting sqref="Q36:S36">
    <cfRule type="cellIs" dxfId="4364" priority="4317" operator="greaterThan">
      <formula>1</formula>
    </cfRule>
  </conditionalFormatting>
  <conditionalFormatting sqref="Q36:S36">
    <cfRule type="cellIs" dxfId="4363" priority="4365" operator="greaterThan">
      <formula>1</formula>
    </cfRule>
  </conditionalFormatting>
  <conditionalFormatting sqref="Q36:S36">
    <cfRule type="cellIs" dxfId="4362" priority="4364" operator="greaterThan">
      <formula>1</formula>
    </cfRule>
  </conditionalFormatting>
  <conditionalFormatting sqref="Q36:S36">
    <cfRule type="cellIs" dxfId="4361" priority="4363" operator="greaterThan">
      <formula>1</formula>
    </cfRule>
  </conditionalFormatting>
  <conditionalFormatting sqref="Q36:S36">
    <cfRule type="cellIs" dxfId="4360" priority="4362" operator="greaterThan">
      <formula>1</formula>
    </cfRule>
  </conditionalFormatting>
  <conditionalFormatting sqref="Q36:S36">
    <cfRule type="cellIs" dxfId="4359" priority="4360" operator="greaterThan">
      <formula>1</formula>
    </cfRule>
  </conditionalFormatting>
  <conditionalFormatting sqref="Q36:S36">
    <cfRule type="cellIs" dxfId="4358" priority="4361" operator="greaterThan">
      <formula>1</formula>
    </cfRule>
  </conditionalFormatting>
  <conditionalFormatting sqref="Q36:S36">
    <cfRule type="cellIs" dxfId="4357" priority="4359" operator="greaterThan">
      <formula>1</formula>
    </cfRule>
  </conditionalFormatting>
  <conditionalFormatting sqref="Q36:S36">
    <cfRule type="cellIs" dxfId="4356" priority="4358" operator="greaterThan">
      <formula>1</formula>
    </cfRule>
  </conditionalFormatting>
  <conditionalFormatting sqref="Q36:S36">
    <cfRule type="cellIs" dxfId="4355" priority="4357" operator="greaterThan">
      <formula>1</formula>
    </cfRule>
  </conditionalFormatting>
  <conditionalFormatting sqref="Q36:S36">
    <cfRule type="cellIs" dxfId="4354" priority="4356" operator="greaterThan">
      <formula>1</formula>
    </cfRule>
  </conditionalFormatting>
  <conditionalFormatting sqref="Q36:S36">
    <cfRule type="cellIs" dxfId="4353" priority="4355" operator="greaterThan">
      <formula>1</formula>
    </cfRule>
  </conditionalFormatting>
  <conditionalFormatting sqref="Q36:S36">
    <cfRule type="cellIs" dxfId="4352" priority="4354" operator="greaterThan">
      <formula>1</formula>
    </cfRule>
  </conditionalFormatting>
  <conditionalFormatting sqref="Q36:S36">
    <cfRule type="cellIs" dxfId="4351" priority="4353" operator="greaterThan">
      <formula>1</formula>
    </cfRule>
  </conditionalFormatting>
  <conditionalFormatting sqref="Q36:S36">
    <cfRule type="cellIs" dxfId="4350" priority="4352" operator="greaterThan">
      <formula>1</formula>
    </cfRule>
  </conditionalFormatting>
  <conditionalFormatting sqref="Q36:S36">
    <cfRule type="cellIs" dxfId="4349" priority="4351" operator="greaterThan">
      <formula>1</formula>
    </cfRule>
  </conditionalFormatting>
  <conditionalFormatting sqref="Q36:S36">
    <cfRule type="cellIs" dxfId="4348" priority="4350" operator="greaterThan">
      <formula>1</formula>
    </cfRule>
  </conditionalFormatting>
  <conditionalFormatting sqref="Q36:S36">
    <cfRule type="cellIs" dxfId="4347" priority="4349" operator="greaterThan">
      <formula>1</formula>
    </cfRule>
  </conditionalFormatting>
  <conditionalFormatting sqref="Q36:S36">
    <cfRule type="cellIs" dxfId="4346" priority="4348" operator="greaterThan">
      <formula>1</formula>
    </cfRule>
  </conditionalFormatting>
  <conditionalFormatting sqref="Q36:S36">
    <cfRule type="cellIs" dxfId="4345" priority="4347" operator="greaterThan">
      <formula>1</formula>
    </cfRule>
  </conditionalFormatting>
  <conditionalFormatting sqref="Q36:S36">
    <cfRule type="cellIs" dxfId="4344" priority="4346" operator="greaterThan">
      <formula>1</formula>
    </cfRule>
  </conditionalFormatting>
  <conditionalFormatting sqref="Q36:S36">
    <cfRule type="cellIs" dxfId="4343" priority="4345" operator="greaterThan">
      <formula>1</formula>
    </cfRule>
  </conditionalFormatting>
  <conditionalFormatting sqref="Q36:S36">
    <cfRule type="cellIs" dxfId="4342" priority="4344" operator="greaterThan">
      <formula>1</formula>
    </cfRule>
  </conditionalFormatting>
  <conditionalFormatting sqref="Q36:S36">
    <cfRule type="cellIs" dxfId="4341" priority="4343" operator="greaterThan">
      <formula>1</formula>
    </cfRule>
  </conditionalFormatting>
  <conditionalFormatting sqref="Q36:S36">
    <cfRule type="cellIs" dxfId="4340" priority="4342" operator="greaterThan">
      <formula>1</formula>
    </cfRule>
  </conditionalFormatting>
  <conditionalFormatting sqref="Q36:S36">
    <cfRule type="cellIs" dxfId="4339" priority="4341" operator="greaterThan">
      <formula>1</formula>
    </cfRule>
  </conditionalFormatting>
  <conditionalFormatting sqref="Q36:S36">
    <cfRule type="cellIs" dxfId="4338" priority="4340" operator="greaterThan">
      <formula>1</formula>
    </cfRule>
  </conditionalFormatting>
  <conditionalFormatting sqref="Q36:S36">
    <cfRule type="cellIs" dxfId="4337" priority="4339" operator="greaterThan">
      <formula>1</formula>
    </cfRule>
  </conditionalFormatting>
  <conditionalFormatting sqref="Q36:S36">
    <cfRule type="cellIs" dxfId="4336" priority="4338" operator="greaterThan">
      <formula>1</formula>
    </cfRule>
  </conditionalFormatting>
  <conditionalFormatting sqref="Q36:S36">
    <cfRule type="cellIs" dxfId="4335" priority="4337" operator="greaterThan">
      <formula>1</formula>
    </cfRule>
  </conditionalFormatting>
  <conditionalFormatting sqref="Q36:S36">
    <cfRule type="cellIs" dxfId="4334" priority="4336" operator="greaterThan">
      <formula>1</formula>
    </cfRule>
  </conditionalFormatting>
  <conditionalFormatting sqref="Q36:S36">
    <cfRule type="cellIs" dxfId="4333" priority="4335" operator="greaterThan">
      <formula>1</formula>
    </cfRule>
  </conditionalFormatting>
  <conditionalFormatting sqref="Q36:S36">
    <cfRule type="cellIs" dxfId="4332" priority="4334" operator="greaterThan">
      <formula>1</formula>
    </cfRule>
  </conditionalFormatting>
  <conditionalFormatting sqref="Q36:S36">
    <cfRule type="cellIs" dxfId="4331" priority="4333" operator="greaterThan">
      <formula>1</formula>
    </cfRule>
  </conditionalFormatting>
  <conditionalFormatting sqref="Q36:S36">
    <cfRule type="cellIs" dxfId="4330" priority="4332" operator="greaterThan">
      <formula>1</formula>
    </cfRule>
  </conditionalFormatting>
  <conditionalFormatting sqref="Q36:S36">
    <cfRule type="cellIs" dxfId="4329" priority="4331" operator="greaterThan">
      <formula>1</formula>
    </cfRule>
  </conditionalFormatting>
  <conditionalFormatting sqref="Q36:S36">
    <cfRule type="cellIs" dxfId="4328" priority="4330" operator="greaterThan">
      <formula>1</formula>
    </cfRule>
  </conditionalFormatting>
  <conditionalFormatting sqref="Q36:S36">
    <cfRule type="cellIs" dxfId="4327" priority="4329" operator="greaterThan">
      <formula>1</formula>
    </cfRule>
  </conditionalFormatting>
  <conditionalFormatting sqref="Q36:S36">
    <cfRule type="cellIs" dxfId="4326" priority="4328" operator="greaterThan">
      <formula>1</formula>
    </cfRule>
  </conditionalFormatting>
  <conditionalFormatting sqref="Q36:S36">
    <cfRule type="cellIs" dxfId="4325" priority="4327" operator="greaterThan">
      <formula>1</formula>
    </cfRule>
  </conditionalFormatting>
  <conditionalFormatting sqref="Q36:S36">
    <cfRule type="cellIs" dxfId="4324" priority="4326" operator="greaterThan">
      <formula>1</formula>
    </cfRule>
  </conditionalFormatting>
  <conditionalFormatting sqref="Q36:S36">
    <cfRule type="cellIs" dxfId="4323" priority="4325" operator="greaterThan">
      <formula>1</formula>
    </cfRule>
  </conditionalFormatting>
  <conditionalFormatting sqref="Q36:S36">
    <cfRule type="cellIs" dxfId="4322" priority="4324" operator="greaterThan">
      <formula>1</formula>
    </cfRule>
  </conditionalFormatting>
  <conditionalFormatting sqref="Q36:S36">
    <cfRule type="cellIs" dxfId="4321" priority="4323" operator="greaterThan">
      <formula>1</formula>
    </cfRule>
  </conditionalFormatting>
  <conditionalFormatting sqref="Q36:S36">
    <cfRule type="cellIs" dxfId="4320" priority="4322" operator="greaterThan">
      <formula>1</formula>
    </cfRule>
  </conditionalFormatting>
  <conditionalFormatting sqref="Q36:S36">
    <cfRule type="cellIs" dxfId="4319" priority="4321" operator="greaterThan">
      <formula>1</formula>
    </cfRule>
  </conditionalFormatting>
  <conditionalFormatting sqref="Q36:S36">
    <cfRule type="cellIs" dxfId="4318" priority="4320" operator="greaterThan">
      <formula>1</formula>
    </cfRule>
  </conditionalFormatting>
  <conditionalFormatting sqref="Q36:S36">
    <cfRule type="cellIs" dxfId="4317" priority="4319" operator="greaterThan">
      <formula>1</formula>
    </cfRule>
  </conditionalFormatting>
  <conditionalFormatting sqref="Q36:S36">
    <cfRule type="cellIs" dxfId="4316" priority="4318" operator="greaterThan">
      <formula>1</formula>
    </cfRule>
  </conditionalFormatting>
  <conditionalFormatting sqref="Q36:S36">
    <cfRule type="cellIs" dxfId="4315" priority="4316" operator="greaterThan">
      <formula>1</formula>
    </cfRule>
  </conditionalFormatting>
  <conditionalFormatting sqref="Q36:S36">
    <cfRule type="cellIs" dxfId="4314" priority="4315" operator="greaterThan">
      <formula>1</formula>
    </cfRule>
  </conditionalFormatting>
  <conditionalFormatting sqref="Q36:S36">
    <cfRule type="cellIs" dxfId="4313" priority="4314" operator="greaterThan">
      <formula>1</formula>
    </cfRule>
  </conditionalFormatting>
  <conditionalFormatting sqref="Q36:S36">
    <cfRule type="cellIs" dxfId="4312" priority="4313" operator="greaterThan">
      <formula>1</formula>
    </cfRule>
  </conditionalFormatting>
  <conditionalFormatting sqref="Q36:S36">
    <cfRule type="cellIs" dxfId="4311" priority="4311" operator="greaterThan">
      <formula>1</formula>
    </cfRule>
  </conditionalFormatting>
  <conditionalFormatting sqref="Q36:S36">
    <cfRule type="cellIs" dxfId="4310" priority="4312" operator="greaterThan">
      <formula>1</formula>
    </cfRule>
  </conditionalFormatting>
  <conditionalFormatting sqref="Q36:S36">
    <cfRule type="cellIs" dxfId="4309" priority="4310" operator="greaterThan">
      <formula>1</formula>
    </cfRule>
  </conditionalFormatting>
  <conditionalFormatting sqref="Q36:S36">
    <cfRule type="cellIs" dxfId="4308" priority="4309" operator="greaterThan">
      <formula>1</formula>
    </cfRule>
  </conditionalFormatting>
  <conditionalFormatting sqref="Q36:S36">
    <cfRule type="cellIs" dxfId="4307" priority="4308" operator="greaterThan">
      <formula>1</formula>
    </cfRule>
  </conditionalFormatting>
  <conditionalFormatting sqref="Q36:S36">
    <cfRule type="cellIs" dxfId="4306" priority="4307" operator="greaterThan">
      <formula>1</formula>
    </cfRule>
  </conditionalFormatting>
  <conditionalFormatting sqref="Q36:S36">
    <cfRule type="cellIs" dxfId="4305" priority="4306" operator="greaterThan">
      <formula>1</formula>
    </cfRule>
  </conditionalFormatting>
  <conditionalFormatting sqref="Q36:S36">
    <cfRule type="cellIs" dxfId="4304" priority="4305" operator="greaterThan">
      <formula>1</formula>
    </cfRule>
  </conditionalFormatting>
  <conditionalFormatting sqref="Q36:S36">
    <cfRule type="cellIs" dxfId="4303" priority="4304" operator="greaterThan">
      <formula>1</formula>
    </cfRule>
  </conditionalFormatting>
  <conditionalFormatting sqref="Q36:S36">
    <cfRule type="cellIs" dxfId="4302" priority="4299" operator="greaterThan">
      <formula>1</formula>
    </cfRule>
  </conditionalFormatting>
  <conditionalFormatting sqref="Q36:S36">
    <cfRule type="cellIs" dxfId="4301" priority="4303" operator="greaterThan">
      <formula>1</formula>
    </cfRule>
  </conditionalFormatting>
  <conditionalFormatting sqref="Q36:S36">
    <cfRule type="cellIs" dxfId="4300" priority="4302" operator="greaterThan">
      <formula>1</formula>
    </cfRule>
  </conditionalFormatting>
  <conditionalFormatting sqref="Q36:S36">
    <cfRule type="cellIs" dxfId="4299" priority="4301" operator="greaterThan">
      <formula>1</formula>
    </cfRule>
  </conditionalFormatting>
  <conditionalFormatting sqref="Q36:S36">
    <cfRule type="cellIs" dxfId="4298" priority="4300" operator="greaterThan">
      <formula>1</formula>
    </cfRule>
  </conditionalFormatting>
  <conditionalFormatting sqref="Q36:S36">
    <cfRule type="cellIs" dxfId="4297" priority="4298" operator="greaterThan">
      <formula>1</formula>
    </cfRule>
  </conditionalFormatting>
  <conditionalFormatting sqref="Q36:S36">
    <cfRule type="cellIs" dxfId="4296" priority="4297" operator="greaterThan">
      <formula>1</formula>
    </cfRule>
  </conditionalFormatting>
  <conditionalFormatting sqref="Q36:S36">
    <cfRule type="cellIs" dxfId="4295" priority="4296" operator="greaterThan">
      <formula>1</formula>
    </cfRule>
  </conditionalFormatting>
  <conditionalFormatting sqref="Q36:S36">
    <cfRule type="cellIs" dxfId="4294" priority="4295" operator="greaterThan">
      <formula>1</formula>
    </cfRule>
  </conditionalFormatting>
  <conditionalFormatting sqref="Q36:S36">
    <cfRule type="cellIs" dxfId="4293" priority="4294" operator="greaterThan">
      <formula>1</formula>
    </cfRule>
  </conditionalFormatting>
  <conditionalFormatting sqref="Q36:S36">
    <cfRule type="cellIs" dxfId="4292" priority="4293" operator="greaterThan">
      <formula>1</formula>
    </cfRule>
  </conditionalFormatting>
  <conditionalFormatting sqref="Q36:S36">
    <cfRule type="cellIs" dxfId="4291" priority="4292" operator="greaterThan">
      <formula>1</formula>
    </cfRule>
  </conditionalFormatting>
  <conditionalFormatting sqref="Q36:S36">
    <cfRule type="cellIs" dxfId="4290" priority="4291" operator="greaterThan">
      <formula>1</formula>
    </cfRule>
  </conditionalFormatting>
  <conditionalFormatting sqref="Q36:S36">
    <cfRule type="cellIs" dxfId="4289" priority="4290" operator="greaterThan">
      <formula>1</formula>
    </cfRule>
  </conditionalFormatting>
  <conditionalFormatting sqref="Q36:S36">
    <cfRule type="cellIs" dxfId="4288" priority="4289" operator="greaterThan">
      <formula>1</formula>
    </cfRule>
  </conditionalFormatting>
  <conditionalFormatting sqref="Q36:S36">
    <cfRule type="cellIs" dxfId="4287" priority="4288" operator="greaterThan">
      <formula>1</formula>
    </cfRule>
  </conditionalFormatting>
  <conditionalFormatting sqref="Q36:S36">
    <cfRule type="cellIs" dxfId="4286" priority="4287" operator="greaterThan">
      <formula>1</formula>
    </cfRule>
  </conditionalFormatting>
  <conditionalFormatting sqref="Q36:S36">
    <cfRule type="cellIs" dxfId="4285" priority="4286" operator="greaterThan">
      <formula>1</formula>
    </cfRule>
  </conditionalFormatting>
  <conditionalFormatting sqref="Q36:S36">
    <cfRule type="cellIs" dxfId="4284" priority="4285" operator="greaterThan">
      <formula>1</formula>
    </cfRule>
  </conditionalFormatting>
  <conditionalFormatting sqref="Q36:S36">
    <cfRule type="cellIs" dxfId="4283" priority="4284" operator="greaterThan">
      <formula>1</formula>
    </cfRule>
  </conditionalFormatting>
  <conditionalFormatting sqref="Q36:S36">
    <cfRule type="cellIs" dxfId="4282" priority="4283" operator="greaterThan">
      <formula>1</formula>
    </cfRule>
  </conditionalFormatting>
  <conditionalFormatting sqref="Q36:S36">
    <cfRule type="cellIs" dxfId="4281" priority="4282" operator="greaterThan">
      <formula>1</formula>
    </cfRule>
  </conditionalFormatting>
  <conditionalFormatting sqref="Q36:S36">
    <cfRule type="cellIs" dxfId="4280" priority="4281" operator="greaterThan">
      <formula>1</formula>
    </cfRule>
  </conditionalFormatting>
  <conditionalFormatting sqref="Q36:S36">
    <cfRule type="cellIs" dxfId="4279" priority="4280" operator="greaterThan">
      <formula>1</formula>
    </cfRule>
  </conditionalFormatting>
  <conditionalFormatting sqref="Q36:S36">
    <cfRule type="cellIs" dxfId="4278" priority="4279" operator="greaterThan">
      <formula>1</formula>
    </cfRule>
  </conditionalFormatting>
  <conditionalFormatting sqref="Q36:S36">
    <cfRule type="cellIs" dxfId="4277" priority="4278" operator="greaterThan">
      <formula>1</formula>
    </cfRule>
  </conditionalFormatting>
  <conditionalFormatting sqref="Q36:S36">
    <cfRule type="cellIs" dxfId="4276" priority="4277" operator="greaterThan">
      <formula>1</formula>
    </cfRule>
  </conditionalFormatting>
  <conditionalFormatting sqref="Q36:S36">
    <cfRule type="cellIs" dxfId="4275" priority="4276" operator="greaterThan">
      <formula>1</formula>
    </cfRule>
  </conditionalFormatting>
  <conditionalFormatting sqref="Q36:S36">
    <cfRule type="cellIs" dxfId="4274" priority="4275" operator="greaterThan">
      <formula>1</formula>
    </cfRule>
  </conditionalFormatting>
  <conditionalFormatting sqref="Q36:S36">
    <cfRule type="cellIs" dxfId="4273" priority="4274" operator="greaterThan">
      <formula>1</formula>
    </cfRule>
  </conditionalFormatting>
  <conditionalFormatting sqref="Q36:S36">
    <cfRule type="cellIs" dxfId="4272" priority="4273" operator="greaterThan">
      <formula>1</formula>
    </cfRule>
  </conditionalFormatting>
  <conditionalFormatting sqref="Q36:S36">
    <cfRule type="cellIs" dxfId="4271" priority="4272" operator="greaterThan">
      <formula>1</formula>
    </cfRule>
  </conditionalFormatting>
  <conditionalFormatting sqref="Q36:S36">
    <cfRule type="cellIs" dxfId="4270" priority="4271" operator="greaterThan">
      <formula>1</formula>
    </cfRule>
  </conditionalFormatting>
  <conditionalFormatting sqref="Q36:S36">
    <cfRule type="cellIs" dxfId="4269" priority="4270" operator="greaterThan">
      <formula>1</formula>
    </cfRule>
  </conditionalFormatting>
  <conditionalFormatting sqref="Q36:S36">
    <cfRule type="cellIs" dxfId="4268" priority="4269" operator="greaterThan">
      <formula>1</formula>
    </cfRule>
  </conditionalFormatting>
  <conditionalFormatting sqref="Q36:S36">
    <cfRule type="cellIs" dxfId="4267" priority="4268" operator="greaterThan">
      <formula>1</formula>
    </cfRule>
  </conditionalFormatting>
  <conditionalFormatting sqref="Q36:S36">
    <cfRule type="cellIs" dxfId="4266" priority="4267" operator="greaterThan">
      <formula>1</formula>
    </cfRule>
  </conditionalFormatting>
  <conditionalFormatting sqref="Q36:S36">
    <cfRule type="cellIs" dxfId="4265" priority="4266" operator="greaterThan">
      <formula>1</formula>
    </cfRule>
  </conditionalFormatting>
  <conditionalFormatting sqref="Q36:S36">
    <cfRule type="cellIs" dxfId="4264" priority="4265" operator="greaterThan">
      <formula>1</formula>
    </cfRule>
  </conditionalFormatting>
  <conditionalFormatting sqref="Q36:S36">
    <cfRule type="cellIs" dxfId="4263" priority="4264" operator="greaterThan">
      <formula>1</formula>
    </cfRule>
  </conditionalFormatting>
  <conditionalFormatting sqref="Q36:S36">
    <cfRule type="cellIs" dxfId="4262" priority="4263" operator="greaterThan">
      <formula>1</formula>
    </cfRule>
  </conditionalFormatting>
  <conditionalFormatting sqref="Q36:S36">
    <cfRule type="cellIs" dxfId="4261" priority="4262" operator="greaterThan">
      <formula>1</formula>
    </cfRule>
  </conditionalFormatting>
  <conditionalFormatting sqref="Q36:S36">
    <cfRule type="cellIs" dxfId="4260" priority="4261" operator="greaterThan">
      <formula>1</formula>
    </cfRule>
  </conditionalFormatting>
  <conditionalFormatting sqref="Q36:S36">
    <cfRule type="cellIs" dxfId="4259" priority="4260" operator="greaterThan">
      <formula>1</formula>
    </cfRule>
  </conditionalFormatting>
  <conditionalFormatting sqref="Q36:S36">
    <cfRule type="cellIs" dxfId="4258" priority="4259" operator="greaterThan">
      <formula>1</formula>
    </cfRule>
  </conditionalFormatting>
  <conditionalFormatting sqref="Q36:S36">
    <cfRule type="cellIs" dxfId="4257" priority="4258" operator="greaterThan">
      <formula>1</formula>
    </cfRule>
  </conditionalFormatting>
  <conditionalFormatting sqref="Q36:S36">
    <cfRule type="cellIs" dxfId="4256" priority="4257" operator="greaterThan">
      <formula>1</formula>
    </cfRule>
  </conditionalFormatting>
  <conditionalFormatting sqref="Q36:S36">
    <cfRule type="cellIs" dxfId="4255" priority="4256" operator="greaterThan">
      <formula>1</formula>
    </cfRule>
  </conditionalFormatting>
  <conditionalFormatting sqref="Q36:S36">
    <cfRule type="cellIs" dxfId="4254" priority="4255" operator="greaterThan">
      <formula>1</formula>
    </cfRule>
  </conditionalFormatting>
  <conditionalFormatting sqref="Q36:S36">
    <cfRule type="cellIs" dxfId="4253" priority="4254" operator="greaterThan">
      <formula>1</formula>
    </cfRule>
  </conditionalFormatting>
  <conditionalFormatting sqref="Q36:S36">
    <cfRule type="cellIs" dxfId="4252" priority="4253" operator="greaterThan">
      <formula>1</formula>
    </cfRule>
  </conditionalFormatting>
  <conditionalFormatting sqref="Q36:S36">
    <cfRule type="cellIs" dxfId="4251" priority="4252" operator="greaterThan">
      <formula>1</formula>
    </cfRule>
  </conditionalFormatting>
  <conditionalFormatting sqref="Q36:S36">
    <cfRule type="cellIs" dxfId="4250" priority="4251" operator="greaterThan">
      <formula>1</formula>
    </cfRule>
  </conditionalFormatting>
  <conditionalFormatting sqref="Q36:S36">
    <cfRule type="cellIs" dxfId="4249" priority="4250" operator="greaterThan">
      <formula>1</formula>
    </cfRule>
  </conditionalFormatting>
  <conditionalFormatting sqref="Q36:S36">
    <cfRule type="cellIs" dxfId="4248" priority="4249" operator="greaterThan">
      <formula>1</formula>
    </cfRule>
  </conditionalFormatting>
  <conditionalFormatting sqref="Q36:S36">
    <cfRule type="cellIs" dxfId="4247" priority="4248" operator="greaterThan">
      <formula>1</formula>
    </cfRule>
  </conditionalFormatting>
  <conditionalFormatting sqref="Q36:S36">
    <cfRule type="cellIs" dxfId="4246" priority="4247" operator="greaterThan">
      <formula>1</formula>
    </cfRule>
  </conditionalFormatting>
  <conditionalFormatting sqref="Q36:S36">
    <cfRule type="cellIs" dxfId="4245" priority="4246" operator="greaterThan">
      <formula>1</formula>
    </cfRule>
  </conditionalFormatting>
  <conditionalFormatting sqref="Q36:S36">
    <cfRule type="cellIs" dxfId="4244" priority="4245" operator="greaterThan">
      <formula>1</formula>
    </cfRule>
  </conditionalFormatting>
  <conditionalFormatting sqref="Q36:S36">
    <cfRule type="cellIs" dxfId="4243" priority="4244" operator="greaterThan">
      <formula>1</formula>
    </cfRule>
  </conditionalFormatting>
  <conditionalFormatting sqref="Q36:S36">
    <cfRule type="cellIs" dxfId="4242" priority="4243" operator="greaterThan">
      <formula>1</formula>
    </cfRule>
  </conditionalFormatting>
  <conditionalFormatting sqref="Q36:S36">
    <cfRule type="cellIs" dxfId="4241" priority="4242" operator="greaterThan">
      <formula>1</formula>
    </cfRule>
  </conditionalFormatting>
  <conditionalFormatting sqref="Q36:S36">
    <cfRule type="cellIs" dxfId="4240" priority="4241" operator="greaterThan">
      <formula>1</formula>
    </cfRule>
  </conditionalFormatting>
  <conditionalFormatting sqref="Q36:S36">
    <cfRule type="cellIs" dxfId="4239" priority="4240" operator="greaterThan">
      <formula>1</formula>
    </cfRule>
  </conditionalFormatting>
  <conditionalFormatting sqref="Q36:S36">
    <cfRule type="cellIs" dxfId="4238" priority="4239" operator="greaterThan">
      <formula>1</formula>
    </cfRule>
  </conditionalFormatting>
  <conditionalFormatting sqref="Q36:S36">
    <cfRule type="cellIs" dxfId="4237" priority="4238" operator="greaterThan">
      <formula>1</formula>
    </cfRule>
  </conditionalFormatting>
  <conditionalFormatting sqref="Q36:S36">
    <cfRule type="cellIs" dxfId="4236" priority="4237" operator="greaterThan">
      <formula>1</formula>
    </cfRule>
  </conditionalFormatting>
  <conditionalFormatting sqref="Q36:S36">
    <cfRule type="cellIs" dxfId="4235" priority="4236" operator="greaterThan">
      <formula>1</formula>
    </cfRule>
  </conditionalFormatting>
  <conditionalFormatting sqref="Q36:S36">
    <cfRule type="cellIs" dxfId="4234" priority="4235" operator="greaterThan">
      <formula>1</formula>
    </cfRule>
  </conditionalFormatting>
  <conditionalFormatting sqref="Q36:S36">
    <cfRule type="cellIs" dxfId="4233" priority="4234" operator="greaterThan">
      <formula>1</formula>
    </cfRule>
  </conditionalFormatting>
  <conditionalFormatting sqref="Q36:S36">
    <cfRule type="cellIs" dxfId="4232" priority="4233" operator="greaterThan">
      <formula>1</formula>
    </cfRule>
  </conditionalFormatting>
  <conditionalFormatting sqref="Q36:S36">
    <cfRule type="cellIs" dxfId="4231" priority="4232" operator="greaterThan">
      <formula>1</formula>
    </cfRule>
  </conditionalFormatting>
  <conditionalFormatting sqref="Q36:S36">
    <cfRule type="cellIs" dxfId="4230" priority="4231" operator="greaterThan">
      <formula>1</formula>
    </cfRule>
  </conditionalFormatting>
  <conditionalFormatting sqref="Q36:S36">
    <cfRule type="cellIs" dxfId="4229" priority="4230" operator="greaterThan">
      <formula>1</formula>
    </cfRule>
  </conditionalFormatting>
  <conditionalFormatting sqref="Q36:S36">
    <cfRule type="cellIs" dxfId="4228" priority="4229" operator="greaterThan">
      <formula>1</formula>
    </cfRule>
  </conditionalFormatting>
  <conditionalFormatting sqref="Q36:S36">
    <cfRule type="cellIs" dxfId="4227" priority="4228" operator="greaterThan">
      <formula>1</formula>
    </cfRule>
  </conditionalFormatting>
  <conditionalFormatting sqref="Q36:S36">
    <cfRule type="cellIs" dxfId="4226" priority="4227" operator="greaterThan">
      <formula>1</formula>
    </cfRule>
  </conditionalFormatting>
  <conditionalFormatting sqref="Q36:S36">
    <cfRule type="cellIs" dxfId="4225" priority="4226" operator="greaterThan">
      <formula>1</formula>
    </cfRule>
  </conditionalFormatting>
  <conditionalFormatting sqref="Q36:S36">
    <cfRule type="cellIs" dxfId="4224" priority="4225" operator="greaterThan">
      <formula>1</formula>
    </cfRule>
  </conditionalFormatting>
  <conditionalFormatting sqref="Q36:S36">
    <cfRule type="cellIs" dxfId="4223" priority="4224" operator="greaterThan">
      <formula>1</formula>
    </cfRule>
  </conditionalFormatting>
  <conditionalFormatting sqref="Q36:S36">
    <cfRule type="cellIs" dxfId="4222" priority="4223" operator="greaterThan">
      <formula>1</formula>
    </cfRule>
  </conditionalFormatting>
  <conditionalFormatting sqref="Q36:S36">
    <cfRule type="cellIs" dxfId="4221" priority="4222" operator="greaterThan">
      <formula>1</formula>
    </cfRule>
  </conditionalFormatting>
  <conditionalFormatting sqref="Q36:S36">
    <cfRule type="cellIs" dxfId="4220" priority="4221" operator="greaterThan">
      <formula>1</formula>
    </cfRule>
  </conditionalFormatting>
  <conditionalFormatting sqref="Q36:S36">
    <cfRule type="cellIs" dxfId="4219" priority="4220" operator="greaterThan">
      <formula>1</formula>
    </cfRule>
  </conditionalFormatting>
  <conditionalFormatting sqref="Q36:S36">
    <cfRule type="cellIs" dxfId="4218" priority="4219" operator="greaterThan">
      <formula>1</formula>
    </cfRule>
  </conditionalFormatting>
  <conditionalFormatting sqref="Q36:S36">
    <cfRule type="cellIs" dxfId="4217" priority="4218" operator="greaterThan">
      <formula>1</formula>
    </cfRule>
  </conditionalFormatting>
  <conditionalFormatting sqref="Q36:S36">
    <cfRule type="cellIs" dxfId="4216" priority="4217" operator="greaterThan">
      <formula>1</formula>
    </cfRule>
  </conditionalFormatting>
  <conditionalFormatting sqref="Q36:S36">
    <cfRule type="cellIs" dxfId="4215" priority="4216" operator="greaterThan">
      <formula>1</formula>
    </cfRule>
  </conditionalFormatting>
  <conditionalFormatting sqref="Q36:S36">
    <cfRule type="cellIs" dxfId="4214" priority="4215" operator="greaterThan">
      <formula>1</formula>
    </cfRule>
  </conditionalFormatting>
  <conditionalFormatting sqref="Q36:S36">
    <cfRule type="cellIs" dxfId="4213" priority="4214" operator="greaterThan">
      <formula>1</formula>
    </cfRule>
  </conditionalFormatting>
  <conditionalFormatting sqref="Q36:S36">
    <cfRule type="cellIs" dxfId="4212" priority="4213" operator="greaterThan">
      <formula>1</formula>
    </cfRule>
  </conditionalFormatting>
  <conditionalFormatting sqref="Q36:S36">
    <cfRule type="cellIs" dxfId="4211" priority="4212" operator="greaterThan">
      <formula>1</formula>
    </cfRule>
  </conditionalFormatting>
  <conditionalFormatting sqref="Q36:S36">
    <cfRule type="cellIs" dxfId="4210" priority="4211" operator="greaterThan">
      <formula>1</formula>
    </cfRule>
  </conditionalFormatting>
  <conditionalFormatting sqref="Q36:S36">
    <cfRule type="cellIs" dxfId="4209" priority="4210" operator="greaterThan">
      <formula>1</formula>
    </cfRule>
  </conditionalFormatting>
  <conditionalFormatting sqref="Q36:S36">
    <cfRule type="cellIs" dxfId="4208" priority="4209" operator="greaterThan">
      <formula>1</formula>
    </cfRule>
  </conditionalFormatting>
  <conditionalFormatting sqref="Q36:S36">
    <cfRule type="cellIs" dxfId="4207" priority="4208" operator="greaterThan">
      <formula>1</formula>
    </cfRule>
  </conditionalFormatting>
  <conditionalFormatting sqref="Q36:S36">
    <cfRule type="cellIs" dxfId="4206" priority="4207" operator="greaterThan">
      <formula>1</formula>
    </cfRule>
  </conditionalFormatting>
  <conditionalFormatting sqref="Q36:S36">
    <cfRule type="cellIs" dxfId="4205" priority="4206" operator="greaterThan">
      <formula>1</formula>
    </cfRule>
  </conditionalFormatting>
  <conditionalFormatting sqref="Q36:S36">
    <cfRule type="cellIs" dxfId="4204" priority="4205" operator="greaterThan">
      <formula>1</formula>
    </cfRule>
  </conditionalFormatting>
  <conditionalFormatting sqref="Q36:S36">
    <cfRule type="cellIs" dxfId="4203" priority="4204" operator="greaterThan">
      <formula>1</formula>
    </cfRule>
  </conditionalFormatting>
  <conditionalFormatting sqref="Q36:S36">
    <cfRule type="cellIs" dxfId="4202" priority="4203" operator="greaterThan">
      <formula>1</formula>
    </cfRule>
  </conditionalFormatting>
  <conditionalFormatting sqref="Q36:S36">
    <cfRule type="cellIs" dxfId="4201" priority="4202" operator="greaterThan">
      <formula>1</formula>
    </cfRule>
  </conditionalFormatting>
  <conditionalFormatting sqref="Q36:S36">
    <cfRule type="cellIs" dxfId="4200" priority="4201" operator="greaterThan">
      <formula>1</formula>
    </cfRule>
  </conditionalFormatting>
  <conditionalFormatting sqref="Q36:S36">
    <cfRule type="cellIs" dxfId="4199" priority="4200" operator="greaterThan">
      <formula>1</formula>
    </cfRule>
  </conditionalFormatting>
  <conditionalFormatting sqref="Q36:S36">
    <cfRule type="cellIs" dxfId="4198" priority="4199" operator="greaterThan">
      <formula>1</formula>
    </cfRule>
  </conditionalFormatting>
  <conditionalFormatting sqref="Q36:S36">
    <cfRule type="cellIs" dxfId="4197" priority="4198" operator="greaterThan">
      <formula>1</formula>
    </cfRule>
  </conditionalFormatting>
  <conditionalFormatting sqref="Q36:S36">
    <cfRule type="cellIs" dxfId="4196" priority="4197" operator="greaterThan">
      <formula>1</formula>
    </cfRule>
  </conditionalFormatting>
  <conditionalFormatting sqref="Q36:S36">
    <cfRule type="cellIs" dxfId="4195" priority="4196" operator="greaterThan">
      <formula>1</formula>
    </cfRule>
  </conditionalFormatting>
  <conditionalFormatting sqref="Q36:S36">
    <cfRule type="cellIs" dxfId="4194" priority="4195" operator="greaterThan">
      <formula>1</formula>
    </cfRule>
  </conditionalFormatting>
  <conditionalFormatting sqref="Q36:S36">
    <cfRule type="cellIs" dxfId="4193" priority="4194" operator="greaterThan">
      <formula>1</formula>
    </cfRule>
  </conditionalFormatting>
  <conditionalFormatting sqref="Q36:S36">
    <cfRule type="cellIs" dxfId="4192" priority="4193" operator="greaterThan">
      <formula>1</formula>
    </cfRule>
  </conditionalFormatting>
  <conditionalFormatting sqref="Q36:S36">
    <cfRule type="cellIs" dxfId="4191" priority="4192" operator="greaterThan">
      <formula>1</formula>
    </cfRule>
  </conditionalFormatting>
  <conditionalFormatting sqref="Q36:S36">
    <cfRule type="cellIs" dxfId="4190" priority="4191" operator="greaterThan">
      <formula>1</formula>
    </cfRule>
  </conditionalFormatting>
  <conditionalFormatting sqref="Q36:S36">
    <cfRule type="cellIs" dxfId="4189" priority="4190" operator="greaterThan">
      <formula>1</formula>
    </cfRule>
  </conditionalFormatting>
  <conditionalFormatting sqref="Q36:S36">
    <cfRule type="cellIs" dxfId="4188" priority="4189" operator="greaterThan">
      <formula>1</formula>
    </cfRule>
  </conditionalFormatting>
  <conditionalFormatting sqref="Q36:S36">
    <cfRule type="cellIs" dxfId="4187" priority="4188" operator="greaterThan">
      <formula>1</formula>
    </cfRule>
  </conditionalFormatting>
  <conditionalFormatting sqref="Q36:S36">
    <cfRule type="cellIs" dxfId="4186" priority="4187" operator="greaterThan">
      <formula>1</formula>
    </cfRule>
  </conditionalFormatting>
  <conditionalFormatting sqref="Q36:S36">
    <cfRule type="cellIs" dxfId="4185" priority="4186" operator="greaterThan">
      <formula>1</formula>
    </cfRule>
  </conditionalFormatting>
  <conditionalFormatting sqref="Q36:S36">
    <cfRule type="cellIs" dxfId="4184" priority="4185" operator="greaterThan">
      <formula>1</formula>
    </cfRule>
  </conditionalFormatting>
  <conditionalFormatting sqref="Q36:S36">
    <cfRule type="cellIs" dxfId="4183" priority="4184" operator="greaterThan">
      <formula>1</formula>
    </cfRule>
  </conditionalFormatting>
  <conditionalFormatting sqref="Q36:S36">
    <cfRule type="cellIs" dxfId="4182" priority="4183" operator="greaterThan">
      <formula>1</formula>
    </cfRule>
  </conditionalFormatting>
  <conditionalFormatting sqref="Q36:S36">
    <cfRule type="cellIs" dxfId="4181" priority="4182" operator="greaterThan">
      <formula>1</formula>
    </cfRule>
  </conditionalFormatting>
  <conditionalFormatting sqref="Q36:S36">
    <cfRule type="cellIs" dxfId="4180" priority="4181" operator="greaterThan">
      <formula>1</formula>
    </cfRule>
  </conditionalFormatting>
  <conditionalFormatting sqref="Q36:S36">
    <cfRule type="cellIs" dxfId="4179" priority="4180" operator="greaterThan">
      <formula>1</formula>
    </cfRule>
  </conditionalFormatting>
  <conditionalFormatting sqref="Q36:S36">
    <cfRule type="cellIs" dxfId="4178" priority="4179" operator="greaterThan">
      <formula>1</formula>
    </cfRule>
  </conditionalFormatting>
  <conditionalFormatting sqref="Q36:S36">
    <cfRule type="cellIs" dxfId="4177" priority="4178" operator="greaterThan">
      <formula>1</formula>
    </cfRule>
  </conditionalFormatting>
  <conditionalFormatting sqref="Q36:S36">
    <cfRule type="cellIs" dxfId="4176" priority="4177" operator="greaterThan">
      <formula>1</formula>
    </cfRule>
  </conditionalFormatting>
  <conditionalFormatting sqref="Q36:S36">
    <cfRule type="cellIs" dxfId="4175" priority="4176" operator="greaterThan">
      <formula>1</formula>
    </cfRule>
  </conditionalFormatting>
  <conditionalFormatting sqref="Q36:S36">
    <cfRule type="cellIs" dxfId="4174" priority="4175" operator="greaterThan">
      <formula>1</formula>
    </cfRule>
  </conditionalFormatting>
  <conditionalFormatting sqref="Q36:S36">
    <cfRule type="cellIs" dxfId="4173" priority="4174" operator="greaterThan">
      <formula>1</formula>
    </cfRule>
  </conditionalFormatting>
  <conditionalFormatting sqref="Q36:S36">
    <cfRule type="cellIs" dxfId="4172" priority="4173" operator="greaterThan">
      <formula>1</formula>
    </cfRule>
  </conditionalFormatting>
  <conditionalFormatting sqref="Q36:S36">
    <cfRule type="cellIs" dxfId="4171" priority="4172" operator="greaterThan">
      <formula>1</formula>
    </cfRule>
  </conditionalFormatting>
  <conditionalFormatting sqref="Q36:S36">
    <cfRule type="cellIs" dxfId="4170" priority="4171" operator="greaterThan">
      <formula>1</formula>
    </cfRule>
  </conditionalFormatting>
  <conditionalFormatting sqref="Q36:S36">
    <cfRule type="cellIs" dxfId="4169" priority="4170" operator="greaterThan">
      <formula>1</formula>
    </cfRule>
  </conditionalFormatting>
  <conditionalFormatting sqref="Q36:S36">
    <cfRule type="cellIs" dxfId="4168" priority="4169" operator="greaterThan">
      <formula>1</formula>
    </cfRule>
  </conditionalFormatting>
  <conditionalFormatting sqref="Q36:S36">
    <cfRule type="cellIs" dxfId="4167" priority="4168" operator="greaterThan">
      <formula>1</formula>
    </cfRule>
  </conditionalFormatting>
  <conditionalFormatting sqref="Q36:S36">
    <cfRule type="cellIs" dxfId="4166" priority="4167" operator="greaterThan">
      <formula>1</formula>
    </cfRule>
  </conditionalFormatting>
  <conditionalFormatting sqref="Q36:S36">
    <cfRule type="cellIs" dxfId="4165" priority="4166" operator="greaterThan">
      <formula>1</formula>
    </cfRule>
  </conditionalFormatting>
  <conditionalFormatting sqref="Q36:S36">
    <cfRule type="cellIs" dxfId="4164" priority="4165" operator="greaterThan">
      <formula>1</formula>
    </cfRule>
  </conditionalFormatting>
  <conditionalFormatting sqref="Q36:S36">
    <cfRule type="cellIs" dxfId="4163" priority="4164" operator="greaterThan">
      <formula>1</formula>
    </cfRule>
  </conditionalFormatting>
  <conditionalFormatting sqref="Q36:S36">
    <cfRule type="cellIs" dxfId="4162" priority="4163" operator="greaterThan">
      <formula>1</formula>
    </cfRule>
  </conditionalFormatting>
  <conditionalFormatting sqref="Q36:S36">
    <cfRule type="cellIs" dxfId="4161" priority="4162" operator="greaterThan">
      <formula>1</formula>
    </cfRule>
  </conditionalFormatting>
  <conditionalFormatting sqref="Q36:S36">
    <cfRule type="cellIs" dxfId="4160" priority="4161" operator="greaterThan">
      <formula>1</formula>
    </cfRule>
  </conditionalFormatting>
  <conditionalFormatting sqref="Q36:S36">
    <cfRule type="cellIs" dxfId="4159" priority="4160" operator="greaterThan">
      <formula>1</formula>
    </cfRule>
  </conditionalFormatting>
  <conditionalFormatting sqref="Q36:S36">
    <cfRule type="cellIs" dxfId="4158" priority="4159" operator="greaterThan">
      <formula>1</formula>
    </cfRule>
  </conditionalFormatting>
  <conditionalFormatting sqref="Q36:S36">
    <cfRule type="cellIs" dxfId="4157" priority="4158" operator="greaterThan">
      <formula>1</formula>
    </cfRule>
  </conditionalFormatting>
  <conditionalFormatting sqref="Q36:S36">
    <cfRule type="cellIs" dxfId="4156" priority="4157" operator="greaterThan">
      <formula>1</formula>
    </cfRule>
  </conditionalFormatting>
  <conditionalFormatting sqref="Q36:S36">
    <cfRule type="cellIs" dxfId="4155" priority="4156" operator="greaterThan">
      <formula>1</formula>
    </cfRule>
  </conditionalFormatting>
  <conditionalFormatting sqref="Q36:S36">
    <cfRule type="cellIs" dxfId="4154" priority="4155" operator="greaterThan">
      <formula>1</formula>
    </cfRule>
  </conditionalFormatting>
  <conditionalFormatting sqref="Q36:S36">
    <cfRule type="cellIs" dxfId="4153" priority="4154" operator="greaterThan">
      <formula>1</formula>
    </cfRule>
  </conditionalFormatting>
  <conditionalFormatting sqref="Q36:S36">
    <cfRule type="cellIs" dxfId="4152" priority="4153" operator="greaterThan">
      <formula>1</formula>
    </cfRule>
  </conditionalFormatting>
  <conditionalFormatting sqref="Q36:S36">
    <cfRule type="cellIs" dxfId="4151" priority="4152" operator="greaterThan">
      <formula>1</formula>
    </cfRule>
  </conditionalFormatting>
  <conditionalFormatting sqref="Q36:S36">
    <cfRule type="cellIs" dxfId="4150" priority="4151" operator="greaterThan">
      <formula>1</formula>
    </cfRule>
  </conditionalFormatting>
  <conditionalFormatting sqref="Q36:S36">
    <cfRule type="cellIs" dxfId="4149" priority="4150" operator="greaterThan">
      <formula>1</formula>
    </cfRule>
  </conditionalFormatting>
  <conditionalFormatting sqref="Q36:S36">
    <cfRule type="cellIs" dxfId="4148" priority="4149" operator="greaterThan">
      <formula>1</formula>
    </cfRule>
  </conditionalFormatting>
  <conditionalFormatting sqref="Q36:S36">
    <cfRule type="cellIs" dxfId="4147" priority="4148" operator="greaterThan">
      <formula>1</formula>
    </cfRule>
  </conditionalFormatting>
  <conditionalFormatting sqref="Q36:S36">
    <cfRule type="cellIs" dxfId="4146" priority="4147" operator="greaterThan">
      <formula>1</formula>
    </cfRule>
  </conditionalFormatting>
  <conditionalFormatting sqref="Q36:S36">
    <cfRule type="cellIs" dxfId="4145" priority="4146" operator="greaterThan">
      <formula>1</formula>
    </cfRule>
  </conditionalFormatting>
  <conditionalFormatting sqref="Q36:S36">
    <cfRule type="cellIs" dxfId="4144" priority="4145" operator="greaterThan">
      <formula>1</formula>
    </cfRule>
  </conditionalFormatting>
  <conditionalFormatting sqref="Q36:S36">
    <cfRule type="cellIs" dxfId="4143" priority="4144" operator="greaterThan">
      <formula>1</formula>
    </cfRule>
  </conditionalFormatting>
  <conditionalFormatting sqref="Q36:S36">
    <cfRule type="cellIs" dxfId="4142" priority="4143" operator="greaterThan">
      <formula>1</formula>
    </cfRule>
  </conditionalFormatting>
  <conditionalFormatting sqref="Q36:S36">
    <cfRule type="cellIs" dxfId="4141" priority="4142" operator="greaterThan">
      <formula>1</formula>
    </cfRule>
  </conditionalFormatting>
  <conditionalFormatting sqref="Q36:S36">
    <cfRule type="cellIs" dxfId="4140" priority="4141" operator="greaterThan">
      <formula>1</formula>
    </cfRule>
  </conditionalFormatting>
  <conditionalFormatting sqref="Q36:S36">
    <cfRule type="cellIs" dxfId="4139" priority="4140" operator="greaterThan">
      <formula>1</formula>
    </cfRule>
  </conditionalFormatting>
  <conditionalFormatting sqref="Q36:S36">
    <cfRule type="cellIs" dxfId="4138" priority="4139" operator="greaterThan">
      <formula>1</formula>
    </cfRule>
  </conditionalFormatting>
  <conditionalFormatting sqref="Q36:S36">
    <cfRule type="cellIs" dxfId="4137" priority="4138" operator="greaterThan">
      <formula>1</formula>
    </cfRule>
  </conditionalFormatting>
  <conditionalFormatting sqref="Q36:S36">
    <cfRule type="cellIs" dxfId="4136" priority="4137" operator="greaterThan">
      <formula>1</formula>
    </cfRule>
  </conditionalFormatting>
  <conditionalFormatting sqref="Q36:S36">
    <cfRule type="cellIs" dxfId="4135" priority="4136" operator="greaterThan">
      <formula>1</formula>
    </cfRule>
  </conditionalFormatting>
  <conditionalFormatting sqref="Q36:S36">
    <cfRule type="cellIs" dxfId="4134" priority="4135" operator="greaterThan">
      <formula>1</formula>
    </cfRule>
  </conditionalFormatting>
  <conditionalFormatting sqref="Q36:S36">
    <cfRule type="cellIs" dxfId="4133" priority="4134" operator="greaterThan">
      <formula>1</formula>
    </cfRule>
  </conditionalFormatting>
  <conditionalFormatting sqref="Q36:S36">
    <cfRule type="cellIs" dxfId="4132" priority="4133" operator="greaterThan">
      <formula>1</formula>
    </cfRule>
  </conditionalFormatting>
  <conditionalFormatting sqref="Q36:S36">
    <cfRule type="cellIs" dxfId="4131" priority="4132" operator="greaterThan">
      <formula>1</formula>
    </cfRule>
  </conditionalFormatting>
  <conditionalFormatting sqref="Q36:S36">
    <cfRule type="cellIs" dxfId="4130" priority="4131" operator="greaterThan">
      <formula>1</formula>
    </cfRule>
  </conditionalFormatting>
  <conditionalFormatting sqref="Q36:S36">
    <cfRule type="cellIs" dxfId="4129" priority="4130" operator="greaterThan">
      <formula>1</formula>
    </cfRule>
  </conditionalFormatting>
  <conditionalFormatting sqref="Q36:S36">
    <cfRule type="cellIs" dxfId="4128" priority="4129" operator="greaterThan">
      <formula>1</formula>
    </cfRule>
  </conditionalFormatting>
  <conditionalFormatting sqref="Q36:S36">
    <cfRule type="cellIs" dxfId="4127" priority="4128" operator="greaterThan">
      <formula>1</formula>
    </cfRule>
  </conditionalFormatting>
  <conditionalFormatting sqref="Q36:S36">
    <cfRule type="cellIs" dxfId="4126" priority="4127" operator="greaterThan">
      <formula>1</formula>
    </cfRule>
  </conditionalFormatting>
  <conditionalFormatting sqref="Q36:S36">
    <cfRule type="cellIs" dxfId="4125" priority="4126" operator="greaterThan">
      <formula>1</formula>
    </cfRule>
  </conditionalFormatting>
  <conditionalFormatting sqref="Q36:S36">
    <cfRule type="cellIs" dxfId="4124" priority="4125" operator="greaterThan">
      <formula>1</formula>
    </cfRule>
  </conditionalFormatting>
  <conditionalFormatting sqref="Q36:S36">
    <cfRule type="cellIs" dxfId="4123" priority="4124" operator="greaterThan">
      <formula>1</formula>
    </cfRule>
  </conditionalFormatting>
  <conditionalFormatting sqref="Q36:S36">
    <cfRule type="cellIs" dxfId="4122" priority="4123" operator="greaterThan">
      <formula>1</formula>
    </cfRule>
  </conditionalFormatting>
  <conditionalFormatting sqref="Q36:S36">
    <cfRule type="cellIs" dxfId="4121" priority="4122" operator="greaterThan">
      <formula>1</formula>
    </cfRule>
  </conditionalFormatting>
  <conditionalFormatting sqref="Q36:S36">
    <cfRule type="cellIs" dxfId="4120" priority="4121" operator="greaterThan">
      <formula>1</formula>
    </cfRule>
  </conditionalFormatting>
  <conditionalFormatting sqref="Q36:S36">
    <cfRule type="cellIs" dxfId="4119" priority="4120" operator="greaterThan">
      <formula>1</formula>
    </cfRule>
  </conditionalFormatting>
  <conditionalFormatting sqref="Q36:S36">
    <cfRule type="cellIs" dxfId="4118" priority="4119" operator="greaterThan">
      <formula>1</formula>
    </cfRule>
  </conditionalFormatting>
  <conditionalFormatting sqref="Q36:S36">
    <cfRule type="cellIs" dxfId="4117" priority="4118" operator="greaterThan">
      <formula>1</formula>
    </cfRule>
  </conditionalFormatting>
  <conditionalFormatting sqref="Q36:S36">
    <cfRule type="cellIs" dxfId="4116" priority="4117" operator="greaterThan">
      <formula>1</formula>
    </cfRule>
  </conditionalFormatting>
  <conditionalFormatting sqref="Q36:S36">
    <cfRule type="cellIs" dxfId="4115" priority="4116" operator="greaterThan">
      <formula>1</formula>
    </cfRule>
  </conditionalFormatting>
  <conditionalFormatting sqref="Q36:S36">
    <cfRule type="cellIs" dxfId="4114" priority="4115" operator="greaterThan">
      <formula>1</formula>
    </cfRule>
  </conditionalFormatting>
  <conditionalFormatting sqref="Q36:S36">
    <cfRule type="cellIs" dxfId="4113" priority="4114" operator="greaterThan">
      <formula>1</formula>
    </cfRule>
  </conditionalFormatting>
  <conditionalFormatting sqref="Q36:S36">
    <cfRule type="cellIs" dxfId="4112" priority="4113" operator="greaterThan">
      <formula>1</formula>
    </cfRule>
  </conditionalFormatting>
  <conditionalFormatting sqref="Q36:S36">
    <cfRule type="cellIs" dxfId="4111" priority="4112" operator="greaterThan">
      <formula>1</formula>
    </cfRule>
  </conditionalFormatting>
  <conditionalFormatting sqref="Q36:S36">
    <cfRule type="cellIs" dxfId="4110" priority="4111" operator="greaterThan">
      <formula>1</formula>
    </cfRule>
  </conditionalFormatting>
  <conditionalFormatting sqref="Q36:S36">
    <cfRule type="cellIs" dxfId="4109" priority="4110" operator="greaterThan">
      <formula>1</formula>
    </cfRule>
  </conditionalFormatting>
  <conditionalFormatting sqref="Q36:S36">
    <cfRule type="cellIs" dxfId="4108" priority="4109" operator="greaterThan">
      <formula>1</formula>
    </cfRule>
  </conditionalFormatting>
  <conditionalFormatting sqref="Q36:S36">
    <cfRule type="cellIs" dxfId="4107" priority="4108" operator="greaterThan">
      <formula>1</formula>
    </cfRule>
  </conditionalFormatting>
  <conditionalFormatting sqref="Q36:S36">
    <cfRule type="cellIs" dxfId="4106" priority="4107" operator="greaterThan">
      <formula>1</formula>
    </cfRule>
  </conditionalFormatting>
  <conditionalFormatting sqref="Q36:S36">
    <cfRule type="cellIs" dxfId="4105" priority="4106" operator="greaterThan">
      <formula>1</formula>
    </cfRule>
  </conditionalFormatting>
  <conditionalFormatting sqref="Q36:S36">
    <cfRule type="cellIs" dxfId="4104" priority="4105" operator="greaterThan">
      <formula>1</formula>
    </cfRule>
  </conditionalFormatting>
  <conditionalFormatting sqref="Q36:S36">
    <cfRule type="cellIs" dxfId="4103" priority="4104" operator="greaterThan">
      <formula>1</formula>
    </cfRule>
  </conditionalFormatting>
  <conditionalFormatting sqref="Q36:S36">
    <cfRule type="cellIs" dxfId="4102" priority="4103" operator="greaterThan">
      <formula>1</formula>
    </cfRule>
  </conditionalFormatting>
  <conditionalFormatting sqref="Q36:S36">
    <cfRule type="cellIs" dxfId="4101" priority="4102" operator="greaterThan">
      <formula>1</formula>
    </cfRule>
  </conditionalFormatting>
  <conditionalFormatting sqref="Q36:S36">
    <cfRule type="cellIs" dxfId="4100" priority="4101" operator="greaterThan">
      <formula>1</formula>
    </cfRule>
  </conditionalFormatting>
  <conditionalFormatting sqref="Q36:S36">
    <cfRule type="cellIs" dxfId="4099" priority="4100" operator="greaterThan">
      <formula>1</formula>
    </cfRule>
  </conditionalFormatting>
  <conditionalFormatting sqref="Q36:S36">
    <cfRule type="cellIs" dxfId="4098" priority="4099" operator="greaterThan">
      <formula>1</formula>
    </cfRule>
  </conditionalFormatting>
  <conditionalFormatting sqref="Q36:S36">
    <cfRule type="cellIs" dxfId="4097" priority="4098" operator="greaterThan">
      <formula>1</formula>
    </cfRule>
  </conditionalFormatting>
  <conditionalFormatting sqref="Q36:S36">
    <cfRule type="cellIs" dxfId="4096" priority="4097" operator="greaterThan">
      <formula>1</formula>
    </cfRule>
  </conditionalFormatting>
  <conditionalFormatting sqref="Q36:S36">
    <cfRule type="cellIs" dxfId="4095" priority="4096" operator="greaterThan">
      <formula>1</formula>
    </cfRule>
  </conditionalFormatting>
  <conditionalFormatting sqref="Q36:S36">
    <cfRule type="cellIs" dxfId="4094" priority="4095" operator="greaterThan">
      <formula>1</formula>
    </cfRule>
  </conditionalFormatting>
  <conditionalFormatting sqref="Q36:S36">
    <cfRule type="cellIs" dxfId="4093" priority="4094" operator="greaterThan">
      <formula>1</formula>
    </cfRule>
  </conditionalFormatting>
  <conditionalFormatting sqref="Q36:S36">
    <cfRule type="cellIs" dxfId="4092" priority="4093" operator="greaterThan">
      <formula>1</formula>
    </cfRule>
  </conditionalFormatting>
  <conditionalFormatting sqref="Q36:S36">
    <cfRule type="cellIs" dxfId="4091" priority="4092" operator="greaterThan">
      <formula>1</formula>
    </cfRule>
  </conditionalFormatting>
  <conditionalFormatting sqref="Q36:S36">
    <cfRule type="cellIs" dxfId="4090" priority="4091" operator="greaterThan">
      <formula>1</formula>
    </cfRule>
  </conditionalFormatting>
  <conditionalFormatting sqref="Q36:S36">
    <cfRule type="cellIs" dxfId="4089" priority="4090" operator="greaterThan">
      <formula>1</formula>
    </cfRule>
  </conditionalFormatting>
  <conditionalFormatting sqref="Q36:S36">
    <cfRule type="cellIs" dxfId="4088" priority="4089" operator="greaterThan">
      <formula>1</formula>
    </cfRule>
  </conditionalFormatting>
  <conditionalFormatting sqref="Q36:S36">
    <cfRule type="cellIs" dxfId="4087" priority="4088" operator="greaterThan">
      <formula>1</formula>
    </cfRule>
  </conditionalFormatting>
  <conditionalFormatting sqref="Q36:S36">
    <cfRule type="cellIs" dxfId="4086" priority="4087" operator="greaterThan">
      <formula>1</formula>
    </cfRule>
  </conditionalFormatting>
  <conditionalFormatting sqref="Q36:S36">
    <cfRule type="cellIs" dxfId="4085" priority="4086" operator="greaterThan">
      <formula>1</formula>
    </cfRule>
  </conditionalFormatting>
  <conditionalFormatting sqref="Q36:S36">
    <cfRule type="cellIs" dxfId="4084" priority="4085" operator="greaterThan">
      <formula>1</formula>
    </cfRule>
  </conditionalFormatting>
  <conditionalFormatting sqref="Q36:S36">
    <cfRule type="cellIs" dxfId="4083" priority="4084" operator="greaterThan">
      <formula>1</formula>
    </cfRule>
  </conditionalFormatting>
  <conditionalFormatting sqref="Q36:S36">
    <cfRule type="cellIs" dxfId="4082" priority="4083" operator="greaterThan">
      <formula>1</formula>
    </cfRule>
  </conditionalFormatting>
  <conditionalFormatting sqref="Q36:S36">
    <cfRule type="cellIs" dxfId="4081" priority="4082" operator="greaterThan">
      <formula>1</formula>
    </cfRule>
  </conditionalFormatting>
  <conditionalFormatting sqref="Q36:S36">
    <cfRule type="cellIs" dxfId="4080" priority="4081" operator="greaterThan">
      <formula>1</formula>
    </cfRule>
  </conditionalFormatting>
  <conditionalFormatting sqref="U36">
    <cfRule type="cellIs" dxfId="4079" priority="4080" operator="greaterThan">
      <formula>1</formula>
    </cfRule>
  </conditionalFormatting>
  <conditionalFormatting sqref="U36">
    <cfRule type="cellIs" dxfId="4078" priority="4079" operator="greaterThan">
      <formula>1</formula>
    </cfRule>
  </conditionalFormatting>
  <conditionalFormatting sqref="U36">
    <cfRule type="cellIs" dxfId="4077" priority="4078" operator="greaterThan">
      <formula>1</formula>
    </cfRule>
  </conditionalFormatting>
  <conditionalFormatting sqref="U36">
    <cfRule type="cellIs" dxfId="4076" priority="4077" operator="greaterThan">
      <formula>1</formula>
    </cfRule>
  </conditionalFormatting>
  <conditionalFormatting sqref="U36">
    <cfRule type="cellIs" dxfId="4075" priority="4076" operator="greaterThan">
      <formula>1</formula>
    </cfRule>
  </conditionalFormatting>
  <conditionalFormatting sqref="U36">
    <cfRule type="cellIs" dxfId="4074" priority="4075" operator="greaterThan">
      <formula>1</formula>
    </cfRule>
  </conditionalFormatting>
  <conditionalFormatting sqref="U36">
    <cfRule type="cellIs" dxfId="4073" priority="4074" operator="greaterThan">
      <formula>1</formula>
    </cfRule>
  </conditionalFormatting>
  <conditionalFormatting sqref="U36">
    <cfRule type="cellIs" dxfId="4072" priority="4073" operator="greaterThan">
      <formula>1</formula>
    </cfRule>
  </conditionalFormatting>
  <conditionalFormatting sqref="U36">
    <cfRule type="cellIs" dxfId="4071" priority="4071" operator="greaterThan">
      <formula>1</formula>
    </cfRule>
  </conditionalFormatting>
  <conditionalFormatting sqref="U36">
    <cfRule type="cellIs" dxfId="4070" priority="4072" operator="greaterThan">
      <formula>1</formula>
    </cfRule>
  </conditionalFormatting>
  <conditionalFormatting sqref="U36">
    <cfRule type="cellIs" dxfId="4069" priority="4070" operator="greaterThan">
      <formula>1</formula>
    </cfRule>
  </conditionalFormatting>
  <conditionalFormatting sqref="U36">
    <cfRule type="cellIs" dxfId="4068" priority="4069" operator="greaterThan">
      <formula>1</formula>
    </cfRule>
  </conditionalFormatting>
  <conditionalFormatting sqref="U36">
    <cfRule type="cellIs" dxfId="4067" priority="4068" operator="greaterThan">
      <formula>1</formula>
    </cfRule>
  </conditionalFormatting>
  <conditionalFormatting sqref="U36">
    <cfRule type="cellIs" dxfId="4066" priority="4060" operator="greaterThan">
      <formula>1</formula>
    </cfRule>
  </conditionalFormatting>
  <conditionalFormatting sqref="U36">
    <cfRule type="cellIs" dxfId="4065" priority="4067" operator="greaterThan">
      <formula>1</formula>
    </cfRule>
  </conditionalFormatting>
  <conditionalFormatting sqref="U36">
    <cfRule type="cellIs" dxfId="4064" priority="4066" operator="greaterThan">
      <formula>1</formula>
    </cfRule>
  </conditionalFormatting>
  <conditionalFormatting sqref="U36">
    <cfRule type="cellIs" dxfId="4063" priority="4065" operator="greaterThan">
      <formula>1</formula>
    </cfRule>
  </conditionalFormatting>
  <conditionalFormatting sqref="U36">
    <cfRule type="cellIs" dxfId="4062" priority="4064" operator="greaterThan">
      <formula>1</formula>
    </cfRule>
  </conditionalFormatting>
  <conditionalFormatting sqref="U36">
    <cfRule type="cellIs" dxfId="4061" priority="4063" operator="greaterThan">
      <formula>1</formula>
    </cfRule>
  </conditionalFormatting>
  <conditionalFormatting sqref="U36">
    <cfRule type="cellIs" dxfId="4060" priority="4062" operator="greaterThan">
      <formula>1</formula>
    </cfRule>
  </conditionalFormatting>
  <conditionalFormatting sqref="U36">
    <cfRule type="cellIs" dxfId="4059" priority="4061" operator="greaterThan">
      <formula>1</formula>
    </cfRule>
  </conditionalFormatting>
  <conditionalFormatting sqref="U36">
    <cfRule type="cellIs" dxfId="4058" priority="4059" operator="greaterThan">
      <formula>1</formula>
    </cfRule>
  </conditionalFormatting>
  <conditionalFormatting sqref="U36">
    <cfRule type="cellIs" dxfId="4057" priority="4058" operator="greaterThan">
      <formula>1</formula>
    </cfRule>
  </conditionalFormatting>
  <conditionalFormatting sqref="U36">
    <cfRule type="cellIs" dxfId="4056" priority="4057" operator="greaterThan">
      <formula>1</formula>
    </cfRule>
  </conditionalFormatting>
  <conditionalFormatting sqref="U36">
    <cfRule type="cellIs" dxfId="4055" priority="4056" operator="greaterThan">
      <formula>1</formula>
    </cfRule>
  </conditionalFormatting>
  <conditionalFormatting sqref="U36">
    <cfRule type="cellIs" dxfId="4054" priority="4055" operator="greaterThan">
      <formula>1</formula>
    </cfRule>
  </conditionalFormatting>
  <conditionalFormatting sqref="U36">
    <cfRule type="cellIs" dxfId="4053" priority="4054" operator="greaterThan">
      <formula>1</formula>
    </cfRule>
  </conditionalFormatting>
  <conditionalFormatting sqref="U36">
    <cfRule type="cellIs" dxfId="4052" priority="4053" operator="greaterThan">
      <formula>1</formula>
    </cfRule>
  </conditionalFormatting>
  <conditionalFormatting sqref="U36">
    <cfRule type="cellIs" dxfId="4051" priority="4051" operator="greaterThan">
      <formula>1</formula>
    </cfRule>
  </conditionalFormatting>
  <conditionalFormatting sqref="U36">
    <cfRule type="cellIs" dxfId="4050" priority="4052" operator="greaterThan">
      <formula>1</formula>
    </cfRule>
  </conditionalFormatting>
  <conditionalFormatting sqref="U36">
    <cfRule type="cellIs" dxfId="4049" priority="4050" operator="greaterThan">
      <formula>1</formula>
    </cfRule>
  </conditionalFormatting>
  <conditionalFormatting sqref="U36">
    <cfRule type="cellIs" dxfId="4048" priority="4049" operator="greaterThan">
      <formula>1</formula>
    </cfRule>
  </conditionalFormatting>
  <conditionalFormatting sqref="U36">
    <cfRule type="cellIs" dxfId="4047" priority="4048" operator="greaterThan">
      <formula>1</formula>
    </cfRule>
  </conditionalFormatting>
  <conditionalFormatting sqref="U36">
    <cfRule type="cellIs" dxfId="4046" priority="4047" operator="greaterThan">
      <formula>1</formula>
    </cfRule>
  </conditionalFormatting>
  <conditionalFormatting sqref="U36">
    <cfRule type="cellIs" dxfId="4045" priority="4046" operator="greaterThan">
      <formula>1</formula>
    </cfRule>
  </conditionalFormatting>
  <conditionalFormatting sqref="U36">
    <cfRule type="cellIs" dxfId="4044" priority="4045" operator="greaterThan">
      <formula>1</formula>
    </cfRule>
  </conditionalFormatting>
  <conditionalFormatting sqref="U36">
    <cfRule type="cellIs" dxfId="4043" priority="4044" operator="greaterThan">
      <formula>1</formula>
    </cfRule>
  </conditionalFormatting>
  <conditionalFormatting sqref="U36">
    <cfRule type="cellIs" dxfId="4042" priority="4043" operator="greaterThan">
      <formula>1</formula>
    </cfRule>
  </conditionalFormatting>
  <conditionalFormatting sqref="U36">
    <cfRule type="cellIs" dxfId="4041" priority="4042" operator="greaterThan">
      <formula>1</formula>
    </cfRule>
  </conditionalFormatting>
  <conditionalFormatting sqref="U36">
    <cfRule type="cellIs" dxfId="4040" priority="4041" operator="greaterThan">
      <formula>1</formula>
    </cfRule>
  </conditionalFormatting>
  <conditionalFormatting sqref="U36">
    <cfRule type="cellIs" dxfId="4039" priority="4040" operator="greaterThan">
      <formula>1</formula>
    </cfRule>
  </conditionalFormatting>
  <conditionalFormatting sqref="U36">
    <cfRule type="cellIs" dxfId="4038" priority="4039" operator="greaterThan">
      <formula>1</formula>
    </cfRule>
  </conditionalFormatting>
  <conditionalFormatting sqref="U36">
    <cfRule type="cellIs" dxfId="4037" priority="4038" operator="greaterThan">
      <formula>1</formula>
    </cfRule>
  </conditionalFormatting>
  <conditionalFormatting sqref="U36">
    <cfRule type="cellIs" dxfId="4036" priority="4037" operator="greaterThan">
      <formula>1</formula>
    </cfRule>
  </conditionalFormatting>
  <conditionalFormatting sqref="U36">
    <cfRule type="cellIs" dxfId="4035" priority="4036" operator="greaterThan">
      <formula>1</formula>
    </cfRule>
  </conditionalFormatting>
  <conditionalFormatting sqref="U36">
    <cfRule type="cellIs" dxfId="4034" priority="4035" operator="greaterThan">
      <formula>1</formula>
    </cfRule>
  </conditionalFormatting>
  <conditionalFormatting sqref="U36">
    <cfRule type="cellIs" dxfId="4033" priority="4033" operator="greaterThan">
      <formula>1</formula>
    </cfRule>
  </conditionalFormatting>
  <conditionalFormatting sqref="U36">
    <cfRule type="cellIs" dxfId="4032" priority="4034" operator="greaterThan">
      <formula>1</formula>
    </cfRule>
  </conditionalFormatting>
  <conditionalFormatting sqref="U36">
    <cfRule type="cellIs" dxfId="4031" priority="4032" operator="greaterThan">
      <formula>1</formula>
    </cfRule>
  </conditionalFormatting>
  <conditionalFormatting sqref="U36">
    <cfRule type="cellIs" dxfId="4030" priority="4031" operator="greaterThan">
      <formula>1</formula>
    </cfRule>
  </conditionalFormatting>
  <conditionalFormatting sqref="U36">
    <cfRule type="cellIs" dxfId="4029" priority="4030" operator="greaterThan">
      <formula>1</formula>
    </cfRule>
  </conditionalFormatting>
  <conditionalFormatting sqref="U36">
    <cfRule type="cellIs" dxfId="4028" priority="4029" operator="greaterThan">
      <formula>1</formula>
    </cfRule>
  </conditionalFormatting>
  <conditionalFormatting sqref="U36">
    <cfRule type="cellIs" dxfId="4027" priority="4028" operator="greaterThan">
      <formula>1</formula>
    </cfRule>
  </conditionalFormatting>
  <conditionalFormatting sqref="U36">
    <cfRule type="cellIs" dxfId="4026" priority="4027" operator="greaterThan">
      <formula>1</formula>
    </cfRule>
  </conditionalFormatting>
  <conditionalFormatting sqref="U36">
    <cfRule type="cellIs" dxfId="4025" priority="4026" operator="greaterThan">
      <formula>1</formula>
    </cfRule>
  </conditionalFormatting>
  <conditionalFormatting sqref="U36">
    <cfRule type="cellIs" dxfId="4024" priority="4022" operator="greaterThan">
      <formula>1</formula>
    </cfRule>
  </conditionalFormatting>
  <conditionalFormatting sqref="U36">
    <cfRule type="cellIs" dxfId="4023" priority="4025" operator="greaterThan">
      <formula>1</formula>
    </cfRule>
  </conditionalFormatting>
  <conditionalFormatting sqref="U36">
    <cfRule type="cellIs" dxfId="4022" priority="4024" operator="greaterThan">
      <formula>1</formula>
    </cfRule>
  </conditionalFormatting>
  <conditionalFormatting sqref="U36">
    <cfRule type="cellIs" dxfId="4021" priority="4023" operator="greaterThan">
      <formula>1</formula>
    </cfRule>
  </conditionalFormatting>
  <conditionalFormatting sqref="U36">
    <cfRule type="cellIs" dxfId="4020" priority="4021" operator="greaterThan">
      <formula>1</formula>
    </cfRule>
  </conditionalFormatting>
  <conditionalFormatting sqref="U36">
    <cfRule type="cellIs" dxfId="4019" priority="4020" operator="greaterThan">
      <formula>1</formula>
    </cfRule>
  </conditionalFormatting>
  <conditionalFormatting sqref="U36">
    <cfRule type="cellIs" dxfId="4018" priority="4019" operator="greaterThan">
      <formula>1</formula>
    </cfRule>
  </conditionalFormatting>
  <conditionalFormatting sqref="U36">
    <cfRule type="cellIs" dxfId="4017" priority="4018" operator="greaterThan">
      <formula>1</formula>
    </cfRule>
  </conditionalFormatting>
  <conditionalFormatting sqref="U36">
    <cfRule type="cellIs" dxfId="4016" priority="4017" operator="greaterThan">
      <formula>1</formula>
    </cfRule>
  </conditionalFormatting>
  <conditionalFormatting sqref="U36">
    <cfRule type="cellIs" dxfId="4015" priority="4016" operator="greaterThan">
      <formula>1</formula>
    </cfRule>
  </conditionalFormatting>
  <conditionalFormatting sqref="U36">
    <cfRule type="cellIs" dxfId="4014" priority="4015" operator="greaterThan">
      <formula>1</formula>
    </cfRule>
  </conditionalFormatting>
  <conditionalFormatting sqref="U36">
    <cfRule type="cellIs" dxfId="4013" priority="4013" operator="greaterThan">
      <formula>1</formula>
    </cfRule>
  </conditionalFormatting>
  <conditionalFormatting sqref="U36">
    <cfRule type="cellIs" dxfId="4012" priority="4014" operator="greaterThan">
      <formula>1</formula>
    </cfRule>
  </conditionalFormatting>
  <conditionalFormatting sqref="U36">
    <cfRule type="cellIs" dxfId="4011" priority="4012" operator="greaterThan">
      <formula>1</formula>
    </cfRule>
  </conditionalFormatting>
  <conditionalFormatting sqref="U36">
    <cfRule type="cellIs" dxfId="4010" priority="4011" operator="greaterThan">
      <formula>1</formula>
    </cfRule>
  </conditionalFormatting>
  <conditionalFormatting sqref="U36">
    <cfRule type="cellIs" dxfId="4009" priority="4010" operator="greaterThan">
      <formula>1</formula>
    </cfRule>
  </conditionalFormatting>
  <conditionalFormatting sqref="U36">
    <cfRule type="cellIs" dxfId="4008" priority="4009" operator="greaterThan">
      <formula>1</formula>
    </cfRule>
  </conditionalFormatting>
  <conditionalFormatting sqref="U36">
    <cfRule type="cellIs" dxfId="4007" priority="4008" operator="greaterThan">
      <formula>1</formula>
    </cfRule>
  </conditionalFormatting>
  <conditionalFormatting sqref="U36">
    <cfRule type="cellIs" dxfId="4006" priority="4007" operator="greaterThan">
      <formula>1</formula>
    </cfRule>
  </conditionalFormatting>
  <conditionalFormatting sqref="U36">
    <cfRule type="cellIs" dxfId="4005" priority="4006" operator="greaterThan">
      <formula>1</formula>
    </cfRule>
  </conditionalFormatting>
  <conditionalFormatting sqref="U36">
    <cfRule type="cellIs" dxfId="4004" priority="4005" operator="greaterThan">
      <formula>1</formula>
    </cfRule>
  </conditionalFormatting>
  <conditionalFormatting sqref="U36">
    <cfRule type="cellIs" dxfId="4003" priority="4004" operator="greaterThan">
      <formula>1</formula>
    </cfRule>
  </conditionalFormatting>
  <conditionalFormatting sqref="U36">
    <cfRule type="cellIs" dxfId="4002" priority="4003" operator="greaterThan">
      <formula>1</formula>
    </cfRule>
  </conditionalFormatting>
  <conditionalFormatting sqref="U36">
    <cfRule type="cellIs" dxfId="4001" priority="4002" operator="greaterThan">
      <formula>1</formula>
    </cfRule>
  </conditionalFormatting>
  <conditionalFormatting sqref="U36">
    <cfRule type="cellIs" dxfId="4000" priority="4001" operator="greaterThan">
      <formula>1</formula>
    </cfRule>
  </conditionalFormatting>
  <conditionalFormatting sqref="U36">
    <cfRule type="cellIs" dxfId="3999" priority="3952" operator="greaterThan">
      <formula>1</formula>
    </cfRule>
  </conditionalFormatting>
  <conditionalFormatting sqref="U36">
    <cfRule type="cellIs" dxfId="3998" priority="4000" operator="greaterThan">
      <formula>1</formula>
    </cfRule>
  </conditionalFormatting>
  <conditionalFormatting sqref="U36">
    <cfRule type="cellIs" dxfId="3997" priority="3999" operator="greaterThan">
      <formula>1</formula>
    </cfRule>
  </conditionalFormatting>
  <conditionalFormatting sqref="U36">
    <cfRule type="cellIs" dxfId="3996" priority="3998" operator="greaterThan">
      <formula>1</formula>
    </cfRule>
  </conditionalFormatting>
  <conditionalFormatting sqref="U36">
    <cfRule type="cellIs" dxfId="3995" priority="3997" operator="greaterThan">
      <formula>1</formula>
    </cfRule>
  </conditionalFormatting>
  <conditionalFormatting sqref="U36">
    <cfRule type="cellIs" dxfId="3994" priority="3995" operator="greaterThan">
      <formula>1</formula>
    </cfRule>
  </conditionalFormatting>
  <conditionalFormatting sqref="U36">
    <cfRule type="cellIs" dxfId="3993" priority="3996" operator="greaterThan">
      <formula>1</formula>
    </cfRule>
  </conditionalFormatting>
  <conditionalFormatting sqref="U36">
    <cfRule type="cellIs" dxfId="3992" priority="3994" operator="greaterThan">
      <formula>1</formula>
    </cfRule>
  </conditionalFormatting>
  <conditionalFormatting sqref="U36">
    <cfRule type="cellIs" dxfId="3991" priority="3993" operator="greaterThan">
      <formula>1</formula>
    </cfRule>
  </conditionalFormatting>
  <conditionalFormatting sqref="U36">
    <cfRule type="cellIs" dxfId="3990" priority="3992" operator="greaterThan">
      <formula>1</formula>
    </cfRule>
  </conditionalFormatting>
  <conditionalFormatting sqref="U36">
    <cfRule type="cellIs" dxfId="3989" priority="3991" operator="greaterThan">
      <formula>1</formula>
    </cfRule>
  </conditionalFormatting>
  <conditionalFormatting sqref="U36">
    <cfRule type="cellIs" dxfId="3988" priority="3990" operator="greaterThan">
      <formula>1</formula>
    </cfRule>
  </conditionalFormatting>
  <conditionalFormatting sqref="U36">
    <cfRule type="cellIs" dxfId="3987" priority="3989" operator="greaterThan">
      <formula>1</formula>
    </cfRule>
  </conditionalFormatting>
  <conditionalFormatting sqref="U36">
    <cfRule type="cellIs" dxfId="3986" priority="3988" operator="greaterThan">
      <formula>1</formula>
    </cfRule>
  </conditionalFormatting>
  <conditionalFormatting sqref="U36">
    <cfRule type="cellIs" dxfId="3985" priority="3987" operator="greaterThan">
      <formula>1</formula>
    </cfRule>
  </conditionalFormatting>
  <conditionalFormatting sqref="U36">
    <cfRule type="cellIs" dxfId="3984" priority="3986" operator="greaterThan">
      <formula>1</formula>
    </cfRule>
  </conditionalFormatting>
  <conditionalFormatting sqref="U36">
    <cfRule type="cellIs" dxfId="3983" priority="3985" operator="greaterThan">
      <formula>1</formula>
    </cfRule>
  </conditionalFormatting>
  <conditionalFormatting sqref="U36">
    <cfRule type="cellIs" dxfId="3982" priority="3984" operator="greaterThan">
      <formula>1</formula>
    </cfRule>
  </conditionalFormatting>
  <conditionalFormatting sqref="U36">
    <cfRule type="cellIs" dxfId="3981" priority="3983" operator="greaterThan">
      <formula>1</formula>
    </cfRule>
  </conditionalFormatting>
  <conditionalFormatting sqref="U36">
    <cfRule type="cellIs" dxfId="3980" priority="3982" operator="greaterThan">
      <formula>1</formula>
    </cfRule>
  </conditionalFormatting>
  <conditionalFormatting sqref="U36">
    <cfRule type="cellIs" dxfId="3979" priority="3981" operator="greaterThan">
      <formula>1</formula>
    </cfRule>
  </conditionalFormatting>
  <conditionalFormatting sqref="U36">
    <cfRule type="cellIs" dxfId="3978" priority="3980" operator="greaterThan">
      <formula>1</formula>
    </cfRule>
  </conditionalFormatting>
  <conditionalFormatting sqref="U36">
    <cfRule type="cellIs" dxfId="3977" priority="3979" operator="greaterThan">
      <formula>1</formula>
    </cfRule>
  </conditionalFormatting>
  <conditionalFormatting sqref="U36">
    <cfRule type="cellIs" dxfId="3976" priority="3978" operator="greaterThan">
      <formula>1</formula>
    </cfRule>
  </conditionalFormatting>
  <conditionalFormatting sqref="U36">
    <cfRule type="cellIs" dxfId="3975" priority="3977" operator="greaterThan">
      <formula>1</formula>
    </cfRule>
  </conditionalFormatting>
  <conditionalFormatting sqref="U36">
    <cfRule type="cellIs" dxfId="3974" priority="3976" operator="greaterThan">
      <formula>1</formula>
    </cfRule>
  </conditionalFormatting>
  <conditionalFormatting sqref="U36">
    <cfRule type="cellIs" dxfId="3973" priority="3975" operator="greaterThan">
      <formula>1</formula>
    </cfRule>
  </conditionalFormatting>
  <conditionalFormatting sqref="U36">
    <cfRule type="cellIs" dxfId="3972" priority="3974" operator="greaterThan">
      <formula>1</formula>
    </cfRule>
  </conditionalFormatting>
  <conditionalFormatting sqref="U36">
    <cfRule type="cellIs" dxfId="3971" priority="3973" operator="greaterThan">
      <formula>1</formula>
    </cfRule>
  </conditionalFormatting>
  <conditionalFormatting sqref="U36">
    <cfRule type="cellIs" dxfId="3970" priority="3972" operator="greaterThan">
      <formula>1</formula>
    </cfRule>
  </conditionalFormatting>
  <conditionalFormatting sqref="U36">
    <cfRule type="cellIs" dxfId="3969" priority="3971" operator="greaterThan">
      <formula>1</formula>
    </cfRule>
  </conditionalFormatting>
  <conditionalFormatting sqref="U36">
    <cfRule type="cellIs" dxfId="3968" priority="3970" operator="greaterThan">
      <formula>1</formula>
    </cfRule>
  </conditionalFormatting>
  <conditionalFormatting sqref="U36">
    <cfRule type="cellIs" dxfId="3967" priority="3969" operator="greaterThan">
      <formula>1</formula>
    </cfRule>
  </conditionalFormatting>
  <conditionalFormatting sqref="U36">
    <cfRule type="cellIs" dxfId="3966" priority="3968" operator="greaterThan">
      <formula>1</formula>
    </cfRule>
  </conditionalFormatting>
  <conditionalFormatting sqref="U36">
    <cfRule type="cellIs" dxfId="3965" priority="3967" operator="greaterThan">
      <formula>1</formula>
    </cfRule>
  </conditionalFormatting>
  <conditionalFormatting sqref="U36">
    <cfRule type="cellIs" dxfId="3964" priority="3966" operator="greaterThan">
      <formula>1</formula>
    </cfRule>
  </conditionalFormatting>
  <conditionalFormatting sqref="U36">
    <cfRule type="cellIs" dxfId="3963" priority="3965" operator="greaterThan">
      <formula>1</formula>
    </cfRule>
  </conditionalFormatting>
  <conditionalFormatting sqref="U36">
    <cfRule type="cellIs" dxfId="3962" priority="3964" operator="greaterThan">
      <formula>1</formula>
    </cfRule>
  </conditionalFormatting>
  <conditionalFormatting sqref="U36">
    <cfRule type="cellIs" dxfId="3961" priority="3963" operator="greaterThan">
      <formula>1</formula>
    </cfRule>
  </conditionalFormatting>
  <conditionalFormatting sqref="U36">
    <cfRule type="cellIs" dxfId="3960" priority="3962" operator="greaterThan">
      <formula>1</formula>
    </cfRule>
  </conditionalFormatting>
  <conditionalFormatting sqref="U36">
    <cfRule type="cellIs" dxfId="3959" priority="3961" operator="greaterThan">
      <formula>1</formula>
    </cfRule>
  </conditionalFormatting>
  <conditionalFormatting sqref="U36">
    <cfRule type="cellIs" dxfId="3958" priority="3960" operator="greaterThan">
      <formula>1</formula>
    </cfRule>
  </conditionalFormatting>
  <conditionalFormatting sqref="U36">
    <cfRule type="cellIs" dxfId="3957" priority="3959" operator="greaterThan">
      <formula>1</formula>
    </cfRule>
  </conditionalFormatting>
  <conditionalFormatting sqref="U36">
    <cfRule type="cellIs" dxfId="3956" priority="3958" operator="greaterThan">
      <formula>1</formula>
    </cfRule>
  </conditionalFormatting>
  <conditionalFormatting sqref="U36">
    <cfRule type="cellIs" dxfId="3955" priority="3957" operator="greaterThan">
      <formula>1</formula>
    </cfRule>
  </conditionalFormatting>
  <conditionalFormatting sqref="U36">
    <cfRule type="cellIs" dxfId="3954" priority="3956" operator="greaterThan">
      <formula>1</formula>
    </cfRule>
  </conditionalFormatting>
  <conditionalFormatting sqref="U36">
    <cfRule type="cellIs" dxfId="3953" priority="3955" operator="greaterThan">
      <formula>1</formula>
    </cfRule>
  </conditionalFormatting>
  <conditionalFormatting sqref="U36">
    <cfRule type="cellIs" dxfId="3952" priority="3954" operator="greaterThan">
      <formula>1</formula>
    </cfRule>
  </conditionalFormatting>
  <conditionalFormatting sqref="U36">
    <cfRule type="cellIs" dxfId="3951" priority="3953" operator="greaterThan">
      <formula>1</formula>
    </cfRule>
  </conditionalFormatting>
  <conditionalFormatting sqref="U36">
    <cfRule type="cellIs" dxfId="3950" priority="3951" operator="greaterThan">
      <formula>1</formula>
    </cfRule>
  </conditionalFormatting>
  <conditionalFormatting sqref="U36">
    <cfRule type="cellIs" dxfId="3949" priority="3950" operator="greaterThan">
      <formula>1</formula>
    </cfRule>
  </conditionalFormatting>
  <conditionalFormatting sqref="U36">
    <cfRule type="cellIs" dxfId="3948" priority="3949" operator="greaterThan">
      <formula>1</formula>
    </cfRule>
  </conditionalFormatting>
  <conditionalFormatting sqref="U36">
    <cfRule type="cellIs" dxfId="3947" priority="3948" operator="greaterThan">
      <formula>1</formula>
    </cfRule>
  </conditionalFormatting>
  <conditionalFormatting sqref="U36">
    <cfRule type="cellIs" dxfId="3946" priority="3947" operator="greaterThan">
      <formula>1</formula>
    </cfRule>
  </conditionalFormatting>
  <conditionalFormatting sqref="U36">
    <cfRule type="cellIs" dxfId="3945" priority="3946" operator="greaterThan">
      <formula>1</formula>
    </cfRule>
  </conditionalFormatting>
  <conditionalFormatting sqref="U36">
    <cfRule type="cellIs" dxfId="3944" priority="3944" operator="greaterThan">
      <formula>1</formula>
    </cfRule>
  </conditionalFormatting>
  <conditionalFormatting sqref="U36">
    <cfRule type="cellIs" dxfId="3943" priority="3945" operator="greaterThan">
      <formula>1</formula>
    </cfRule>
  </conditionalFormatting>
  <conditionalFormatting sqref="U36">
    <cfRule type="cellIs" dxfId="3942" priority="3943" operator="greaterThan">
      <formula>1</formula>
    </cfRule>
  </conditionalFormatting>
  <conditionalFormatting sqref="U36">
    <cfRule type="cellIs" dxfId="3941" priority="3942" operator="greaterThan">
      <formula>1</formula>
    </cfRule>
  </conditionalFormatting>
  <conditionalFormatting sqref="U36">
    <cfRule type="cellIs" dxfId="3940" priority="3941" operator="greaterThan">
      <formula>1</formula>
    </cfRule>
  </conditionalFormatting>
  <conditionalFormatting sqref="U36">
    <cfRule type="cellIs" dxfId="3939" priority="3940" operator="greaterThan">
      <formula>1</formula>
    </cfRule>
  </conditionalFormatting>
  <conditionalFormatting sqref="U36">
    <cfRule type="cellIs" dxfId="3938" priority="3939" operator="greaterThan">
      <formula>1</formula>
    </cfRule>
  </conditionalFormatting>
  <conditionalFormatting sqref="U36">
    <cfRule type="cellIs" dxfId="3937" priority="3938" operator="greaterThan">
      <formula>1</formula>
    </cfRule>
  </conditionalFormatting>
  <conditionalFormatting sqref="U36">
    <cfRule type="cellIs" dxfId="3936" priority="3937" operator="greaterThan">
      <formula>1</formula>
    </cfRule>
  </conditionalFormatting>
  <conditionalFormatting sqref="U36">
    <cfRule type="cellIs" dxfId="3935" priority="3936" operator="greaterThan">
      <formula>1</formula>
    </cfRule>
  </conditionalFormatting>
  <conditionalFormatting sqref="U36">
    <cfRule type="cellIs" dxfId="3934" priority="3935" operator="greaterThan">
      <formula>1</formula>
    </cfRule>
  </conditionalFormatting>
  <conditionalFormatting sqref="U36">
    <cfRule type="cellIs" dxfId="3933" priority="3934" operator="greaterThan">
      <formula>1</formula>
    </cfRule>
  </conditionalFormatting>
  <conditionalFormatting sqref="U36">
    <cfRule type="cellIs" dxfId="3932" priority="3933" operator="greaterThan">
      <formula>1</formula>
    </cfRule>
  </conditionalFormatting>
  <conditionalFormatting sqref="U36">
    <cfRule type="cellIs" dxfId="3931" priority="3932" operator="greaterThan">
      <formula>1</formula>
    </cfRule>
  </conditionalFormatting>
  <conditionalFormatting sqref="U36">
    <cfRule type="cellIs" dxfId="3930" priority="3883" operator="greaterThan">
      <formula>1</formula>
    </cfRule>
  </conditionalFormatting>
  <conditionalFormatting sqref="U36">
    <cfRule type="cellIs" dxfId="3929" priority="3931" operator="greaterThan">
      <formula>1</formula>
    </cfRule>
  </conditionalFormatting>
  <conditionalFormatting sqref="U36">
    <cfRule type="cellIs" dxfId="3928" priority="3930" operator="greaterThan">
      <formula>1</formula>
    </cfRule>
  </conditionalFormatting>
  <conditionalFormatting sqref="U36">
    <cfRule type="cellIs" dxfId="3927" priority="3929" operator="greaterThan">
      <formula>1</formula>
    </cfRule>
  </conditionalFormatting>
  <conditionalFormatting sqref="U36">
    <cfRule type="cellIs" dxfId="3926" priority="3928" operator="greaterThan">
      <formula>1</formula>
    </cfRule>
  </conditionalFormatting>
  <conditionalFormatting sqref="U36">
    <cfRule type="cellIs" dxfId="3925" priority="3926" operator="greaterThan">
      <formula>1</formula>
    </cfRule>
  </conditionalFormatting>
  <conditionalFormatting sqref="U36">
    <cfRule type="cellIs" dxfId="3924" priority="3927" operator="greaterThan">
      <formula>1</formula>
    </cfRule>
  </conditionalFormatting>
  <conditionalFormatting sqref="U36">
    <cfRule type="cellIs" dxfId="3923" priority="3925" operator="greaterThan">
      <formula>1</formula>
    </cfRule>
  </conditionalFormatting>
  <conditionalFormatting sqref="U36">
    <cfRule type="cellIs" dxfId="3922" priority="3924" operator="greaterThan">
      <formula>1</formula>
    </cfRule>
  </conditionalFormatting>
  <conditionalFormatting sqref="U36">
    <cfRule type="cellIs" dxfId="3921" priority="3923" operator="greaterThan">
      <formula>1</formula>
    </cfRule>
  </conditionalFormatting>
  <conditionalFormatting sqref="U36">
    <cfRule type="cellIs" dxfId="3920" priority="3922" operator="greaterThan">
      <formula>1</formula>
    </cfRule>
  </conditionalFormatting>
  <conditionalFormatting sqref="U36">
    <cfRule type="cellIs" dxfId="3919" priority="3921" operator="greaterThan">
      <formula>1</formula>
    </cfRule>
  </conditionalFormatting>
  <conditionalFormatting sqref="U36">
    <cfRule type="cellIs" dxfId="3918" priority="3920" operator="greaterThan">
      <formula>1</formula>
    </cfRule>
  </conditionalFormatting>
  <conditionalFormatting sqref="U36">
    <cfRule type="cellIs" dxfId="3917" priority="3919" operator="greaterThan">
      <formula>1</formula>
    </cfRule>
  </conditionalFormatting>
  <conditionalFormatting sqref="U36">
    <cfRule type="cellIs" dxfId="3916" priority="3918" operator="greaterThan">
      <formula>1</formula>
    </cfRule>
  </conditionalFormatting>
  <conditionalFormatting sqref="U36">
    <cfRule type="cellIs" dxfId="3915" priority="3917" operator="greaterThan">
      <formula>1</formula>
    </cfRule>
  </conditionalFormatting>
  <conditionalFormatting sqref="U36">
    <cfRule type="cellIs" dxfId="3914" priority="3916" operator="greaterThan">
      <formula>1</formula>
    </cfRule>
  </conditionalFormatting>
  <conditionalFormatting sqref="U36">
    <cfRule type="cellIs" dxfId="3913" priority="3915" operator="greaterThan">
      <formula>1</formula>
    </cfRule>
  </conditionalFormatting>
  <conditionalFormatting sqref="U36">
    <cfRule type="cellIs" dxfId="3912" priority="3914" operator="greaterThan">
      <formula>1</formula>
    </cfRule>
  </conditionalFormatting>
  <conditionalFormatting sqref="U36">
    <cfRule type="cellIs" dxfId="3911" priority="3913" operator="greaterThan">
      <formula>1</formula>
    </cfRule>
  </conditionalFormatting>
  <conditionalFormatting sqref="U36">
    <cfRule type="cellIs" dxfId="3910" priority="3912" operator="greaterThan">
      <formula>1</formula>
    </cfRule>
  </conditionalFormatting>
  <conditionalFormatting sqref="U36">
    <cfRule type="cellIs" dxfId="3909" priority="3911" operator="greaterThan">
      <formula>1</formula>
    </cfRule>
  </conditionalFormatting>
  <conditionalFormatting sqref="U36">
    <cfRule type="cellIs" dxfId="3908" priority="3910" operator="greaterThan">
      <formula>1</formula>
    </cfRule>
  </conditionalFormatting>
  <conditionalFormatting sqref="U36">
    <cfRule type="cellIs" dxfId="3907" priority="3909" operator="greaterThan">
      <formula>1</formula>
    </cfRule>
  </conditionalFormatting>
  <conditionalFormatting sqref="U36">
    <cfRule type="cellIs" dxfId="3906" priority="3908" operator="greaterThan">
      <formula>1</formula>
    </cfRule>
  </conditionalFormatting>
  <conditionalFormatting sqref="U36">
    <cfRule type="cellIs" dxfId="3905" priority="3907" operator="greaterThan">
      <formula>1</formula>
    </cfRule>
  </conditionalFormatting>
  <conditionalFormatting sqref="U36">
    <cfRule type="cellIs" dxfId="3904" priority="3906" operator="greaterThan">
      <formula>1</formula>
    </cfRule>
  </conditionalFormatting>
  <conditionalFormatting sqref="U36">
    <cfRule type="cellIs" dxfId="3903" priority="3905" operator="greaterThan">
      <formula>1</formula>
    </cfRule>
  </conditionalFormatting>
  <conditionalFormatting sqref="U36">
    <cfRule type="cellIs" dxfId="3902" priority="3904" operator="greaterThan">
      <formula>1</formula>
    </cfRule>
  </conditionalFormatting>
  <conditionalFormatting sqref="U36">
    <cfRule type="cellIs" dxfId="3901" priority="3903" operator="greaterThan">
      <formula>1</formula>
    </cfRule>
  </conditionalFormatting>
  <conditionalFormatting sqref="U36">
    <cfRule type="cellIs" dxfId="3900" priority="3902" operator="greaterThan">
      <formula>1</formula>
    </cfRule>
  </conditionalFormatting>
  <conditionalFormatting sqref="U36">
    <cfRule type="cellIs" dxfId="3899" priority="3901" operator="greaterThan">
      <formula>1</formula>
    </cfRule>
  </conditionalFormatting>
  <conditionalFormatting sqref="U36">
    <cfRule type="cellIs" dxfId="3898" priority="3900" operator="greaterThan">
      <formula>1</formula>
    </cfRule>
  </conditionalFormatting>
  <conditionalFormatting sqref="U36">
    <cfRule type="cellIs" dxfId="3897" priority="3899" operator="greaterThan">
      <formula>1</formula>
    </cfRule>
  </conditionalFormatting>
  <conditionalFormatting sqref="U36">
    <cfRule type="cellIs" dxfId="3896" priority="3898" operator="greaterThan">
      <formula>1</formula>
    </cfRule>
  </conditionalFormatting>
  <conditionalFormatting sqref="U36">
    <cfRule type="cellIs" dxfId="3895" priority="3897" operator="greaterThan">
      <formula>1</formula>
    </cfRule>
  </conditionalFormatting>
  <conditionalFormatting sqref="U36">
    <cfRule type="cellIs" dxfId="3894" priority="3896" operator="greaterThan">
      <formula>1</formula>
    </cfRule>
  </conditionalFormatting>
  <conditionalFormatting sqref="U36">
    <cfRule type="cellIs" dxfId="3893" priority="3895" operator="greaterThan">
      <formula>1</formula>
    </cfRule>
  </conditionalFormatting>
  <conditionalFormatting sqref="U36">
    <cfRule type="cellIs" dxfId="3892" priority="3894" operator="greaterThan">
      <formula>1</formula>
    </cfRule>
  </conditionalFormatting>
  <conditionalFormatting sqref="U36">
    <cfRule type="cellIs" dxfId="3891" priority="3893" operator="greaterThan">
      <formula>1</formula>
    </cfRule>
  </conditionalFormatting>
  <conditionalFormatting sqref="U36">
    <cfRule type="cellIs" dxfId="3890" priority="3892" operator="greaterThan">
      <formula>1</formula>
    </cfRule>
  </conditionalFormatting>
  <conditionalFormatting sqref="U36">
    <cfRule type="cellIs" dxfId="3889" priority="3891" operator="greaterThan">
      <formula>1</formula>
    </cfRule>
  </conditionalFormatting>
  <conditionalFormatting sqref="U36">
    <cfRule type="cellIs" dxfId="3888" priority="3890" operator="greaterThan">
      <formula>1</formula>
    </cfRule>
  </conditionalFormatting>
  <conditionalFormatting sqref="U36">
    <cfRule type="cellIs" dxfId="3887" priority="3889" operator="greaterThan">
      <formula>1</formula>
    </cfRule>
  </conditionalFormatting>
  <conditionalFormatting sqref="U36">
    <cfRule type="cellIs" dxfId="3886" priority="3888" operator="greaterThan">
      <formula>1</formula>
    </cfRule>
  </conditionalFormatting>
  <conditionalFormatting sqref="U36">
    <cfRule type="cellIs" dxfId="3885" priority="3887" operator="greaterThan">
      <formula>1</formula>
    </cfRule>
  </conditionalFormatting>
  <conditionalFormatting sqref="U36">
    <cfRule type="cellIs" dxfId="3884" priority="3886" operator="greaterThan">
      <formula>1</formula>
    </cfRule>
  </conditionalFormatting>
  <conditionalFormatting sqref="U36">
    <cfRule type="cellIs" dxfId="3883" priority="3885" operator="greaterThan">
      <formula>1</formula>
    </cfRule>
  </conditionalFormatting>
  <conditionalFormatting sqref="U36">
    <cfRule type="cellIs" dxfId="3882" priority="3884" operator="greaterThan">
      <formula>1</formula>
    </cfRule>
  </conditionalFormatting>
  <conditionalFormatting sqref="U36">
    <cfRule type="cellIs" dxfId="3881" priority="3882" operator="greaterThan">
      <formula>1</formula>
    </cfRule>
  </conditionalFormatting>
  <conditionalFormatting sqref="U36">
    <cfRule type="cellIs" dxfId="3880" priority="3881" operator="greaterThan">
      <formula>1</formula>
    </cfRule>
  </conditionalFormatting>
  <conditionalFormatting sqref="U36">
    <cfRule type="cellIs" dxfId="3879" priority="3880" operator="greaterThan">
      <formula>1</formula>
    </cfRule>
  </conditionalFormatting>
  <conditionalFormatting sqref="U36">
    <cfRule type="cellIs" dxfId="3878" priority="3879" operator="greaterThan">
      <formula>1</formula>
    </cfRule>
  </conditionalFormatting>
  <conditionalFormatting sqref="U36">
    <cfRule type="cellIs" dxfId="3877" priority="3877" operator="greaterThan">
      <formula>1</formula>
    </cfRule>
  </conditionalFormatting>
  <conditionalFormatting sqref="U36">
    <cfRule type="cellIs" dxfId="3876" priority="3878" operator="greaterThan">
      <formula>1</formula>
    </cfRule>
  </conditionalFormatting>
  <conditionalFormatting sqref="U36">
    <cfRule type="cellIs" dxfId="3875" priority="3876" operator="greaterThan">
      <formula>1</formula>
    </cfRule>
  </conditionalFormatting>
  <conditionalFormatting sqref="U36">
    <cfRule type="cellIs" dxfId="3874" priority="3875" operator="greaterThan">
      <formula>1</formula>
    </cfRule>
  </conditionalFormatting>
  <conditionalFormatting sqref="U36">
    <cfRule type="cellIs" dxfId="3873" priority="3874" operator="greaterThan">
      <formula>1</formula>
    </cfRule>
  </conditionalFormatting>
  <conditionalFormatting sqref="U36">
    <cfRule type="cellIs" dxfId="3872" priority="3873" operator="greaterThan">
      <formula>1</formula>
    </cfRule>
  </conditionalFormatting>
  <conditionalFormatting sqref="U36">
    <cfRule type="cellIs" dxfId="3871" priority="3872" operator="greaterThan">
      <formula>1</formula>
    </cfRule>
  </conditionalFormatting>
  <conditionalFormatting sqref="U36">
    <cfRule type="cellIs" dxfId="3870" priority="3871" operator="greaterThan">
      <formula>1</formula>
    </cfRule>
  </conditionalFormatting>
  <conditionalFormatting sqref="U36">
    <cfRule type="cellIs" dxfId="3869" priority="3870" operator="greaterThan">
      <formula>1</formula>
    </cfRule>
  </conditionalFormatting>
  <conditionalFormatting sqref="U36">
    <cfRule type="cellIs" dxfId="3868" priority="3865" operator="greaterThan">
      <formula>1</formula>
    </cfRule>
  </conditionalFormatting>
  <conditionalFormatting sqref="U36">
    <cfRule type="cellIs" dxfId="3867" priority="3869" operator="greaterThan">
      <formula>1</formula>
    </cfRule>
  </conditionalFormatting>
  <conditionalFormatting sqref="U36">
    <cfRule type="cellIs" dxfId="3866" priority="3868" operator="greaterThan">
      <formula>1</formula>
    </cfRule>
  </conditionalFormatting>
  <conditionalFormatting sqref="U36">
    <cfRule type="cellIs" dxfId="3865" priority="3867" operator="greaterThan">
      <formula>1</formula>
    </cfRule>
  </conditionalFormatting>
  <conditionalFormatting sqref="U36">
    <cfRule type="cellIs" dxfId="3864" priority="3866" operator="greaterThan">
      <formula>1</formula>
    </cfRule>
  </conditionalFormatting>
  <conditionalFormatting sqref="U36">
    <cfRule type="cellIs" dxfId="3863" priority="3864" operator="greaterThan">
      <formula>1</formula>
    </cfRule>
  </conditionalFormatting>
  <conditionalFormatting sqref="U36">
    <cfRule type="cellIs" dxfId="3862" priority="3863" operator="greaterThan">
      <formula>1</formula>
    </cfRule>
  </conditionalFormatting>
  <conditionalFormatting sqref="U36">
    <cfRule type="cellIs" dxfId="3861" priority="3862" operator="greaterThan">
      <formula>1</formula>
    </cfRule>
  </conditionalFormatting>
  <conditionalFormatting sqref="U36">
    <cfRule type="cellIs" dxfId="3860" priority="3861" operator="greaterThan">
      <formula>1</formula>
    </cfRule>
  </conditionalFormatting>
  <conditionalFormatting sqref="U36">
    <cfRule type="cellIs" dxfId="3859" priority="3860" operator="greaterThan">
      <formula>1</formula>
    </cfRule>
  </conditionalFormatting>
  <conditionalFormatting sqref="U36">
    <cfRule type="cellIs" dxfId="3858" priority="3859" operator="greaterThan">
      <formula>1</formula>
    </cfRule>
  </conditionalFormatting>
  <conditionalFormatting sqref="U36">
    <cfRule type="cellIs" dxfId="3857" priority="3858" operator="greaterThan">
      <formula>1</formula>
    </cfRule>
  </conditionalFormatting>
  <conditionalFormatting sqref="U36">
    <cfRule type="cellIs" dxfId="3856" priority="3857" operator="greaterThan">
      <formula>1</formula>
    </cfRule>
  </conditionalFormatting>
  <conditionalFormatting sqref="U36">
    <cfRule type="cellIs" dxfId="3855" priority="3856" operator="greaterThan">
      <formula>1</formula>
    </cfRule>
  </conditionalFormatting>
  <conditionalFormatting sqref="U36">
    <cfRule type="cellIs" dxfId="3854" priority="3855" operator="greaterThan">
      <formula>1</formula>
    </cfRule>
  </conditionalFormatting>
  <conditionalFormatting sqref="U36">
    <cfRule type="cellIs" dxfId="3853" priority="3854" operator="greaterThan">
      <formula>1</formula>
    </cfRule>
  </conditionalFormatting>
  <conditionalFormatting sqref="U36">
    <cfRule type="cellIs" dxfId="3852" priority="3853" operator="greaterThan">
      <formula>1</formula>
    </cfRule>
  </conditionalFormatting>
  <conditionalFormatting sqref="U36">
    <cfRule type="cellIs" dxfId="3851" priority="3852" operator="greaterThan">
      <formula>1</formula>
    </cfRule>
  </conditionalFormatting>
  <conditionalFormatting sqref="U36">
    <cfRule type="cellIs" dxfId="3850" priority="3851" operator="greaterThan">
      <formula>1</formula>
    </cfRule>
  </conditionalFormatting>
  <conditionalFormatting sqref="U36">
    <cfRule type="cellIs" dxfId="3849" priority="3850" operator="greaterThan">
      <formula>1</formula>
    </cfRule>
  </conditionalFormatting>
  <conditionalFormatting sqref="U36">
    <cfRule type="cellIs" dxfId="3848" priority="3849" operator="greaterThan">
      <formula>1</formula>
    </cfRule>
  </conditionalFormatting>
  <conditionalFormatting sqref="U36">
    <cfRule type="cellIs" dxfId="3847" priority="3848" operator="greaterThan">
      <formula>1</formula>
    </cfRule>
  </conditionalFormatting>
  <conditionalFormatting sqref="U36">
    <cfRule type="cellIs" dxfId="3846" priority="3847" operator="greaterThan">
      <formula>1</formula>
    </cfRule>
  </conditionalFormatting>
  <conditionalFormatting sqref="U36">
    <cfRule type="cellIs" dxfId="3845" priority="3846" operator="greaterThan">
      <formula>1</formula>
    </cfRule>
  </conditionalFormatting>
  <conditionalFormatting sqref="U36">
    <cfRule type="cellIs" dxfId="3844" priority="3845" operator="greaterThan">
      <formula>1</formula>
    </cfRule>
  </conditionalFormatting>
  <conditionalFormatting sqref="U36">
    <cfRule type="cellIs" dxfId="3843" priority="3844" operator="greaterThan">
      <formula>1</formula>
    </cfRule>
  </conditionalFormatting>
  <conditionalFormatting sqref="U36">
    <cfRule type="cellIs" dxfId="3842" priority="3843" operator="greaterThan">
      <formula>1</formula>
    </cfRule>
  </conditionalFormatting>
  <conditionalFormatting sqref="U36">
    <cfRule type="cellIs" dxfId="3841" priority="3842" operator="greaterThan">
      <formula>1</formula>
    </cfRule>
  </conditionalFormatting>
  <conditionalFormatting sqref="U36">
    <cfRule type="cellIs" dxfId="3840" priority="3841" operator="greaterThan">
      <formula>1</formula>
    </cfRule>
  </conditionalFormatting>
  <conditionalFormatting sqref="U36">
    <cfRule type="cellIs" dxfId="3839" priority="3840" operator="greaterThan">
      <formula>1</formula>
    </cfRule>
  </conditionalFormatting>
  <conditionalFormatting sqref="U36">
    <cfRule type="cellIs" dxfId="3838" priority="3839" operator="greaterThan">
      <formula>1</formula>
    </cfRule>
  </conditionalFormatting>
  <conditionalFormatting sqref="U36">
    <cfRule type="cellIs" dxfId="3837" priority="3838" operator="greaterThan">
      <formula>1</formula>
    </cfRule>
  </conditionalFormatting>
  <conditionalFormatting sqref="U36">
    <cfRule type="cellIs" dxfId="3836" priority="3837" operator="greaterThan">
      <formula>1</formula>
    </cfRule>
  </conditionalFormatting>
  <conditionalFormatting sqref="U36">
    <cfRule type="cellIs" dxfId="3835" priority="3836" operator="greaterThan">
      <formula>1</formula>
    </cfRule>
  </conditionalFormatting>
  <conditionalFormatting sqref="U36">
    <cfRule type="cellIs" dxfId="3834" priority="3835" operator="greaterThan">
      <formula>1</formula>
    </cfRule>
  </conditionalFormatting>
  <conditionalFormatting sqref="U36">
    <cfRule type="cellIs" dxfId="3833" priority="3834" operator="greaterThan">
      <formula>1</formula>
    </cfRule>
  </conditionalFormatting>
  <conditionalFormatting sqref="U36">
    <cfRule type="cellIs" dxfId="3832" priority="3833" operator="greaterThan">
      <formula>1</formula>
    </cfRule>
  </conditionalFormatting>
  <conditionalFormatting sqref="U36">
    <cfRule type="cellIs" dxfId="3831" priority="3832" operator="greaterThan">
      <formula>1</formula>
    </cfRule>
  </conditionalFormatting>
  <conditionalFormatting sqref="U36">
    <cfRule type="cellIs" dxfId="3830" priority="3831" operator="greaterThan">
      <formula>1</formula>
    </cfRule>
  </conditionalFormatting>
  <conditionalFormatting sqref="U36">
    <cfRule type="cellIs" dxfId="3829" priority="3830" operator="greaterThan">
      <formula>1</formula>
    </cfRule>
  </conditionalFormatting>
  <conditionalFormatting sqref="U36">
    <cfRule type="cellIs" dxfId="3828" priority="3829" operator="greaterThan">
      <formula>1</formula>
    </cfRule>
  </conditionalFormatting>
  <conditionalFormatting sqref="U36">
    <cfRule type="cellIs" dxfId="3827" priority="3828" operator="greaterThan">
      <formula>1</formula>
    </cfRule>
  </conditionalFormatting>
  <conditionalFormatting sqref="U36">
    <cfRule type="cellIs" dxfId="3826" priority="3827" operator="greaterThan">
      <formula>1</formula>
    </cfRule>
  </conditionalFormatting>
  <conditionalFormatting sqref="U36">
    <cfRule type="cellIs" dxfId="3825" priority="3826" operator="greaterThan">
      <formula>1</formula>
    </cfRule>
  </conditionalFormatting>
  <conditionalFormatting sqref="U36">
    <cfRule type="cellIs" dxfId="3824" priority="3825" operator="greaterThan">
      <formula>1</formula>
    </cfRule>
  </conditionalFormatting>
  <conditionalFormatting sqref="U36">
    <cfRule type="cellIs" dxfId="3823" priority="3824" operator="greaterThan">
      <formula>1</formula>
    </cfRule>
  </conditionalFormatting>
  <conditionalFormatting sqref="U36">
    <cfRule type="cellIs" dxfId="3822" priority="3823" operator="greaterThan">
      <formula>1</formula>
    </cfRule>
  </conditionalFormatting>
  <conditionalFormatting sqref="U36">
    <cfRule type="cellIs" dxfId="3821" priority="3822" operator="greaterThan">
      <formula>1</formula>
    </cfRule>
  </conditionalFormatting>
  <conditionalFormatting sqref="U36">
    <cfRule type="cellIs" dxfId="3820" priority="3821" operator="greaterThan">
      <formula>1</formula>
    </cfRule>
  </conditionalFormatting>
  <conditionalFormatting sqref="U36">
    <cfRule type="cellIs" dxfId="3819" priority="3820" operator="greaterThan">
      <formula>1</formula>
    </cfRule>
  </conditionalFormatting>
  <conditionalFormatting sqref="U36">
    <cfRule type="cellIs" dxfId="3818" priority="3819" operator="greaterThan">
      <formula>1</formula>
    </cfRule>
  </conditionalFormatting>
  <conditionalFormatting sqref="U36">
    <cfRule type="cellIs" dxfId="3817" priority="3818" operator="greaterThan">
      <formula>1</formula>
    </cfRule>
  </conditionalFormatting>
  <conditionalFormatting sqref="U36">
    <cfRule type="cellIs" dxfId="3816" priority="3817" operator="greaterThan">
      <formula>1</formula>
    </cfRule>
  </conditionalFormatting>
  <conditionalFormatting sqref="U36">
    <cfRule type="cellIs" dxfId="3815" priority="3816" operator="greaterThan">
      <formula>1</formula>
    </cfRule>
  </conditionalFormatting>
  <conditionalFormatting sqref="U36">
    <cfRule type="cellIs" dxfId="3814" priority="3815" operator="greaterThan">
      <formula>1</formula>
    </cfRule>
  </conditionalFormatting>
  <conditionalFormatting sqref="U36">
    <cfRule type="cellIs" dxfId="3813" priority="3814" operator="greaterThan">
      <formula>1</formula>
    </cfRule>
  </conditionalFormatting>
  <conditionalFormatting sqref="U36">
    <cfRule type="cellIs" dxfId="3812" priority="3813" operator="greaterThan">
      <formula>1</formula>
    </cfRule>
  </conditionalFormatting>
  <conditionalFormatting sqref="U36">
    <cfRule type="cellIs" dxfId="3811" priority="3812" operator="greaterThan">
      <formula>1</formula>
    </cfRule>
  </conditionalFormatting>
  <conditionalFormatting sqref="U36">
    <cfRule type="cellIs" dxfId="3810" priority="3811" operator="greaterThan">
      <formula>1</formula>
    </cfRule>
  </conditionalFormatting>
  <conditionalFormatting sqref="U36">
    <cfRule type="cellIs" dxfId="3809" priority="3810" operator="greaterThan">
      <formula>1</formula>
    </cfRule>
  </conditionalFormatting>
  <conditionalFormatting sqref="U36">
    <cfRule type="cellIs" dxfId="3808" priority="3809" operator="greaterThan">
      <formula>1</formula>
    </cfRule>
  </conditionalFormatting>
  <conditionalFormatting sqref="U36">
    <cfRule type="cellIs" dxfId="3807" priority="3808" operator="greaterThan">
      <formula>1</formula>
    </cfRule>
  </conditionalFormatting>
  <conditionalFormatting sqref="U36">
    <cfRule type="cellIs" dxfId="3806" priority="3807" operator="greaterThan">
      <formula>1</formula>
    </cfRule>
  </conditionalFormatting>
  <conditionalFormatting sqref="U36">
    <cfRule type="cellIs" dxfId="3805" priority="3806" operator="greaterThan">
      <formula>1</formula>
    </cfRule>
  </conditionalFormatting>
  <conditionalFormatting sqref="U36">
    <cfRule type="cellIs" dxfId="3804" priority="3805" operator="greaterThan">
      <formula>1</formula>
    </cfRule>
  </conditionalFormatting>
  <conditionalFormatting sqref="U36">
    <cfRule type="cellIs" dxfId="3803" priority="3804" operator="greaterThan">
      <formula>1</formula>
    </cfRule>
  </conditionalFormatting>
  <conditionalFormatting sqref="U36">
    <cfRule type="cellIs" dxfId="3802" priority="3803" operator="greaterThan">
      <formula>1</formula>
    </cfRule>
  </conditionalFormatting>
  <conditionalFormatting sqref="U36">
    <cfRule type="cellIs" dxfId="3801" priority="3802" operator="greaterThan">
      <formula>1</formula>
    </cfRule>
  </conditionalFormatting>
  <conditionalFormatting sqref="U36">
    <cfRule type="cellIs" dxfId="3800" priority="3801" operator="greaterThan">
      <formula>1</formula>
    </cfRule>
  </conditionalFormatting>
  <conditionalFormatting sqref="U36">
    <cfRule type="cellIs" dxfId="3799" priority="3800" operator="greaterThan">
      <formula>1</formula>
    </cfRule>
  </conditionalFormatting>
  <conditionalFormatting sqref="U36">
    <cfRule type="cellIs" dxfId="3798" priority="3799" operator="greaterThan">
      <formula>1</formula>
    </cfRule>
  </conditionalFormatting>
  <conditionalFormatting sqref="U36">
    <cfRule type="cellIs" dxfId="3797" priority="3798" operator="greaterThan">
      <formula>1</formula>
    </cfRule>
  </conditionalFormatting>
  <conditionalFormatting sqref="U36">
    <cfRule type="cellIs" dxfId="3796" priority="3797" operator="greaterThan">
      <formula>1</formula>
    </cfRule>
  </conditionalFormatting>
  <conditionalFormatting sqref="U36">
    <cfRule type="cellIs" dxfId="3795" priority="3796" operator="greaterThan">
      <formula>1</formula>
    </cfRule>
  </conditionalFormatting>
  <conditionalFormatting sqref="U36">
    <cfRule type="cellIs" dxfId="3794" priority="3795" operator="greaterThan">
      <formula>1</formula>
    </cfRule>
  </conditionalFormatting>
  <conditionalFormatting sqref="U36">
    <cfRule type="cellIs" dxfId="3793" priority="3794" operator="greaterThan">
      <formula>1</formula>
    </cfRule>
  </conditionalFormatting>
  <conditionalFormatting sqref="U36">
    <cfRule type="cellIs" dxfId="3792" priority="3793" operator="greaterThan">
      <formula>1</formula>
    </cfRule>
  </conditionalFormatting>
  <conditionalFormatting sqref="U36">
    <cfRule type="cellIs" dxfId="3791" priority="3792" operator="greaterThan">
      <formula>1</formula>
    </cfRule>
  </conditionalFormatting>
  <conditionalFormatting sqref="U36">
    <cfRule type="cellIs" dxfId="3790" priority="3791" operator="greaterThan">
      <formula>1</formula>
    </cfRule>
  </conditionalFormatting>
  <conditionalFormatting sqref="U36">
    <cfRule type="cellIs" dxfId="3789" priority="3790" operator="greaterThan">
      <formula>1</formula>
    </cfRule>
  </conditionalFormatting>
  <conditionalFormatting sqref="U36">
    <cfRule type="cellIs" dxfId="3788" priority="3789" operator="greaterThan">
      <formula>1</formula>
    </cfRule>
  </conditionalFormatting>
  <conditionalFormatting sqref="U36">
    <cfRule type="cellIs" dxfId="3787" priority="3788" operator="greaterThan">
      <formula>1</formula>
    </cfRule>
  </conditionalFormatting>
  <conditionalFormatting sqref="U36">
    <cfRule type="cellIs" dxfId="3786" priority="3787" operator="greaterThan">
      <formula>1</formula>
    </cfRule>
  </conditionalFormatting>
  <conditionalFormatting sqref="U36">
    <cfRule type="cellIs" dxfId="3785" priority="3786" operator="greaterThan">
      <formula>1</formula>
    </cfRule>
  </conditionalFormatting>
  <conditionalFormatting sqref="U36">
    <cfRule type="cellIs" dxfId="3784" priority="3785" operator="greaterThan">
      <formula>1</formula>
    </cfRule>
  </conditionalFormatting>
  <conditionalFormatting sqref="U36">
    <cfRule type="cellIs" dxfId="3783" priority="3784" operator="greaterThan">
      <formula>1</formula>
    </cfRule>
  </conditionalFormatting>
  <conditionalFormatting sqref="U36">
    <cfRule type="cellIs" dxfId="3782" priority="3783" operator="greaterThan">
      <formula>1</formula>
    </cfRule>
  </conditionalFormatting>
  <conditionalFormatting sqref="U36">
    <cfRule type="cellIs" dxfId="3781" priority="3782" operator="greaterThan">
      <formula>1</formula>
    </cfRule>
  </conditionalFormatting>
  <conditionalFormatting sqref="U36">
    <cfRule type="cellIs" dxfId="3780" priority="3781" operator="greaterThan">
      <formula>1</formula>
    </cfRule>
  </conditionalFormatting>
  <conditionalFormatting sqref="U36">
    <cfRule type="cellIs" dxfId="3779" priority="3780" operator="greaterThan">
      <formula>1</formula>
    </cfRule>
  </conditionalFormatting>
  <conditionalFormatting sqref="U36">
    <cfRule type="cellIs" dxfId="3778" priority="3779" operator="greaterThan">
      <formula>1</formula>
    </cfRule>
  </conditionalFormatting>
  <conditionalFormatting sqref="U36">
    <cfRule type="cellIs" dxfId="3777" priority="3778" operator="greaterThan">
      <formula>1</formula>
    </cfRule>
  </conditionalFormatting>
  <conditionalFormatting sqref="U36">
    <cfRule type="cellIs" dxfId="3776" priority="3777" operator="greaterThan">
      <formula>1</formula>
    </cfRule>
  </conditionalFormatting>
  <conditionalFormatting sqref="U36">
    <cfRule type="cellIs" dxfId="3775" priority="3776" operator="greaterThan">
      <formula>1</formula>
    </cfRule>
  </conditionalFormatting>
  <conditionalFormatting sqref="U36">
    <cfRule type="cellIs" dxfId="3774" priority="3775" operator="greaterThan">
      <formula>1</formula>
    </cfRule>
  </conditionalFormatting>
  <conditionalFormatting sqref="U36">
    <cfRule type="cellIs" dxfId="3773" priority="3774" operator="greaterThan">
      <formula>1</formula>
    </cfRule>
  </conditionalFormatting>
  <conditionalFormatting sqref="U36">
    <cfRule type="cellIs" dxfId="3772" priority="3773" operator="greaterThan">
      <formula>1</formula>
    </cfRule>
  </conditionalFormatting>
  <conditionalFormatting sqref="U36">
    <cfRule type="cellIs" dxfId="3771" priority="3772" operator="greaterThan">
      <formula>1</formula>
    </cfRule>
  </conditionalFormatting>
  <conditionalFormatting sqref="U36">
    <cfRule type="cellIs" dxfId="3770" priority="3771" operator="greaterThan">
      <formula>1</formula>
    </cfRule>
  </conditionalFormatting>
  <conditionalFormatting sqref="U36">
    <cfRule type="cellIs" dxfId="3769" priority="3770" operator="greaterThan">
      <formula>1</formula>
    </cfRule>
  </conditionalFormatting>
  <conditionalFormatting sqref="U36">
    <cfRule type="cellIs" dxfId="3768" priority="3769" operator="greaterThan">
      <formula>1</formula>
    </cfRule>
  </conditionalFormatting>
  <conditionalFormatting sqref="U36">
    <cfRule type="cellIs" dxfId="3767" priority="3768" operator="greaterThan">
      <formula>1</formula>
    </cfRule>
  </conditionalFormatting>
  <conditionalFormatting sqref="U36">
    <cfRule type="cellIs" dxfId="3766" priority="3767" operator="greaterThan">
      <formula>1</formula>
    </cfRule>
  </conditionalFormatting>
  <conditionalFormatting sqref="U36">
    <cfRule type="cellIs" dxfId="3765" priority="3766" operator="greaterThan">
      <formula>1</formula>
    </cfRule>
  </conditionalFormatting>
  <conditionalFormatting sqref="U36">
    <cfRule type="cellIs" dxfId="3764" priority="3765" operator="greaterThan">
      <formula>1</formula>
    </cfRule>
  </conditionalFormatting>
  <conditionalFormatting sqref="U36">
    <cfRule type="cellIs" dxfId="3763" priority="3764" operator="greaterThan">
      <formula>1</formula>
    </cfRule>
  </conditionalFormatting>
  <conditionalFormatting sqref="U36">
    <cfRule type="cellIs" dxfId="3762" priority="3763" operator="greaterThan">
      <formula>1</formula>
    </cfRule>
  </conditionalFormatting>
  <conditionalFormatting sqref="U36">
    <cfRule type="cellIs" dxfId="3761" priority="3762" operator="greaterThan">
      <formula>1</formula>
    </cfRule>
  </conditionalFormatting>
  <conditionalFormatting sqref="U36">
    <cfRule type="cellIs" dxfId="3760" priority="3761" operator="greaterThan">
      <formula>1</formula>
    </cfRule>
  </conditionalFormatting>
  <conditionalFormatting sqref="U36">
    <cfRule type="cellIs" dxfId="3759" priority="3760" operator="greaterThan">
      <formula>1</formula>
    </cfRule>
  </conditionalFormatting>
  <conditionalFormatting sqref="U36">
    <cfRule type="cellIs" dxfId="3758" priority="3759" operator="greaterThan">
      <formula>1</formula>
    </cfRule>
  </conditionalFormatting>
  <conditionalFormatting sqref="U36">
    <cfRule type="cellIs" dxfId="3757" priority="3758" operator="greaterThan">
      <formula>1</formula>
    </cfRule>
  </conditionalFormatting>
  <conditionalFormatting sqref="U36">
    <cfRule type="cellIs" dxfId="3756" priority="3757" operator="greaterThan">
      <formula>1</formula>
    </cfRule>
  </conditionalFormatting>
  <conditionalFormatting sqref="U36">
    <cfRule type="cellIs" dxfId="3755" priority="3756" operator="greaterThan">
      <formula>1</formula>
    </cfRule>
  </conditionalFormatting>
  <conditionalFormatting sqref="U36">
    <cfRule type="cellIs" dxfId="3754" priority="3755" operator="greaterThan">
      <formula>1</formula>
    </cfRule>
  </conditionalFormatting>
  <conditionalFormatting sqref="U36">
    <cfRule type="cellIs" dxfId="3753" priority="3754" operator="greaterThan">
      <formula>1</formula>
    </cfRule>
  </conditionalFormatting>
  <conditionalFormatting sqref="U36">
    <cfRule type="cellIs" dxfId="3752" priority="3753" operator="greaterThan">
      <formula>1</formula>
    </cfRule>
  </conditionalFormatting>
  <conditionalFormatting sqref="U36">
    <cfRule type="cellIs" dxfId="3751" priority="3752" operator="greaterThan">
      <formula>1</formula>
    </cfRule>
  </conditionalFormatting>
  <conditionalFormatting sqref="U36">
    <cfRule type="cellIs" dxfId="3750" priority="3751" operator="greaterThan">
      <formula>1</formula>
    </cfRule>
  </conditionalFormatting>
  <conditionalFormatting sqref="U36">
    <cfRule type="cellIs" dxfId="3749" priority="3750" operator="greaterThan">
      <formula>1</formula>
    </cfRule>
  </conditionalFormatting>
  <conditionalFormatting sqref="U36">
    <cfRule type="cellIs" dxfId="3748" priority="3749" operator="greaterThan">
      <formula>1</formula>
    </cfRule>
  </conditionalFormatting>
  <conditionalFormatting sqref="U36">
    <cfRule type="cellIs" dxfId="3747" priority="3748" operator="greaterThan">
      <formula>1</formula>
    </cfRule>
  </conditionalFormatting>
  <conditionalFormatting sqref="U36">
    <cfRule type="cellIs" dxfId="3746" priority="3747" operator="greaterThan">
      <formula>1</formula>
    </cfRule>
  </conditionalFormatting>
  <conditionalFormatting sqref="U36">
    <cfRule type="cellIs" dxfId="3745" priority="3746" operator="greaterThan">
      <formula>1</formula>
    </cfRule>
  </conditionalFormatting>
  <conditionalFormatting sqref="U36">
    <cfRule type="cellIs" dxfId="3744" priority="3745" operator="greaterThan">
      <formula>1</formula>
    </cfRule>
  </conditionalFormatting>
  <conditionalFormatting sqref="U36">
    <cfRule type="cellIs" dxfId="3743" priority="3744" operator="greaterThan">
      <formula>1</formula>
    </cfRule>
  </conditionalFormatting>
  <conditionalFormatting sqref="U36">
    <cfRule type="cellIs" dxfId="3742" priority="3743" operator="greaterThan">
      <formula>1</formula>
    </cfRule>
  </conditionalFormatting>
  <conditionalFormatting sqref="U36">
    <cfRule type="cellIs" dxfId="3741" priority="3742" operator="greaterThan">
      <formula>1</formula>
    </cfRule>
  </conditionalFormatting>
  <conditionalFormatting sqref="U36">
    <cfRule type="cellIs" dxfId="3740" priority="3741" operator="greaterThan">
      <formula>1</formula>
    </cfRule>
  </conditionalFormatting>
  <conditionalFormatting sqref="U36">
    <cfRule type="cellIs" dxfId="3739" priority="3740" operator="greaterThan">
      <formula>1</formula>
    </cfRule>
  </conditionalFormatting>
  <conditionalFormatting sqref="U36">
    <cfRule type="cellIs" dxfId="3738" priority="3739" operator="greaterThan">
      <formula>1</formula>
    </cfRule>
  </conditionalFormatting>
  <conditionalFormatting sqref="U36">
    <cfRule type="cellIs" dxfId="3737" priority="3738" operator="greaterThan">
      <formula>1</formula>
    </cfRule>
  </conditionalFormatting>
  <conditionalFormatting sqref="U36">
    <cfRule type="cellIs" dxfId="3736" priority="3737" operator="greaterThan">
      <formula>1</formula>
    </cfRule>
  </conditionalFormatting>
  <conditionalFormatting sqref="U36">
    <cfRule type="cellIs" dxfId="3735" priority="3736" operator="greaterThan">
      <formula>1</formula>
    </cfRule>
  </conditionalFormatting>
  <conditionalFormatting sqref="U36">
    <cfRule type="cellIs" dxfId="3734" priority="3735" operator="greaterThan">
      <formula>1</formula>
    </cfRule>
  </conditionalFormatting>
  <conditionalFormatting sqref="U36">
    <cfRule type="cellIs" dxfId="3733" priority="3734" operator="greaterThan">
      <formula>1</formula>
    </cfRule>
  </conditionalFormatting>
  <conditionalFormatting sqref="U36">
    <cfRule type="cellIs" dxfId="3732" priority="3733" operator="greaterThan">
      <formula>1</formula>
    </cfRule>
  </conditionalFormatting>
  <conditionalFormatting sqref="U36">
    <cfRule type="cellIs" dxfId="3731" priority="3732" operator="greaterThan">
      <formula>1</formula>
    </cfRule>
  </conditionalFormatting>
  <conditionalFormatting sqref="U36">
    <cfRule type="cellIs" dxfId="3730" priority="3731" operator="greaterThan">
      <formula>1</formula>
    </cfRule>
  </conditionalFormatting>
  <conditionalFormatting sqref="U36">
    <cfRule type="cellIs" dxfId="3729" priority="3730" operator="greaterThan">
      <formula>1</formula>
    </cfRule>
  </conditionalFormatting>
  <conditionalFormatting sqref="U36">
    <cfRule type="cellIs" dxfId="3728" priority="3729" operator="greaterThan">
      <formula>1</formula>
    </cfRule>
  </conditionalFormatting>
  <conditionalFormatting sqref="U36">
    <cfRule type="cellIs" dxfId="3727" priority="3728" operator="greaterThan">
      <formula>1</formula>
    </cfRule>
  </conditionalFormatting>
  <conditionalFormatting sqref="U36">
    <cfRule type="cellIs" dxfId="3726" priority="3727" operator="greaterThan">
      <formula>1</formula>
    </cfRule>
  </conditionalFormatting>
  <conditionalFormatting sqref="U36">
    <cfRule type="cellIs" dxfId="3725" priority="3726" operator="greaterThan">
      <formula>1</formula>
    </cfRule>
  </conditionalFormatting>
  <conditionalFormatting sqref="U36">
    <cfRule type="cellIs" dxfId="3724" priority="3725" operator="greaterThan">
      <formula>1</formula>
    </cfRule>
  </conditionalFormatting>
  <conditionalFormatting sqref="U36">
    <cfRule type="cellIs" dxfId="3723" priority="3724" operator="greaterThan">
      <formula>1</formula>
    </cfRule>
  </conditionalFormatting>
  <conditionalFormatting sqref="U36">
    <cfRule type="cellIs" dxfId="3722" priority="3723" operator="greaterThan">
      <formula>1</formula>
    </cfRule>
  </conditionalFormatting>
  <conditionalFormatting sqref="U36">
    <cfRule type="cellIs" dxfId="3721" priority="3722" operator="greaterThan">
      <formula>1</formula>
    </cfRule>
  </conditionalFormatting>
  <conditionalFormatting sqref="U36">
    <cfRule type="cellIs" dxfId="3720" priority="3721" operator="greaterThan">
      <formula>1</formula>
    </cfRule>
  </conditionalFormatting>
  <conditionalFormatting sqref="U36">
    <cfRule type="cellIs" dxfId="3719" priority="3720" operator="greaterThan">
      <formula>1</formula>
    </cfRule>
  </conditionalFormatting>
  <conditionalFormatting sqref="U36">
    <cfRule type="cellIs" dxfId="3718" priority="3719" operator="greaterThan">
      <formula>1</formula>
    </cfRule>
  </conditionalFormatting>
  <conditionalFormatting sqref="U36">
    <cfRule type="cellIs" dxfId="3717" priority="3718" operator="greaterThan">
      <formula>1</formula>
    </cfRule>
  </conditionalFormatting>
  <conditionalFormatting sqref="U36">
    <cfRule type="cellIs" dxfId="3716" priority="3717" operator="greaterThan">
      <formula>1</formula>
    </cfRule>
  </conditionalFormatting>
  <conditionalFormatting sqref="U36">
    <cfRule type="cellIs" dxfId="3715" priority="3716" operator="greaterThan">
      <formula>1</formula>
    </cfRule>
  </conditionalFormatting>
  <conditionalFormatting sqref="U36">
    <cfRule type="cellIs" dxfId="3714" priority="3715" operator="greaterThan">
      <formula>1</formula>
    </cfRule>
  </conditionalFormatting>
  <conditionalFormatting sqref="U36">
    <cfRule type="cellIs" dxfId="3713" priority="3714" operator="greaterThan">
      <formula>1</formula>
    </cfRule>
  </conditionalFormatting>
  <conditionalFormatting sqref="U36">
    <cfRule type="cellIs" dxfId="3712" priority="3713" operator="greaterThan">
      <formula>1</formula>
    </cfRule>
  </conditionalFormatting>
  <conditionalFormatting sqref="U36">
    <cfRule type="cellIs" dxfId="3711" priority="3712" operator="greaterThan">
      <formula>1</formula>
    </cfRule>
  </conditionalFormatting>
  <conditionalFormatting sqref="U36">
    <cfRule type="cellIs" dxfId="3710" priority="3711" operator="greaterThan">
      <formula>1</formula>
    </cfRule>
  </conditionalFormatting>
  <conditionalFormatting sqref="U36">
    <cfRule type="cellIs" dxfId="3709" priority="3710" operator="greaterThan">
      <formula>1</formula>
    </cfRule>
  </conditionalFormatting>
  <conditionalFormatting sqref="U36">
    <cfRule type="cellIs" dxfId="3708" priority="3709" operator="greaterThan">
      <formula>1</formula>
    </cfRule>
  </conditionalFormatting>
  <conditionalFormatting sqref="U36">
    <cfRule type="cellIs" dxfId="3707" priority="3708" operator="greaterThan">
      <formula>1</formula>
    </cfRule>
  </conditionalFormatting>
  <conditionalFormatting sqref="U36">
    <cfRule type="cellIs" dxfId="3706" priority="3707" operator="greaterThan">
      <formula>1</formula>
    </cfRule>
  </conditionalFormatting>
  <conditionalFormatting sqref="U36">
    <cfRule type="cellIs" dxfId="3705" priority="3706" operator="greaterThan">
      <formula>1</formula>
    </cfRule>
  </conditionalFormatting>
  <conditionalFormatting sqref="U36">
    <cfRule type="cellIs" dxfId="3704" priority="3705" operator="greaterThan">
      <formula>1</formula>
    </cfRule>
  </conditionalFormatting>
  <conditionalFormatting sqref="U36">
    <cfRule type="cellIs" dxfId="3703" priority="3704" operator="greaterThan">
      <formula>1</formula>
    </cfRule>
  </conditionalFormatting>
  <conditionalFormatting sqref="U36">
    <cfRule type="cellIs" dxfId="3702" priority="3703" operator="greaterThan">
      <formula>1</formula>
    </cfRule>
  </conditionalFormatting>
  <conditionalFormatting sqref="U36">
    <cfRule type="cellIs" dxfId="3701" priority="3702" operator="greaterThan">
      <formula>1</formula>
    </cfRule>
  </conditionalFormatting>
  <conditionalFormatting sqref="U36">
    <cfRule type="cellIs" dxfId="3700" priority="3701" operator="greaterThan">
      <formula>1</formula>
    </cfRule>
  </conditionalFormatting>
  <conditionalFormatting sqref="U36">
    <cfRule type="cellIs" dxfId="3699" priority="3700" operator="greaterThan">
      <formula>1</formula>
    </cfRule>
  </conditionalFormatting>
  <conditionalFormatting sqref="U36">
    <cfRule type="cellIs" dxfId="3698" priority="3699" operator="greaterThan">
      <formula>1</formula>
    </cfRule>
  </conditionalFormatting>
  <conditionalFormatting sqref="U36">
    <cfRule type="cellIs" dxfId="3697" priority="3698" operator="greaterThan">
      <formula>1</formula>
    </cfRule>
  </conditionalFormatting>
  <conditionalFormatting sqref="U36">
    <cfRule type="cellIs" dxfId="3696" priority="3697" operator="greaterThan">
      <formula>1</formula>
    </cfRule>
  </conditionalFormatting>
  <conditionalFormatting sqref="U36">
    <cfRule type="cellIs" dxfId="3695" priority="3696" operator="greaterThan">
      <formula>1</formula>
    </cfRule>
  </conditionalFormatting>
  <conditionalFormatting sqref="U36">
    <cfRule type="cellIs" dxfId="3694" priority="3695" operator="greaterThan">
      <formula>1</formula>
    </cfRule>
  </conditionalFormatting>
  <conditionalFormatting sqref="U36">
    <cfRule type="cellIs" dxfId="3693" priority="3694" operator="greaterThan">
      <formula>1</formula>
    </cfRule>
  </conditionalFormatting>
  <conditionalFormatting sqref="U36">
    <cfRule type="cellIs" dxfId="3692" priority="3693" operator="greaterThan">
      <formula>1</formula>
    </cfRule>
  </conditionalFormatting>
  <conditionalFormatting sqref="U36">
    <cfRule type="cellIs" dxfId="3691" priority="3692" operator="greaterThan">
      <formula>1</formula>
    </cfRule>
  </conditionalFormatting>
  <conditionalFormatting sqref="U36">
    <cfRule type="cellIs" dxfId="3690" priority="3691" operator="greaterThan">
      <formula>1</formula>
    </cfRule>
  </conditionalFormatting>
  <conditionalFormatting sqref="U36">
    <cfRule type="cellIs" dxfId="3689" priority="3690" operator="greaterThan">
      <formula>1</formula>
    </cfRule>
  </conditionalFormatting>
  <conditionalFormatting sqref="U36">
    <cfRule type="cellIs" dxfId="3688" priority="3689" operator="greaterThan">
      <formula>1</formula>
    </cfRule>
  </conditionalFormatting>
  <conditionalFormatting sqref="U36">
    <cfRule type="cellIs" dxfId="3687" priority="3688" operator="greaterThan">
      <formula>1</formula>
    </cfRule>
  </conditionalFormatting>
  <conditionalFormatting sqref="U36">
    <cfRule type="cellIs" dxfId="3686" priority="3687" operator="greaterThan">
      <formula>1</formula>
    </cfRule>
  </conditionalFormatting>
  <conditionalFormatting sqref="U36">
    <cfRule type="cellIs" dxfId="3685" priority="3686" operator="greaterThan">
      <formula>1</formula>
    </cfRule>
  </conditionalFormatting>
  <conditionalFormatting sqref="U36">
    <cfRule type="cellIs" dxfId="3684" priority="3685" operator="greaterThan">
      <formula>1</formula>
    </cfRule>
  </conditionalFormatting>
  <conditionalFormatting sqref="U36">
    <cfRule type="cellIs" dxfId="3683" priority="3684" operator="greaterThan">
      <formula>1</formula>
    </cfRule>
  </conditionalFormatting>
  <conditionalFormatting sqref="U36">
    <cfRule type="cellIs" dxfId="3682" priority="3683" operator="greaterThan">
      <formula>1</formula>
    </cfRule>
  </conditionalFormatting>
  <conditionalFormatting sqref="U36">
    <cfRule type="cellIs" dxfId="3681" priority="3682" operator="greaterThan">
      <formula>1</formula>
    </cfRule>
  </conditionalFormatting>
  <conditionalFormatting sqref="U36">
    <cfRule type="cellIs" dxfId="3680" priority="3681" operator="greaterThan">
      <formula>1</formula>
    </cfRule>
  </conditionalFormatting>
  <conditionalFormatting sqref="U36">
    <cfRule type="cellIs" dxfId="3679" priority="3680" operator="greaterThan">
      <formula>1</formula>
    </cfRule>
  </conditionalFormatting>
  <conditionalFormatting sqref="U36">
    <cfRule type="cellIs" dxfId="3678" priority="3679" operator="greaterThan">
      <formula>1</formula>
    </cfRule>
  </conditionalFormatting>
  <conditionalFormatting sqref="U36">
    <cfRule type="cellIs" dxfId="3677" priority="3678" operator="greaterThan">
      <formula>1</formula>
    </cfRule>
  </conditionalFormatting>
  <conditionalFormatting sqref="U36">
    <cfRule type="cellIs" dxfId="3676" priority="3677" operator="greaterThan">
      <formula>1</formula>
    </cfRule>
  </conditionalFormatting>
  <conditionalFormatting sqref="U36">
    <cfRule type="cellIs" dxfId="3675" priority="3676" operator="greaterThan">
      <formula>1</formula>
    </cfRule>
  </conditionalFormatting>
  <conditionalFormatting sqref="U36">
    <cfRule type="cellIs" dxfId="3674" priority="3675" operator="greaterThan">
      <formula>1</formula>
    </cfRule>
  </conditionalFormatting>
  <conditionalFormatting sqref="U36">
    <cfRule type="cellIs" dxfId="3673" priority="3674" operator="greaterThan">
      <formula>1</formula>
    </cfRule>
  </conditionalFormatting>
  <conditionalFormatting sqref="U36">
    <cfRule type="cellIs" dxfId="3672" priority="3673" operator="greaterThan">
      <formula>1</formula>
    </cfRule>
  </conditionalFormatting>
  <conditionalFormatting sqref="U36">
    <cfRule type="cellIs" dxfId="3671" priority="3672" operator="greaterThan">
      <formula>1</formula>
    </cfRule>
  </conditionalFormatting>
  <conditionalFormatting sqref="U36">
    <cfRule type="cellIs" dxfId="3670" priority="3671" operator="greaterThan">
      <formula>1</formula>
    </cfRule>
  </conditionalFormatting>
  <conditionalFormatting sqref="U36">
    <cfRule type="cellIs" dxfId="3669" priority="3670" operator="greaterThan">
      <formula>1</formula>
    </cfRule>
  </conditionalFormatting>
  <conditionalFormatting sqref="U36">
    <cfRule type="cellIs" dxfId="3668" priority="3669" operator="greaterThan">
      <formula>1</formula>
    </cfRule>
  </conditionalFormatting>
  <conditionalFormatting sqref="U36">
    <cfRule type="cellIs" dxfId="3667" priority="3668" operator="greaterThan">
      <formula>1</formula>
    </cfRule>
  </conditionalFormatting>
  <conditionalFormatting sqref="U36">
    <cfRule type="cellIs" dxfId="3666" priority="3667" operator="greaterThan">
      <formula>1</formula>
    </cfRule>
  </conditionalFormatting>
  <conditionalFormatting sqref="U36">
    <cfRule type="cellIs" dxfId="3665" priority="3666" operator="greaterThan">
      <formula>1</formula>
    </cfRule>
  </conditionalFormatting>
  <conditionalFormatting sqref="U36">
    <cfRule type="cellIs" dxfId="3664" priority="3665" operator="greaterThan">
      <formula>1</formula>
    </cfRule>
  </conditionalFormatting>
  <conditionalFormatting sqref="U36">
    <cfRule type="cellIs" dxfId="3663" priority="3664" operator="greaterThan">
      <formula>1</formula>
    </cfRule>
  </conditionalFormatting>
  <conditionalFormatting sqref="U36">
    <cfRule type="cellIs" dxfId="3662" priority="3663" operator="greaterThan">
      <formula>1</formula>
    </cfRule>
  </conditionalFormatting>
  <conditionalFormatting sqref="U36">
    <cfRule type="cellIs" dxfId="3661" priority="3662" operator="greaterThan">
      <formula>1</formula>
    </cfRule>
  </conditionalFormatting>
  <conditionalFormatting sqref="U36">
    <cfRule type="cellIs" dxfId="3660" priority="3661" operator="greaterThan">
      <formula>1</formula>
    </cfRule>
  </conditionalFormatting>
  <conditionalFormatting sqref="U36">
    <cfRule type="cellIs" dxfId="3659" priority="3660" operator="greaterThan">
      <formula>1</formula>
    </cfRule>
  </conditionalFormatting>
  <conditionalFormatting sqref="U36">
    <cfRule type="cellIs" dxfId="3658" priority="3659" operator="greaterThan">
      <formula>1</formula>
    </cfRule>
  </conditionalFormatting>
  <conditionalFormatting sqref="U36">
    <cfRule type="cellIs" dxfId="3657" priority="3658" operator="greaterThan">
      <formula>1</formula>
    </cfRule>
  </conditionalFormatting>
  <conditionalFormatting sqref="U36">
    <cfRule type="cellIs" dxfId="3656" priority="3657" operator="greaterThan">
      <formula>1</formula>
    </cfRule>
  </conditionalFormatting>
  <conditionalFormatting sqref="U36">
    <cfRule type="cellIs" dxfId="3655" priority="3656" operator="greaterThan">
      <formula>1</formula>
    </cfRule>
  </conditionalFormatting>
  <conditionalFormatting sqref="U36">
    <cfRule type="cellIs" dxfId="3654" priority="3655" operator="greaterThan">
      <formula>1</formula>
    </cfRule>
  </conditionalFormatting>
  <conditionalFormatting sqref="U36">
    <cfRule type="cellIs" dxfId="3653" priority="3654" operator="greaterThan">
      <formula>1</formula>
    </cfRule>
  </conditionalFormatting>
  <conditionalFormatting sqref="U36">
    <cfRule type="cellIs" dxfId="3652" priority="3653" operator="greaterThan">
      <formula>1</formula>
    </cfRule>
  </conditionalFormatting>
  <conditionalFormatting sqref="U36">
    <cfRule type="cellIs" dxfId="3651" priority="3652" operator="greaterThan">
      <formula>1</formula>
    </cfRule>
  </conditionalFormatting>
  <conditionalFormatting sqref="U36">
    <cfRule type="cellIs" dxfId="3650" priority="3651" operator="greaterThan">
      <formula>1</formula>
    </cfRule>
  </conditionalFormatting>
  <conditionalFormatting sqref="U36">
    <cfRule type="cellIs" dxfId="3649" priority="3650" operator="greaterThan">
      <formula>1</formula>
    </cfRule>
  </conditionalFormatting>
  <conditionalFormatting sqref="U36">
    <cfRule type="cellIs" dxfId="3648" priority="3649" operator="greaterThan">
      <formula>1</formula>
    </cfRule>
  </conditionalFormatting>
  <conditionalFormatting sqref="U36">
    <cfRule type="cellIs" dxfId="3647" priority="3648" operator="greaterThan">
      <formula>1</formula>
    </cfRule>
  </conditionalFormatting>
  <conditionalFormatting sqref="U36">
    <cfRule type="cellIs" dxfId="3646" priority="3647" operator="greaterThan">
      <formula>1</formula>
    </cfRule>
  </conditionalFormatting>
  <conditionalFormatting sqref="F39:H39">
    <cfRule type="cellIs" dxfId="3645" priority="3646" operator="greaterThan">
      <formula>1</formula>
    </cfRule>
  </conditionalFormatting>
  <conditionalFormatting sqref="F39:H39">
    <cfRule type="cellIs" dxfId="3644" priority="3645" operator="greaterThan">
      <formula>1</formula>
    </cfRule>
  </conditionalFormatting>
  <conditionalFormatting sqref="F39:H39">
    <cfRule type="cellIs" dxfId="3643" priority="3644" operator="greaterThan">
      <formula>1</formula>
    </cfRule>
  </conditionalFormatting>
  <conditionalFormatting sqref="F39:H39">
    <cfRule type="cellIs" dxfId="3642" priority="3643" operator="greaterThan">
      <formula>1</formula>
    </cfRule>
  </conditionalFormatting>
  <conditionalFormatting sqref="F39:H39">
    <cfRule type="cellIs" dxfId="3641" priority="3642" operator="greaterThan">
      <formula>1</formula>
    </cfRule>
  </conditionalFormatting>
  <conditionalFormatting sqref="F39:H39">
    <cfRule type="cellIs" dxfId="3640" priority="3641" operator="greaterThan">
      <formula>1</formula>
    </cfRule>
  </conditionalFormatting>
  <conditionalFormatting sqref="F39:H39">
    <cfRule type="cellIs" dxfId="3639" priority="3640" operator="greaterThan">
      <formula>1</formula>
    </cfRule>
  </conditionalFormatting>
  <conditionalFormatting sqref="F39:H39">
    <cfRule type="cellIs" dxfId="3638" priority="3639" operator="greaterThan">
      <formula>1</formula>
    </cfRule>
  </conditionalFormatting>
  <conditionalFormatting sqref="F39:H39">
    <cfRule type="cellIs" dxfId="3637" priority="3638" operator="greaterThan">
      <formula>1</formula>
    </cfRule>
  </conditionalFormatting>
  <conditionalFormatting sqref="F39:H39">
    <cfRule type="cellIs" dxfId="3636" priority="3637" operator="greaterThan">
      <formula>1</formula>
    </cfRule>
  </conditionalFormatting>
  <conditionalFormatting sqref="F39:H39">
    <cfRule type="cellIs" dxfId="3635" priority="3636" operator="greaterThan">
      <formula>1</formula>
    </cfRule>
  </conditionalFormatting>
  <conditionalFormatting sqref="F39:H39">
    <cfRule type="cellIs" dxfId="3634" priority="3635" operator="greaterThan">
      <formula>1</formula>
    </cfRule>
  </conditionalFormatting>
  <conditionalFormatting sqref="F39:H39">
    <cfRule type="cellIs" dxfId="3633" priority="3634" operator="greaterThan">
      <formula>1</formula>
    </cfRule>
  </conditionalFormatting>
  <conditionalFormatting sqref="F39:H39">
    <cfRule type="cellIs" dxfId="3632" priority="3633" operator="greaterThan">
      <formula>1</formula>
    </cfRule>
  </conditionalFormatting>
  <conditionalFormatting sqref="F39:H39">
    <cfRule type="cellIs" dxfId="3631" priority="3632" operator="greaterThan">
      <formula>1</formula>
    </cfRule>
  </conditionalFormatting>
  <conditionalFormatting sqref="F39:H39">
    <cfRule type="cellIs" dxfId="3630" priority="3631" operator="greaterThan">
      <formula>1</formula>
    </cfRule>
  </conditionalFormatting>
  <conditionalFormatting sqref="F39:H39">
    <cfRule type="cellIs" dxfId="3629" priority="3630" operator="greaterThan">
      <formula>1</formula>
    </cfRule>
  </conditionalFormatting>
  <conditionalFormatting sqref="F39:H39">
    <cfRule type="cellIs" dxfId="3628" priority="3629" operator="greaterThan">
      <formula>1</formula>
    </cfRule>
  </conditionalFormatting>
  <conditionalFormatting sqref="F39:H39">
    <cfRule type="cellIs" dxfId="3627" priority="3628" operator="greaterThan">
      <formula>1</formula>
    </cfRule>
  </conditionalFormatting>
  <conditionalFormatting sqref="F39:H39">
    <cfRule type="cellIs" dxfId="3626" priority="3627" operator="greaterThan">
      <formula>1</formula>
    </cfRule>
  </conditionalFormatting>
  <conditionalFormatting sqref="F39:H39">
    <cfRule type="cellIs" dxfId="3625" priority="3626" operator="greaterThan">
      <formula>1</formula>
    </cfRule>
  </conditionalFormatting>
  <conditionalFormatting sqref="F39:H39">
    <cfRule type="cellIs" dxfId="3624" priority="3625" operator="greaterThan">
      <formula>1</formula>
    </cfRule>
  </conditionalFormatting>
  <conditionalFormatting sqref="F39:H39">
    <cfRule type="cellIs" dxfId="3623" priority="3624" operator="greaterThan">
      <formula>1</formula>
    </cfRule>
  </conditionalFormatting>
  <conditionalFormatting sqref="F39:H39">
    <cfRule type="cellIs" dxfId="3622" priority="3623" operator="greaterThan">
      <formula>1</formula>
    </cfRule>
  </conditionalFormatting>
  <conditionalFormatting sqref="F39:H39">
    <cfRule type="cellIs" dxfId="3621" priority="3622" operator="greaterThan">
      <formula>1</formula>
    </cfRule>
  </conditionalFormatting>
  <conditionalFormatting sqref="F39:H39">
    <cfRule type="cellIs" dxfId="3620" priority="3621" operator="greaterThan">
      <formula>1</formula>
    </cfRule>
  </conditionalFormatting>
  <conditionalFormatting sqref="F39:H39">
    <cfRule type="cellIs" dxfId="3619" priority="3620" operator="greaterThan">
      <formula>1</formula>
    </cfRule>
  </conditionalFormatting>
  <conditionalFormatting sqref="F39:H39">
    <cfRule type="cellIs" dxfId="3618" priority="3619" operator="greaterThan">
      <formula>1</formula>
    </cfRule>
  </conditionalFormatting>
  <conditionalFormatting sqref="F39:H39">
    <cfRule type="cellIs" dxfId="3617" priority="3618" operator="greaterThan">
      <formula>1</formula>
    </cfRule>
  </conditionalFormatting>
  <conditionalFormatting sqref="F39:H39">
    <cfRule type="cellIs" dxfId="3616" priority="3617" operator="greaterThan">
      <formula>1</formula>
    </cfRule>
  </conditionalFormatting>
  <conditionalFormatting sqref="F39:H39">
    <cfRule type="cellIs" dxfId="3615" priority="3616" operator="greaterThan">
      <formula>1</formula>
    </cfRule>
  </conditionalFormatting>
  <conditionalFormatting sqref="F39:H39">
    <cfRule type="cellIs" dxfId="3614" priority="3615" operator="greaterThan">
      <formula>1</formula>
    </cfRule>
  </conditionalFormatting>
  <conditionalFormatting sqref="F39:H39">
    <cfRule type="cellIs" dxfId="3613" priority="3614" operator="greaterThan">
      <formula>1</formula>
    </cfRule>
  </conditionalFormatting>
  <conditionalFormatting sqref="F39:H39">
    <cfRule type="cellIs" dxfId="3612" priority="3613" operator="greaterThan">
      <formula>1</formula>
    </cfRule>
  </conditionalFormatting>
  <conditionalFormatting sqref="F39:H39">
    <cfRule type="cellIs" dxfId="3611" priority="3612" operator="greaterThan">
      <formula>1</formula>
    </cfRule>
  </conditionalFormatting>
  <conditionalFormatting sqref="F39:H39">
    <cfRule type="cellIs" dxfId="3610" priority="3611" operator="greaterThan">
      <formula>1</formula>
    </cfRule>
  </conditionalFormatting>
  <conditionalFormatting sqref="F39:H39">
    <cfRule type="cellIs" dxfId="3609" priority="3610" operator="greaterThan">
      <formula>1</formula>
    </cfRule>
  </conditionalFormatting>
  <conditionalFormatting sqref="F39:H39">
    <cfRule type="cellIs" dxfId="3608" priority="3609" operator="greaterThan">
      <formula>1</formula>
    </cfRule>
  </conditionalFormatting>
  <conditionalFormatting sqref="F39:H39">
    <cfRule type="cellIs" dxfId="3607" priority="3608" operator="greaterThan">
      <formula>1</formula>
    </cfRule>
  </conditionalFormatting>
  <conditionalFormatting sqref="F39:H39">
    <cfRule type="cellIs" dxfId="3606" priority="3607" operator="greaterThan">
      <formula>1</formula>
    </cfRule>
  </conditionalFormatting>
  <conditionalFormatting sqref="F39:H39">
    <cfRule type="cellIs" dxfId="3605" priority="3606" operator="greaterThan">
      <formula>1</formula>
    </cfRule>
  </conditionalFormatting>
  <conditionalFormatting sqref="F39:H39">
    <cfRule type="cellIs" dxfId="3604" priority="3605" operator="greaterThan">
      <formula>1</formula>
    </cfRule>
  </conditionalFormatting>
  <conditionalFormatting sqref="F39:H39">
    <cfRule type="cellIs" dxfId="3603" priority="3604" operator="greaterThan">
      <formula>1</formula>
    </cfRule>
  </conditionalFormatting>
  <conditionalFormatting sqref="F39:H39">
    <cfRule type="cellIs" dxfId="3602" priority="3603" operator="greaterThan">
      <formula>1</formula>
    </cfRule>
  </conditionalFormatting>
  <conditionalFormatting sqref="F39:H39">
    <cfRule type="cellIs" dxfId="3601" priority="3602" operator="greaterThan">
      <formula>1</formula>
    </cfRule>
  </conditionalFormatting>
  <conditionalFormatting sqref="F39:H39">
    <cfRule type="cellIs" dxfId="3600" priority="3601" operator="greaterThan">
      <formula>1</formula>
    </cfRule>
  </conditionalFormatting>
  <conditionalFormatting sqref="F39:H39">
    <cfRule type="cellIs" dxfId="3599" priority="3600" operator="greaterThan">
      <formula>1</formula>
    </cfRule>
  </conditionalFormatting>
  <conditionalFormatting sqref="F39:H39">
    <cfRule type="cellIs" dxfId="3598" priority="3599" operator="greaterThan">
      <formula>1</formula>
    </cfRule>
  </conditionalFormatting>
  <conditionalFormatting sqref="F39:H39">
    <cfRule type="cellIs" dxfId="3597" priority="3598" operator="greaterThan">
      <formula>1</formula>
    </cfRule>
  </conditionalFormatting>
  <conditionalFormatting sqref="F39:H39">
    <cfRule type="cellIs" dxfId="3596" priority="3597" operator="greaterThan">
      <formula>1</formula>
    </cfRule>
  </conditionalFormatting>
  <conditionalFormatting sqref="F39:H39">
    <cfRule type="cellIs" dxfId="3595" priority="3596" operator="greaterThan">
      <formula>1</formula>
    </cfRule>
  </conditionalFormatting>
  <conditionalFormatting sqref="F39:H39">
    <cfRule type="cellIs" dxfId="3594" priority="3595" operator="greaterThan">
      <formula>1</formula>
    </cfRule>
  </conditionalFormatting>
  <conditionalFormatting sqref="F39:H39">
    <cfRule type="cellIs" dxfId="3593" priority="3594" operator="greaterThan">
      <formula>1</formula>
    </cfRule>
  </conditionalFormatting>
  <conditionalFormatting sqref="F39:H39">
    <cfRule type="cellIs" dxfId="3592" priority="3593" operator="greaterThan">
      <formula>1</formula>
    </cfRule>
  </conditionalFormatting>
  <conditionalFormatting sqref="F39:H39">
    <cfRule type="cellIs" dxfId="3591" priority="3592" operator="greaterThan">
      <formula>1</formula>
    </cfRule>
  </conditionalFormatting>
  <conditionalFormatting sqref="F39:H39">
    <cfRule type="cellIs" dxfId="3590" priority="3591" operator="greaterThan">
      <formula>1</formula>
    </cfRule>
  </conditionalFormatting>
  <conditionalFormatting sqref="F39:H39">
    <cfRule type="cellIs" dxfId="3589" priority="3590" operator="greaterThan">
      <formula>1</formula>
    </cfRule>
  </conditionalFormatting>
  <conditionalFormatting sqref="F39:H39">
    <cfRule type="cellIs" dxfId="3588" priority="3589" operator="greaterThan">
      <formula>1</formula>
    </cfRule>
  </conditionalFormatting>
  <conditionalFormatting sqref="F39:H39">
    <cfRule type="cellIs" dxfId="3587" priority="3588" operator="greaterThan">
      <formula>1</formula>
    </cfRule>
  </conditionalFormatting>
  <conditionalFormatting sqref="F39:H39">
    <cfRule type="cellIs" dxfId="3586" priority="3587" operator="greaterThan">
      <formula>1</formula>
    </cfRule>
  </conditionalFormatting>
  <conditionalFormatting sqref="F39:H39">
    <cfRule type="cellIs" dxfId="3585" priority="3586" operator="greaterThan">
      <formula>1</formula>
    </cfRule>
  </conditionalFormatting>
  <conditionalFormatting sqref="F39:H39">
    <cfRule type="cellIs" dxfId="3584" priority="3585" operator="greaterThan">
      <formula>1</formula>
    </cfRule>
  </conditionalFormatting>
  <conditionalFormatting sqref="F39:H39">
    <cfRule type="cellIs" dxfId="3583" priority="3584" operator="greaterThan">
      <formula>1</formula>
    </cfRule>
  </conditionalFormatting>
  <conditionalFormatting sqref="F39:H39">
    <cfRule type="cellIs" dxfId="3582" priority="3583" operator="greaterThan">
      <formula>1</formula>
    </cfRule>
  </conditionalFormatting>
  <conditionalFormatting sqref="F39:H39">
    <cfRule type="cellIs" dxfId="3581" priority="3582" operator="greaterThan">
      <formula>1</formula>
    </cfRule>
  </conditionalFormatting>
  <conditionalFormatting sqref="F39:H39">
    <cfRule type="cellIs" dxfId="3580" priority="3581" operator="greaterThan">
      <formula>1</formula>
    </cfRule>
  </conditionalFormatting>
  <conditionalFormatting sqref="F39:H39">
    <cfRule type="cellIs" dxfId="3579" priority="3580" operator="greaterThan">
      <formula>1</formula>
    </cfRule>
  </conditionalFormatting>
  <conditionalFormatting sqref="F39:H39">
    <cfRule type="cellIs" dxfId="3578" priority="3579" operator="greaterThan">
      <formula>1</formula>
    </cfRule>
  </conditionalFormatting>
  <conditionalFormatting sqref="F39:H39">
    <cfRule type="cellIs" dxfId="3577" priority="3578" operator="greaterThan">
      <formula>1</formula>
    </cfRule>
  </conditionalFormatting>
  <conditionalFormatting sqref="F39:H39">
    <cfRule type="cellIs" dxfId="3576" priority="3577" operator="greaterThan">
      <formula>1</formula>
    </cfRule>
  </conditionalFormatting>
  <conditionalFormatting sqref="F39:H39">
    <cfRule type="cellIs" dxfId="3575" priority="3576" operator="greaterThan">
      <formula>1</formula>
    </cfRule>
  </conditionalFormatting>
  <conditionalFormatting sqref="F39:H39">
    <cfRule type="cellIs" dxfId="3574" priority="3575" operator="greaterThan">
      <formula>1</formula>
    </cfRule>
  </conditionalFormatting>
  <conditionalFormatting sqref="F39:H39">
    <cfRule type="cellIs" dxfId="3573" priority="3574" operator="greaterThan">
      <formula>1</formula>
    </cfRule>
  </conditionalFormatting>
  <conditionalFormatting sqref="F39:H39">
    <cfRule type="cellIs" dxfId="3572" priority="3573" operator="greaterThan">
      <formula>1</formula>
    </cfRule>
  </conditionalFormatting>
  <conditionalFormatting sqref="F39:H39">
    <cfRule type="cellIs" dxfId="3571" priority="3572" operator="greaterThan">
      <formula>1</formula>
    </cfRule>
  </conditionalFormatting>
  <conditionalFormatting sqref="F39:H39">
    <cfRule type="cellIs" dxfId="3570" priority="3571" operator="greaterThan">
      <formula>1</formula>
    </cfRule>
  </conditionalFormatting>
  <conditionalFormatting sqref="F39:H39">
    <cfRule type="cellIs" dxfId="3569" priority="3570" operator="greaterThan">
      <formula>1</formula>
    </cfRule>
  </conditionalFormatting>
  <conditionalFormatting sqref="F39:H39">
    <cfRule type="cellIs" dxfId="3568" priority="3569" operator="greaterThan">
      <formula>1</formula>
    </cfRule>
  </conditionalFormatting>
  <conditionalFormatting sqref="F39:H39">
    <cfRule type="cellIs" dxfId="3567" priority="3568" operator="greaterThan">
      <formula>1</formula>
    </cfRule>
  </conditionalFormatting>
  <conditionalFormatting sqref="F39:H39">
    <cfRule type="cellIs" dxfId="3566" priority="3567" operator="greaterThan">
      <formula>1</formula>
    </cfRule>
  </conditionalFormatting>
  <conditionalFormatting sqref="F39:H39">
    <cfRule type="cellIs" dxfId="3565" priority="3566" operator="greaterThan">
      <formula>1</formula>
    </cfRule>
  </conditionalFormatting>
  <conditionalFormatting sqref="F39:H39">
    <cfRule type="cellIs" dxfId="3564" priority="3565" operator="greaterThan">
      <formula>1</formula>
    </cfRule>
  </conditionalFormatting>
  <conditionalFormatting sqref="F39:H39">
    <cfRule type="cellIs" dxfId="3563" priority="3564" operator="greaterThan">
      <formula>1</formula>
    </cfRule>
  </conditionalFormatting>
  <conditionalFormatting sqref="F39:H39">
    <cfRule type="cellIs" dxfId="3562" priority="3563" operator="greaterThan">
      <formula>1</formula>
    </cfRule>
  </conditionalFormatting>
  <conditionalFormatting sqref="F39:H39">
    <cfRule type="cellIs" dxfId="3561" priority="3562" operator="greaterThan">
      <formula>1</formula>
    </cfRule>
  </conditionalFormatting>
  <conditionalFormatting sqref="F39:H39">
    <cfRule type="cellIs" dxfId="3560" priority="3561" operator="greaterThan">
      <formula>1</formula>
    </cfRule>
  </conditionalFormatting>
  <conditionalFormatting sqref="F39:H39">
    <cfRule type="cellIs" dxfId="3559" priority="3560" operator="greaterThan">
      <formula>1</formula>
    </cfRule>
  </conditionalFormatting>
  <conditionalFormatting sqref="F39:H39">
    <cfRule type="cellIs" dxfId="3558" priority="3559" operator="greaterThan">
      <formula>1</formula>
    </cfRule>
  </conditionalFormatting>
  <conditionalFormatting sqref="F39:H39">
    <cfRule type="cellIs" dxfId="3557" priority="3558" operator="greaterThan">
      <formula>1</formula>
    </cfRule>
  </conditionalFormatting>
  <conditionalFormatting sqref="F39:H39">
    <cfRule type="cellIs" dxfId="3556" priority="3557" operator="greaterThan">
      <formula>1</formula>
    </cfRule>
  </conditionalFormatting>
  <conditionalFormatting sqref="F39:H39">
    <cfRule type="cellIs" dxfId="3555" priority="3556" operator="greaterThan">
      <formula>1</formula>
    </cfRule>
  </conditionalFormatting>
  <conditionalFormatting sqref="F39:H39">
    <cfRule type="cellIs" dxfId="3554" priority="3555" operator="greaterThan">
      <formula>1</formula>
    </cfRule>
  </conditionalFormatting>
  <conditionalFormatting sqref="F39:H39">
    <cfRule type="cellIs" dxfId="3553" priority="3554" operator="greaterThan">
      <formula>1</formula>
    </cfRule>
  </conditionalFormatting>
  <conditionalFormatting sqref="F39:H39">
    <cfRule type="cellIs" dxfId="3552" priority="3553" operator="greaterThan">
      <formula>1</formula>
    </cfRule>
  </conditionalFormatting>
  <conditionalFormatting sqref="F39:H39">
    <cfRule type="cellIs" dxfId="3551" priority="3552" operator="greaterThan">
      <formula>1</formula>
    </cfRule>
  </conditionalFormatting>
  <conditionalFormatting sqref="F39:H39">
    <cfRule type="cellIs" dxfId="3550" priority="3551" operator="greaterThan">
      <formula>1</formula>
    </cfRule>
  </conditionalFormatting>
  <conditionalFormatting sqref="F39:H39">
    <cfRule type="cellIs" dxfId="3549" priority="3550" operator="greaterThan">
      <formula>1</formula>
    </cfRule>
  </conditionalFormatting>
  <conditionalFormatting sqref="F39:H39">
    <cfRule type="cellIs" dxfId="3548" priority="3549" operator="greaterThan">
      <formula>1</formula>
    </cfRule>
  </conditionalFormatting>
  <conditionalFormatting sqref="F39:H39">
    <cfRule type="cellIs" dxfId="3547" priority="3548" operator="greaterThan">
      <formula>1</formula>
    </cfRule>
  </conditionalFormatting>
  <conditionalFormatting sqref="F39:H39">
    <cfRule type="cellIs" dxfId="3546" priority="3547" operator="greaterThan">
      <formula>1</formula>
    </cfRule>
  </conditionalFormatting>
  <conditionalFormatting sqref="F39:H39">
    <cfRule type="cellIs" dxfId="3545" priority="3546" operator="greaterThan">
      <formula>1</formula>
    </cfRule>
  </conditionalFormatting>
  <conditionalFormatting sqref="F39:H39">
    <cfRule type="cellIs" dxfId="3544" priority="3545" operator="greaterThan">
      <formula>1</formula>
    </cfRule>
  </conditionalFormatting>
  <conditionalFormatting sqref="F39:H39">
    <cfRule type="cellIs" dxfId="3543" priority="3544" operator="greaterThan">
      <formula>1</formula>
    </cfRule>
  </conditionalFormatting>
  <conditionalFormatting sqref="F39:H39">
    <cfRule type="cellIs" dxfId="3542" priority="3543" operator="greaterThan">
      <formula>1</formula>
    </cfRule>
  </conditionalFormatting>
  <conditionalFormatting sqref="F39:H39">
    <cfRule type="cellIs" dxfId="3541" priority="3542" operator="greaterThan">
      <formula>1</formula>
    </cfRule>
  </conditionalFormatting>
  <conditionalFormatting sqref="F39:H39">
    <cfRule type="cellIs" dxfId="3540" priority="3541" operator="greaterThan">
      <formula>1</formula>
    </cfRule>
  </conditionalFormatting>
  <conditionalFormatting sqref="F39:H39">
    <cfRule type="cellIs" dxfId="3539" priority="3540" operator="greaterThan">
      <formula>1</formula>
    </cfRule>
  </conditionalFormatting>
  <conditionalFormatting sqref="F39:H39">
    <cfRule type="cellIs" dxfId="3538" priority="3539" operator="greaterThan">
      <formula>1</formula>
    </cfRule>
  </conditionalFormatting>
  <conditionalFormatting sqref="F39:H39">
    <cfRule type="cellIs" dxfId="3537" priority="3538" operator="greaterThan">
      <formula>1</formula>
    </cfRule>
  </conditionalFormatting>
  <conditionalFormatting sqref="F39:H39">
    <cfRule type="cellIs" dxfId="3536" priority="3537" operator="greaterThan">
      <formula>1</formula>
    </cfRule>
  </conditionalFormatting>
  <conditionalFormatting sqref="F39:H39">
    <cfRule type="cellIs" dxfId="3535" priority="3536" operator="greaterThan">
      <formula>1</formula>
    </cfRule>
  </conditionalFormatting>
  <conditionalFormatting sqref="F39:H39">
    <cfRule type="cellIs" dxfId="3534" priority="3535" operator="greaterThan">
      <formula>1</formula>
    </cfRule>
  </conditionalFormatting>
  <conditionalFormatting sqref="F39:H39">
    <cfRule type="cellIs" dxfId="3533" priority="3534" operator="greaterThan">
      <formula>1</formula>
    </cfRule>
  </conditionalFormatting>
  <conditionalFormatting sqref="F39:H39">
    <cfRule type="cellIs" dxfId="3532" priority="3533" operator="greaterThan">
      <formula>1</formula>
    </cfRule>
  </conditionalFormatting>
  <conditionalFormatting sqref="F39:H39">
    <cfRule type="cellIs" dxfId="3531" priority="3532" operator="greaterThan">
      <formula>1</formula>
    </cfRule>
  </conditionalFormatting>
  <conditionalFormatting sqref="F39:H39">
    <cfRule type="cellIs" dxfId="3530" priority="3531" operator="greaterThan">
      <formula>1</formula>
    </cfRule>
  </conditionalFormatting>
  <conditionalFormatting sqref="F39:H39">
    <cfRule type="cellIs" dxfId="3529" priority="3530" operator="greaterThan">
      <formula>1</formula>
    </cfRule>
  </conditionalFormatting>
  <conditionalFormatting sqref="F39:H39">
    <cfRule type="cellIs" dxfId="3528" priority="3529" operator="greaterThan">
      <formula>1</formula>
    </cfRule>
  </conditionalFormatting>
  <conditionalFormatting sqref="F39:H39">
    <cfRule type="cellIs" dxfId="3527" priority="3528" operator="greaterThan">
      <formula>1</formula>
    </cfRule>
  </conditionalFormatting>
  <conditionalFormatting sqref="F39:H39">
    <cfRule type="cellIs" dxfId="3526" priority="3527" operator="greaterThan">
      <formula>1</formula>
    </cfRule>
  </conditionalFormatting>
  <conditionalFormatting sqref="F39:H39">
    <cfRule type="cellIs" dxfId="3525" priority="3526" operator="greaterThan">
      <formula>1</formula>
    </cfRule>
  </conditionalFormatting>
  <conditionalFormatting sqref="F39:H39">
    <cfRule type="cellIs" dxfId="3524" priority="3525" operator="greaterThan">
      <formula>1</formula>
    </cfRule>
  </conditionalFormatting>
  <conditionalFormatting sqref="F39:H39">
    <cfRule type="cellIs" dxfId="3523" priority="3524" operator="greaterThan">
      <formula>1</formula>
    </cfRule>
  </conditionalFormatting>
  <conditionalFormatting sqref="F39:H39">
    <cfRule type="cellIs" dxfId="3522" priority="3523" operator="greaterThan">
      <formula>1</formula>
    </cfRule>
  </conditionalFormatting>
  <conditionalFormatting sqref="F39:H39">
    <cfRule type="cellIs" dxfId="3521" priority="3522" operator="greaterThan">
      <formula>1</formula>
    </cfRule>
  </conditionalFormatting>
  <conditionalFormatting sqref="F39:H39">
    <cfRule type="cellIs" dxfId="3520" priority="3521" operator="greaterThan">
      <formula>1</formula>
    </cfRule>
  </conditionalFormatting>
  <conditionalFormatting sqref="F39:H39">
    <cfRule type="cellIs" dxfId="3519" priority="3520" operator="greaterThan">
      <formula>1</formula>
    </cfRule>
  </conditionalFormatting>
  <conditionalFormatting sqref="F39:H39">
    <cfRule type="cellIs" dxfId="3518" priority="3519" operator="greaterThan">
      <formula>1</formula>
    </cfRule>
  </conditionalFormatting>
  <conditionalFormatting sqref="F39:H39">
    <cfRule type="cellIs" dxfId="3517" priority="3518" operator="greaterThan">
      <formula>1</formula>
    </cfRule>
  </conditionalFormatting>
  <conditionalFormatting sqref="F39:H39">
    <cfRule type="cellIs" dxfId="3516" priority="3517" operator="greaterThan">
      <formula>1</formula>
    </cfRule>
  </conditionalFormatting>
  <conditionalFormatting sqref="F39:H39">
    <cfRule type="cellIs" dxfId="3515" priority="3516" operator="greaterThan">
      <formula>1</formula>
    </cfRule>
  </conditionalFormatting>
  <conditionalFormatting sqref="F39:H39">
    <cfRule type="cellIs" dxfId="3514" priority="3515" operator="greaterThan">
      <formula>1</formula>
    </cfRule>
  </conditionalFormatting>
  <conditionalFormatting sqref="F39:H39">
    <cfRule type="cellIs" dxfId="3513" priority="3514" operator="greaterThan">
      <formula>1</formula>
    </cfRule>
  </conditionalFormatting>
  <conditionalFormatting sqref="F39:H39">
    <cfRule type="cellIs" dxfId="3512" priority="3513" operator="greaterThan">
      <formula>1</formula>
    </cfRule>
  </conditionalFormatting>
  <conditionalFormatting sqref="F39:H39">
    <cfRule type="cellIs" dxfId="3511" priority="3512" operator="greaterThan">
      <formula>1</formula>
    </cfRule>
  </conditionalFormatting>
  <conditionalFormatting sqref="F39:H39">
    <cfRule type="cellIs" dxfId="3510" priority="3511" operator="greaterThan">
      <formula>1</formula>
    </cfRule>
  </conditionalFormatting>
  <conditionalFormatting sqref="F39:H39">
    <cfRule type="cellIs" dxfId="3509" priority="3510" operator="greaterThan">
      <formula>1</formula>
    </cfRule>
  </conditionalFormatting>
  <conditionalFormatting sqref="F39:H39">
    <cfRule type="cellIs" dxfId="3508" priority="3509" operator="greaterThan">
      <formula>1</formula>
    </cfRule>
  </conditionalFormatting>
  <conditionalFormatting sqref="F39:H39">
    <cfRule type="cellIs" dxfId="3507" priority="3508" operator="greaterThan">
      <formula>1</formula>
    </cfRule>
  </conditionalFormatting>
  <conditionalFormatting sqref="F39:H39">
    <cfRule type="cellIs" dxfId="3506" priority="3507" operator="greaterThan">
      <formula>1</formula>
    </cfRule>
  </conditionalFormatting>
  <conditionalFormatting sqref="F39:H39">
    <cfRule type="cellIs" dxfId="3505" priority="3506" operator="greaterThan">
      <formula>1</formula>
    </cfRule>
  </conditionalFormatting>
  <conditionalFormatting sqref="F39:H39">
    <cfRule type="cellIs" dxfId="3504" priority="3505" operator="greaterThan">
      <formula>1</formula>
    </cfRule>
  </conditionalFormatting>
  <conditionalFormatting sqref="F39:H39">
    <cfRule type="cellIs" dxfId="3503" priority="3504" operator="greaterThan">
      <formula>1</formula>
    </cfRule>
  </conditionalFormatting>
  <conditionalFormatting sqref="F39:H39">
    <cfRule type="cellIs" dxfId="3502" priority="3503" operator="greaterThan">
      <formula>1</formula>
    </cfRule>
  </conditionalFormatting>
  <conditionalFormatting sqref="F39:H39">
    <cfRule type="cellIs" dxfId="3501" priority="3502" operator="greaterThan">
      <formula>1</formula>
    </cfRule>
  </conditionalFormatting>
  <conditionalFormatting sqref="F39:H39">
    <cfRule type="cellIs" dxfId="3500" priority="3501" operator="greaterThan">
      <formula>1</formula>
    </cfRule>
  </conditionalFormatting>
  <conditionalFormatting sqref="F39:H39">
    <cfRule type="cellIs" dxfId="3499" priority="3500" operator="greaterThan">
      <formula>1</formula>
    </cfRule>
  </conditionalFormatting>
  <conditionalFormatting sqref="F39:H39">
    <cfRule type="cellIs" dxfId="3498" priority="3499" operator="greaterThan">
      <formula>1</formula>
    </cfRule>
  </conditionalFormatting>
  <conditionalFormatting sqref="F39:H39">
    <cfRule type="cellIs" dxfId="3497" priority="3498" operator="greaterThan">
      <formula>1</formula>
    </cfRule>
  </conditionalFormatting>
  <conditionalFormatting sqref="F39:H39">
    <cfRule type="cellIs" dxfId="3496" priority="3497" operator="greaterThan">
      <formula>1</formula>
    </cfRule>
  </conditionalFormatting>
  <conditionalFormatting sqref="F39:H39">
    <cfRule type="cellIs" dxfId="3495" priority="3496" operator="greaterThan">
      <formula>1</formula>
    </cfRule>
  </conditionalFormatting>
  <conditionalFormatting sqref="F39:H39">
    <cfRule type="cellIs" dxfId="3494" priority="3495" operator="greaterThan">
      <formula>1</formula>
    </cfRule>
  </conditionalFormatting>
  <conditionalFormatting sqref="E41">
    <cfRule type="cellIs" dxfId="3493" priority="3494" operator="greaterThan">
      <formula>1</formula>
    </cfRule>
  </conditionalFormatting>
  <conditionalFormatting sqref="E41">
    <cfRule type="cellIs" dxfId="3492" priority="3493" operator="greaterThan">
      <formula>1</formula>
    </cfRule>
  </conditionalFormatting>
  <conditionalFormatting sqref="E41">
    <cfRule type="cellIs" dxfId="3491" priority="3492" operator="greaterThan">
      <formula>1</formula>
    </cfRule>
  </conditionalFormatting>
  <conditionalFormatting sqref="E41">
    <cfRule type="cellIs" dxfId="3490" priority="3491" operator="greaterThan">
      <formula>1</formula>
    </cfRule>
  </conditionalFormatting>
  <conditionalFormatting sqref="E41">
    <cfRule type="cellIs" dxfId="3489" priority="3490" operator="greaterThan">
      <formula>1</formula>
    </cfRule>
  </conditionalFormatting>
  <conditionalFormatting sqref="E41">
    <cfRule type="cellIs" dxfId="3488" priority="3489" operator="greaterThan">
      <formula>1</formula>
    </cfRule>
  </conditionalFormatting>
  <conditionalFormatting sqref="E41">
    <cfRule type="cellIs" dxfId="3487" priority="3488" operator="greaterThan">
      <formula>1</formula>
    </cfRule>
  </conditionalFormatting>
  <conditionalFormatting sqref="E41">
    <cfRule type="cellIs" dxfId="3486" priority="3487" operator="greaterThan">
      <formula>1</formula>
    </cfRule>
  </conditionalFormatting>
  <conditionalFormatting sqref="E41">
    <cfRule type="cellIs" dxfId="3485" priority="3486" operator="greaterThan">
      <formula>1</formula>
    </cfRule>
  </conditionalFormatting>
  <conditionalFormatting sqref="E41">
    <cfRule type="cellIs" dxfId="3484" priority="3485" operator="greaterThan">
      <formula>1</formula>
    </cfRule>
  </conditionalFormatting>
  <conditionalFormatting sqref="E41">
    <cfRule type="cellIs" dxfId="3483" priority="3484" operator="greaterThan">
      <formula>1</formula>
    </cfRule>
  </conditionalFormatting>
  <conditionalFormatting sqref="E41">
    <cfRule type="cellIs" dxfId="3482" priority="3483" operator="greaterThan">
      <formula>1</formula>
    </cfRule>
  </conditionalFormatting>
  <conditionalFormatting sqref="E41">
    <cfRule type="cellIs" dxfId="3481" priority="3482" operator="greaterThan">
      <formula>1</formula>
    </cfRule>
  </conditionalFormatting>
  <conditionalFormatting sqref="E41">
    <cfRule type="cellIs" dxfId="3480" priority="3481" operator="greaterThan">
      <formula>1</formula>
    </cfRule>
  </conditionalFormatting>
  <conditionalFormatting sqref="E41">
    <cfRule type="cellIs" dxfId="3479" priority="3480" operator="greaterThan">
      <formula>1</formula>
    </cfRule>
  </conditionalFormatting>
  <conditionalFormatting sqref="E41">
    <cfRule type="cellIs" dxfId="3478" priority="3479" operator="greaterThan">
      <formula>1</formula>
    </cfRule>
  </conditionalFormatting>
  <conditionalFormatting sqref="E41">
    <cfRule type="cellIs" dxfId="3477" priority="3478" operator="greaterThan">
      <formula>1</formula>
    </cfRule>
  </conditionalFormatting>
  <conditionalFormatting sqref="E41">
    <cfRule type="cellIs" dxfId="3476" priority="3477" operator="greaterThan">
      <formula>1</formula>
    </cfRule>
  </conditionalFormatting>
  <conditionalFormatting sqref="E41">
    <cfRule type="cellIs" dxfId="3475" priority="3476" operator="greaterThan">
      <formula>1</formula>
    </cfRule>
  </conditionalFormatting>
  <conditionalFormatting sqref="E41">
    <cfRule type="cellIs" dxfId="3474" priority="3475" operator="greaterThan">
      <formula>1</formula>
    </cfRule>
  </conditionalFormatting>
  <conditionalFormatting sqref="E41">
    <cfRule type="cellIs" dxfId="3473" priority="3474" operator="greaterThan">
      <formula>1</formula>
    </cfRule>
  </conditionalFormatting>
  <conditionalFormatting sqref="E41">
    <cfRule type="cellIs" dxfId="3472" priority="3473" operator="greaterThan">
      <formula>1</formula>
    </cfRule>
  </conditionalFormatting>
  <conditionalFormatting sqref="E41">
    <cfRule type="cellIs" dxfId="3471" priority="3472" operator="greaterThan">
      <formula>1</formula>
    </cfRule>
  </conditionalFormatting>
  <conditionalFormatting sqref="E41">
    <cfRule type="cellIs" dxfId="3470" priority="3471" operator="greaterThan">
      <formula>1</formula>
    </cfRule>
  </conditionalFormatting>
  <conditionalFormatting sqref="E41">
    <cfRule type="cellIs" dxfId="3469" priority="3470" operator="greaterThan">
      <formula>1</formula>
    </cfRule>
  </conditionalFormatting>
  <conditionalFormatting sqref="E41">
    <cfRule type="cellIs" dxfId="3468" priority="3469" operator="greaterThan">
      <formula>1</formula>
    </cfRule>
  </conditionalFormatting>
  <conditionalFormatting sqref="E41">
    <cfRule type="cellIs" dxfId="3467" priority="3468" operator="greaterThan">
      <formula>1</formula>
    </cfRule>
  </conditionalFormatting>
  <conditionalFormatting sqref="E41">
    <cfRule type="cellIs" dxfId="3466" priority="3467" operator="greaterThan">
      <formula>1</formula>
    </cfRule>
  </conditionalFormatting>
  <conditionalFormatting sqref="E41">
    <cfRule type="cellIs" dxfId="3465" priority="3466" operator="greaterThan">
      <formula>1</formula>
    </cfRule>
  </conditionalFormatting>
  <conditionalFormatting sqref="E41">
    <cfRule type="cellIs" dxfId="3464" priority="3465" operator="greaterThan">
      <formula>1</formula>
    </cfRule>
  </conditionalFormatting>
  <conditionalFormatting sqref="E41">
    <cfRule type="cellIs" dxfId="3463" priority="3464" operator="greaterThan">
      <formula>1</formula>
    </cfRule>
  </conditionalFormatting>
  <conditionalFormatting sqref="E41">
    <cfRule type="cellIs" dxfId="3462" priority="3463" operator="greaterThan">
      <formula>1</formula>
    </cfRule>
  </conditionalFormatting>
  <conditionalFormatting sqref="E41">
    <cfRule type="cellIs" dxfId="3461" priority="3462" operator="greaterThan">
      <formula>1</formula>
    </cfRule>
  </conditionalFormatting>
  <conditionalFormatting sqref="E41">
    <cfRule type="cellIs" dxfId="3460" priority="3461" operator="greaterThan">
      <formula>1</formula>
    </cfRule>
  </conditionalFormatting>
  <conditionalFormatting sqref="E41">
    <cfRule type="cellIs" dxfId="3459" priority="3460" operator="greaterThan">
      <formula>1</formula>
    </cfRule>
  </conditionalFormatting>
  <conditionalFormatting sqref="E41">
    <cfRule type="cellIs" dxfId="3458" priority="3459" operator="greaterThan">
      <formula>1</formula>
    </cfRule>
  </conditionalFormatting>
  <conditionalFormatting sqref="E41">
    <cfRule type="cellIs" dxfId="3457" priority="3458" operator="greaterThan">
      <formula>1</formula>
    </cfRule>
  </conditionalFormatting>
  <conditionalFormatting sqref="E41">
    <cfRule type="cellIs" dxfId="3456" priority="3457" operator="greaterThan">
      <formula>1</formula>
    </cfRule>
  </conditionalFormatting>
  <conditionalFormatting sqref="E41">
    <cfRule type="cellIs" dxfId="3455" priority="3456" operator="greaterThan">
      <formula>1</formula>
    </cfRule>
  </conditionalFormatting>
  <conditionalFormatting sqref="E41">
    <cfRule type="cellIs" dxfId="3454" priority="3455" operator="greaterThan">
      <formula>1</formula>
    </cfRule>
  </conditionalFormatting>
  <conditionalFormatting sqref="E41">
    <cfRule type="cellIs" dxfId="3453" priority="3454" operator="greaterThan">
      <formula>1</formula>
    </cfRule>
  </conditionalFormatting>
  <conditionalFormatting sqref="E41">
    <cfRule type="cellIs" dxfId="3452" priority="3453" operator="greaterThan">
      <formula>1</formula>
    </cfRule>
  </conditionalFormatting>
  <conditionalFormatting sqref="E41">
    <cfRule type="cellIs" dxfId="3451" priority="3452" operator="greaterThan">
      <formula>1</formula>
    </cfRule>
  </conditionalFormatting>
  <conditionalFormatting sqref="E41">
    <cfRule type="cellIs" dxfId="3450" priority="3451" operator="greaterThan">
      <formula>1</formula>
    </cfRule>
  </conditionalFormatting>
  <conditionalFormatting sqref="E41">
    <cfRule type="cellIs" dxfId="3449" priority="3450" operator="greaterThan">
      <formula>1</formula>
    </cfRule>
  </conditionalFormatting>
  <conditionalFormatting sqref="E41">
    <cfRule type="cellIs" dxfId="3448" priority="3449" operator="greaterThan">
      <formula>1</formula>
    </cfRule>
  </conditionalFormatting>
  <conditionalFormatting sqref="E41">
    <cfRule type="cellIs" dxfId="3447" priority="3448" operator="greaterThan">
      <formula>1</formula>
    </cfRule>
  </conditionalFormatting>
  <conditionalFormatting sqref="E41">
    <cfRule type="cellIs" dxfId="3446" priority="3447" operator="greaterThan">
      <formula>1</formula>
    </cfRule>
  </conditionalFormatting>
  <conditionalFormatting sqref="E41">
    <cfRule type="cellIs" dxfId="3445" priority="3446" operator="greaterThan">
      <formula>1</formula>
    </cfRule>
  </conditionalFormatting>
  <conditionalFormatting sqref="E41">
    <cfRule type="cellIs" dxfId="3444" priority="3445" operator="greaterThan">
      <formula>1</formula>
    </cfRule>
  </conditionalFormatting>
  <conditionalFormatting sqref="E41">
    <cfRule type="cellIs" dxfId="3443" priority="3444" operator="greaterThan">
      <formula>1</formula>
    </cfRule>
  </conditionalFormatting>
  <conditionalFormatting sqref="E41">
    <cfRule type="cellIs" dxfId="3442" priority="3443" operator="greaterThan">
      <formula>1</formula>
    </cfRule>
  </conditionalFormatting>
  <conditionalFormatting sqref="E41">
    <cfRule type="cellIs" dxfId="3441" priority="3442" operator="greaterThan">
      <formula>1</formula>
    </cfRule>
  </conditionalFormatting>
  <conditionalFormatting sqref="E41">
    <cfRule type="cellIs" dxfId="3440" priority="3441" operator="greaterThan">
      <formula>1</formula>
    </cfRule>
  </conditionalFormatting>
  <conditionalFormatting sqref="E41">
    <cfRule type="cellIs" dxfId="3439" priority="3440" operator="greaterThan">
      <formula>1</formula>
    </cfRule>
  </conditionalFormatting>
  <conditionalFormatting sqref="E41">
    <cfRule type="cellIs" dxfId="3438" priority="3439" operator="greaterThan">
      <formula>1</formula>
    </cfRule>
  </conditionalFormatting>
  <conditionalFormatting sqref="E41">
    <cfRule type="cellIs" dxfId="3437" priority="3438" operator="greaterThan">
      <formula>1</formula>
    </cfRule>
  </conditionalFormatting>
  <conditionalFormatting sqref="E41">
    <cfRule type="cellIs" dxfId="3436" priority="3437" operator="greaterThan">
      <formula>1</formula>
    </cfRule>
  </conditionalFormatting>
  <conditionalFormatting sqref="E41">
    <cfRule type="cellIs" dxfId="3435" priority="3436" operator="greaterThan">
      <formula>1</formula>
    </cfRule>
  </conditionalFormatting>
  <conditionalFormatting sqref="E41">
    <cfRule type="cellIs" dxfId="3434" priority="3435" operator="greaterThan">
      <formula>1</formula>
    </cfRule>
  </conditionalFormatting>
  <conditionalFormatting sqref="E41">
    <cfRule type="cellIs" dxfId="3433" priority="3434" operator="greaterThan">
      <formula>1</formula>
    </cfRule>
  </conditionalFormatting>
  <conditionalFormatting sqref="E41">
    <cfRule type="cellIs" dxfId="3432" priority="3433" operator="greaterThan">
      <formula>1</formula>
    </cfRule>
  </conditionalFormatting>
  <conditionalFormatting sqref="E41">
    <cfRule type="cellIs" dxfId="3431" priority="3432" operator="greaterThan">
      <formula>1</formula>
    </cfRule>
  </conditionalFormatting>
  <conditionalFormatting sqref="E41">
    <cfRule type="cellIs" dxfId="3430" priority="3431" operator="greaterThan">
      <formula>1</formula>
    </cfRule>
  </conditionalFormatting>
  <conditionalFormatting sqref="E41">
    <cfRule type="cellIs" dxfId="3429" priority="3430" operator="greaterThan">
      <formula>1</formula>
    </cfRule>
  </conditionalFormatting>
  <conditionalFormatting sqref="E41">
    <cfRule type="cellIs" dxfId="3428" priority="3429" operator="greaterThan">
      <formula>1</formula>
    </cfRule>
  </conditionalFormatting>
  <conditionalFormatting sqref="E41">
    <cfRule type="cellIs" dxfId="3427" priority="3428" operator="greaterThan">
      <formula>1</formula>
    </cfRule>
  </conditionalFormatting>
  <conditionalFormatting sqref="E41">
    <cfRule type="cellIs" dxfId="3426" priority="3427" operator="greaterThan">
      <formula>1</formula>
    </cfRule>
  </conditionalFormatting>
  <conditionalFormatting sqref="E41">
    <cfRule type="cellIs" dxfId="3425" priority="3426" operator="greaterThan">
      <formula>1</formula>
    </cfRule>
  </conditionalFormatting>
  <conditionalFormatting sqref="E41">
    <cfRule type="cellIs" dxfId="3424" priority="3425" operator="greaterThan">
      <formula>1</formula>
    </cfRule>
  </conditionalFormatting>
  <conditionalFormatting sqref="E41">
    <cfRule type="cellIs" dxfId="3423" priority="3424" operator="greaterThan">
      <formula>1</formula>
    </cfRule>
  </conditionalFormatting>
  <conditionalFormatting sqref="E41">
    <cfRule type="cellIs" dxfId="3422" priority="3423" operator="greaterThan">
      <formula>1</formula>
    </cfRule>
  </conditionalFormatting>
  <conditionalFormatting sqref="E41">
    <cfRule type="cellIs" dxfId="3421" priority="3422" operator="greaterThan">
      <formula>1</formula>
    </cfRule>
  </conditionalFormatting>
  <conditionalFormatting sqref="E41">
    <cfRule type="cellIs" dxfId="3420" priority="3421" operator="greaterThan">
      <formula>1</formula>
    </cfRule>
  </conditionalFormatting>
  <conditionalFormatting sqref="E41">
    <cfRule type="cellIs" dxfId="3419" priority="3420" operator="greaterThan">
      <formula>1</formula>
    </cfRule>
  </conditionalFormatting>
  <conditionalFormatting sqref="E41">
    <cfRule type="cellIs" dxfId="3418" priority="3419" operator="greaterThan">
      <formula>1</formula>
    </cfRule>
  </conditionalFormatting>
  <conditionalFormatting sqref="E41">
    <cfRule type="cellIs" dxfId="3417" priority="3418" operator="greaterThan">
      <formula>1</formula>
    </cfRule>
  </conditionalFormatting>
  <conditionalFormatting sqref="E41">
    <cfRule type="cellIs" dxfId="3416" priority="3417" operator="greaterThan">
      <formula>1</formula>
    </cfRule>
  </conditionalFormatting>
  <conditionalFormatting sqref="E41">
    <cfRule type="cellIs" dxfId="3415" priority="3416" operator="greaterThan">
      <formula>1</formula>
    </cfRule>
  </conditionalFormatting>
  <conditionalFormatting sqref="E41">
    <cfRule type="cellIs" dxfId="3414" priority="3415" operator="greaterThan">
      <formula>1</formula>
    </cfRule>
  </conditionalFormatting>
  <conditionalFormatting sqref="E41">
    <cfRule type="cellIs" dxfId="3413" priority="3414" operator="greaterThan">
      <formula>1</formula>
    </cfRule>
  </conditionalFormatting>
  <conditionalFormatting sqref="E41">
    <cfRule type="cellIs" dxfId="3412" priority="3413" operator="greaterThan">
      <formula>1</formula>
    </cfRule>
  </conditionalFormatting>
  <conditionalFormatting sqref="E41">
    <cfRule type="cellIs" dxfId="3411" priority="3412" operator="greaterThan">
      <formula>1</formula>
    </cfRule>
  </conditionalFormatting>
  <conditionalFormatting sqref="E41">
    <cfRule type="cellIs" dxfId="3410" priority="3411" operator="greaterThan">
      <formula>1</formula>
    </cfRule>
  </conditionalFormatting>
  <conditionalFormatting sqref="E41">
    <cfRule type="cellIs" dxfId="3409" priority="3410" operator="greaterThan">
      <formula>1</formula>
    </cfRule>
  </conditionalFormatting>
  <conditionalFormatting sqref="E41">
    <cfRule type="cellIs" dxfId="3408" priority="3409" operator="greaterThan">
      <formula>1</formula>
    </cfRule>
  </conditionalFormatting>
  <conditionalFormatting sqref="E41">
    <cfRule type="cellIs" dxfId="3407" priority="3408" operator="greaterThan">
      <formula>1</formula>
    </cfRule>
  </conditionalFormatting>
  <conditionalFormatting sqref="E41">
    <cfRule type="cellIs" dxfId="3406" priority="3407" operator="greaterThan">
      <formula>1</formula>
    </cfRule>
  </conditionalFormatting>
  <conditionalFormatting sqref="E41">
    <cfRule type="cellIs" dxfId="3405" priority="3406" operator="greaterThan">
      <formula>1</formula>
    </cfRule>
  </conditionalFormatting>
  <conditionalFormatting sqref="E41">
    <cfRule type="cellIs" dxfId="3404" priority="3405" operator="greaterThan">
      <formula>1</formula>
    </cfRule>
  </conditionalFormatting>
  <conditionalFormatting sqref="E41">
    <cfRule type="cellIs" dxfId="3403" priority="3404" operator="greaterThan">
      <formula>1</formula>
    </cfRule>
  </conditionalFormatting>
  <conditionalFormatting sqref="E41">
    <cfRule type="cellIs" dxfId="3402" priority="3403" operator="greaterThan">
      <formula>1</formula>
    </cfRule>
  </conditionalFormatting>
  <conditionalFormatting sqref="E41">
    <cfRule type="cellIs" dxfId="3401" priority="3402" operator="greaterThan">
      <formula>1</formula>
    </cfRule>
  </conditionalFormatting>
  <conditionalFormatting sqref="E41">
    <cfRule type="cellIs" dxfId="3400" priority="3401" operator="greaterThan">
      <formula>1</formula>
    </cfRule>
  </conditionalFormatting>
  <conditionalFormatting sqref="E41">
    <cfRule type="cellIs" dxfId="3399" priority="3400" operator="greaterThan">
      <formula>1</formula>
    </cfRule>
  </conditionalFormatting>
  <conditionalFormatting sqref="E41">
    <cfRule type="cellIs" dxfId="3398" priority="3399" operator="greaterThan">
      <formula>1</formula>
    </cfRule>
  </conditionalFormatting>
  <conditionalFormatting sqref="E41">
    <cfRule type="cellIs" dxfId="3397" priority="3398" operator="greaterThan">
      <formula>1</formula>
    </cfRule>
  </conditionalFormatting>
  <conditionalFormatting sqref="E41">
    <cfRule type="cellIs" dxfId="3396" priority="3397" operator="greaterThan">
      <formula>1</formula>
    </cfRule>
  </conditionalFormatting>
  <conditionalFormatting sqref="E41">
    <cfRule type="cellIs" dxfId="3395" priority="3396" operator="greaterThan">
      <formula>1</formula>
    </cfRule>
  </conditionalFormatting>
  <conditionalFormatting sqref="E41">
    <cfRule type="cellIs" dxfId="3394" priority="3395" operator="greaterThan">
      <formula>1</formula>
    </cfRule>
  </conditionalFormatting>
  <conditionalFormatting sqref="E41">
    <cfRule type="cellIs" dxfId="3393" priority="3394" operator="greaterThan">
      <formula>1</formula>
    </cfRule>
  </conditionalFormatting>
  <conditionalFormatting sqref="E41">
    <cfRule type="cellIs" dxfId="3392" priority="3393" operator="greaterThan">
      <formula>1</formula>
    </cfRule>
  </conditionalFormatting>
  <conditionalFormatting sqref="E41">
    <cfRule type="cellIs" dxfId="3391" priority="3392" operator="greaterThan">
      <formula>1</formula>
    </cfRule>
  </conditionalFormatting>
  <conditionalFormatting sqref="E41">
    <cfRule type="cellIs" dxfId="3390" priority="3391" operator="greaterThan">
      <formula>1</formula>
    </cfRule>
  </conditionalFormatting>
  <conditionalFormatting sqref="E41">
    <cfRule type="cellIs" dxfId="3389" priority="3390" operator="greaterThan">
      <formula>1</formula>
    </cfRule>
  </conditionalFormatting>
  <conditionalFormatting sqref="E41">
    <cfRule type="cellIs" dxfId="3388" priority="3389" operator="greaterThan">
      <formula>1</formula>
    </cfRule>
  </conditionalFormatting>
  <conditionalFormatting sqref="E41">
    <cfRule type="cellIs" dxfId="3387" priority="3388" operator="greaterThan">
      <formula>1</formula>
    </cfRule>
  </conditionalFormatting>
  <conditionalFormatting sqref="E41">
    <cfRule type="cellIs" dxfId="3386" priority="3387" operator="greaterThan">
      <formula>1</formula>
    </cfRule>
  </conditionalFormatting>
  <conditionalFormatting sqref="E41">
    <cfRule type="cellIs" dxfId="3385" priority="3386" operator="greaterThan">
      <formula>1</formula>
    </cfRule>
  </conditionalFormatting>
  <conditionalFormatting sqref="E41">
    <cfRule type="cellIs" dxfId="3384" priority="3385" operator="greaterThan">
      <formula>1</formula>
    </cfRule>
  </conditionalFormatting>
  <conditionalFormatting sqref="E41">
    <cfRule type="cellIs" dxfId="3383" priority="3384" operator="greaterThan">
      <formula>1</formula>
    </cfRule>
  </conditionalFormatting>
  <conditionalFormatting sqref="E41">
    <cfRule type="cellIs" dxfId="3382" priority="3383" operator="greaterThan">
      <formula>1</formula>
    </cfRule>
  </conditionalFormatting>
  <conditionalFormatting sqref="E41">
    <cfRule type="cellIs" dxfId="3381" priority="3382" operator="greaterThan">
      <formula>1</formula>
    </cfRule>
  </conditionalFormatting>
  <conditionalFormatting sqref="E41">
    <cfRule type="cellIs" dxfId="3380" priority="3381" operator="greaterThan">
      <formula>1</formula>
    </cfRule>
  </conditionalFormatting>
  <conditionalFormatting sqref="E41">
    <cfRule type="cellIs" dxfId="3379" priority="3380" operator="greaterThan">
      <formula>1</formula>
    </cfRule>
  </conditionalFormatting>
  <conditionalFormatting sqref="E41">
    <cfRule type="cellIs" dxfId="3378" priority="3379" operator="greaterThan">
      <formula>1</formula>
    </cfRule>
  </conditionalFormatting>
  <conditionalFormatting sqref="E41">
    <cfRule type="cellIs" dxfId="3377" priority="3378" operator="greaterThan">
      <formula>1</formula>
    </cfRule>
  </conditionalFormatting>
  <conditionalFormatting sqref="E41">
    <cfRule type="cellIs" dxfId="3376" priority="3377" operator="greaterThan">
      <formula>1</formula>
    </cfRule>
  </conditionalFormatting>
  <conditionalFormatting sqref="E41">
    <cfRule type="cellIs" dxfId="3375" priority="3376" operator="greaterThan">
      <formula>1</formula>
    </cfRule>
  </conditionalFormatting>
  <conditionalFormatting sqref="E41">
    <cfRule type="cellIs" dxfId="3374" priority="3375" operator="greaterThan">
      <formula>1</formula>
    </cfRule>
  </conditionalFormatting>
  <conditionalFormatting sqref="E41">
    <cfRule type="cellIs" dxfId="3373" priority="3374" operator="greaterThan">
      <formula>1</formula>
    </cfRule>
  </conditionalFormatting>
  <conditionalFormatting sqref="E41">
    <cfRule type="cellIs" dxfId="3372" priority="3373" operator="greaterThan">
      <formula>1</formula>
    </cfRule>
  </conditionalFormatting>
  <conditionalFormatting sqref="E41">
    <cfRule type="cellIs" dxfId="3371" priority="3372" operator="greaterThan">
      <formula>1</formula>
    </cfRule>
  </conditionalFormatting>
  <conditionalFormatting sqref="E41">
    <cfRule type="cellIs" dxfId="3370" priority="3371" operator="greaterThan">
      <formula>1</formula>
    </cfRule>
  </conditionalFormatting>
  <conditionalFormatting sqref="E41">
    <cfRule type="cellIs" dxfId="3369" priority="3370" operator="greaterThan">
      <formula>1</formula>
    </cfRule>
  </conditionalFormatting>
  <conditionalFormatting sqref="E41">
    <cfRule type="cellIs" dxfId="3368" priority="3369" operator="greaterThan">
      <formula>1</formula>
    </cfRule>
  </conditionalFormatting>
  <conditionalFormatting sqref="E41">
    <cfRule type="cellIs" dxfId="3367" priority="3368" operator="greaterThan">
      <formula>1</formula>
    </cfRule>
  </conditionalFormatting>
  <conditionalFormatting sqref="E41">
    <cfRule type="cellIs" dxfId="3366" priority="3367" operator="greaterThan">
      <formula>1</formula>
    </cfRule>
  </conditionalFormatting>
  <conditionalFormatting sqref="E41">
    <cfRule type="cellIs" dxfId="3365" priority="3366" operator="greaterThan">
      <formula>1</formula>
    </cfRule>
  </conditionalFormatting>
  <conditionalFormatting sqref="E41">
    <cfRule type="cellIs" dxfId="3364" priority="3365" operator="greaterThan">
      <formula>1</formula>
    </cfRule>
  </conditionalFormatting>
  <conditionalFormatting sqref="E41">
    <cfRule type="cellIs" dxfId="3363" priority="3364" operator="greaterThan">
      <formula>1</formula>
    </cfRule>
  </conditionalFormatting>
  <conditionalFormatting sqref="E41">
    <cfRule type="cellIs" dxfId="3362" priority="3363" operator="greaterThan">
      <formula>1</formula>
    </cfRule>
  </conditionalFormatting>
  <conditionalFormatting sqref="E41">
    <cfRule type="cellIs" dxfId="3361" priority="3362" operator="greaterThan">
      <formula>1</formula>
    </cfRule>
  </conditionalFormatting>
  <conditionalFormatting sqref="E41">
    <cfRule type="cellIs" dxfId="3360" priority="3361" operator="greaterThan">
      <formula>1</formula>
    </cfRule>
  </conditionalFormatting>
  <conditionalFormatting sqref="E41">
    <cfRule type="cellIs" dxfId="3359" priority="3360" operator="greaterThan">
      <formula>1</formula>
    </cfRule>
  </conditionalFormatting>
  <conditionalFormatting sqref="E41">
    <cfRule type="cellIs" dxfId="3358" priority="3359" operator="greaterThan">
      <formula>1</formula>
    </cfRule>
  </conditionalFormatting>
  <conditionalFormatting sqref="E41">
    <cfRule type="cellIs" dxfId="3357" priority="3358" operator="greaterThan">
      <formula>1</formula>
    </cfRule>
  </conditionalFormatting>
  <conditionalFormatting sqref="E41">
    <cfRule type="cellIs" dxfId="3356" priority="3357" operator="greaterThan">
      <formula>1</formula>
    </cfRule>
  </conditionalFormatting>
  <conditionalFormatting sqref="E41">
    <cfRule type="cellIs" dxfId="3355" priority="3356" operator="greaterThan">
      <formula>1</formula>
    </cfRule>
  </conditionalFormatting>
  <conditionalFormatting sqref="E41">
    <cfRule type="cellIs" dxfId="3354" priority="3355" operator="greaterThan">
      <formula>1</formula>
    </cfRule>
  </conditionalFormatting>
  <conditionalFormatting sqref="E41">
    <cfRule type="cellIs" dxfId="3353" priority="3354" operator="greaterThan">
      <formula>1</formula>
    </cfRule>
  </conditionalFormatting>
  <conditionalFormatting sqref="E41">
    <cfRule type="cellIs" dxfId="3352" priority="3353" operator="greaterThan">
      <formula>1</formula>
    </cfRule>
  </conditionalFormatting>
  <conditionalFormatting sqref="E41">
    <cfRule type="cellIs" dxfId="3351" priority="3352" operator="greaterThan">
      <formula>1</formula>
    </cfRule>
  </conditionalFormatting>
  <conditionalFormatting sqref="E41">
    <cfRule type="cellIs" dxfId="3350" priority="3351" operator="greaterThan">
      <formula>1</formula>
    </cfRule>
  </conditionalFormatting>
  <conditionalFormatting sqref="E41">
    <cfRule type="cellIs" dxfId="3349" priority="3350" operator="greaterThan">
      <formula>1</formula>
    </cfRule>
  </conditionalFormatting>
  <conditionalFormatting sqref="E41">
    <cfRule type="cellIs" dxfId="3348" priority="3349" operator="greaterThan">
      <formula>1</formula>
    </cfRule>
  </conditionalFormatting>
  <conditionalFormatting sqref="E41">
    <cfRule type="cellIs" dxfId="3347" priority="3348" operator="greaterThan">
      <formula>1</formula>
    </cfRule>
  </conditionalFormatting>
  <conditionalFormatting sqref="E41">
    <cfRule type="cellIs" dxfId="3346" priority="3347" operator="greaterThan">
      <formula>1</formula>
    </cfRule>
  </conditionalFormatting>
  <conditionalFormatting sqref="E41">
    <cfRule type="cellIs" dxfId="3345" priority="3346" operator="greaterThan">
      <formula>1</formula>
    </cfRule>
  </conditionalFormatting>
  <conditionalFormatting sqref="E41">
    <cfRule type="cellIs" dxfId="3344" priority="3345" operator="greaterThan">
      <formula>1</formula>
    </cfRule>
  </conditionalFormatting>
  <conditionalFormatting sqref="E41">
    <cfRule type="cellIs" dxfId="3343" priority="3344" operator="greaterThan">
      <formula>1</formula>
    </cfRule>
  </conditionalFormatting>
  <conditionalFormatting sqref="E41">
    <cfRule type="cellIs" dxfId="3342" priority="3343" operator="greaterThan">
      <formula>1</formula>
    </cfRule>
  </conditionalFormatting>
  <conditionalFormatting sqref="E41">
    <cfRule type="cellIs" dxfId="3341" priority="3342" operator="greaterThan">
      <formula>1</formula>
    </cfRule>
  </conditionalFormatting>
  <conditionalFormatting sqref="E41">
    <cfRule type="cellIs" dxfId="3340" priority="3341" operator="greaterThan">
      <formula>1</formula>
    </cfRule>
  </conditionalFormatting>
  <conditionalFormatting sqref="E41">
    <cfRule type="cellIs" dxfId="3339" priority="3340" operator="greaterThan">
      <formula>1</formula>
    </cfRule>
  </conditionalFormatting>
  <conditionalFormatting sqref="E41">
    <cfRule type="cellIs" dxfId="3338" priority="3339" operator="greaterThan">
      <formula>1</formula>
    </cfRule>
  </conditionalFormatting>
  <conditionalFormatting sqref="E41">
    <cfRule type="cellIs" dxfId="3337" priority="3338" operator="greaterThan">
      <formula>1</formula>
    </cfRule>
  </conditionalFormatting>
  <conditionalFormatting sqref="E41">
    <cfRule type="cellIs" dxfId="3336" priority="3337" operator="greaterThan">
      <formula>1</formula>
    </cfRule>
  </conditionalFormatting>
  <conditionalFormatting sqref="E41">
    <cfRule type="cellIs" dxfId="3335" priority="3336" operator="greaterThan">
      <formula>1</formula>
    </cfRule>
  </conditionalFormatting>
  <conditionalFormatting sqref="E41">
    <cfRule type="cellIs" dxfId="3334" priority="3335" operator="greaterThan">
      <formula>1</formula>
    </cfRule>
  </conditionalFormatting>
  <conditionalFormatting sqref="E41">
    <cfRule type="cellIs" dxfId="3333" priority="3334" operator="greaterThan">
      <formula>1</formula>
    </cfRule>
  </conditionalFormatting>
  <conditionalFormatting sqref="E41">
    <cfRule type="cellIs" dxfId="3332" priority="3333" operator="greaterThan">
      <formula>1</formula>
    </cfRule>
  </conditionalFormatting>
  <conditionalFormatting sqref="E41">
    <cfRule type="cellIs" dxfId="3331" priority="3332" operator="greaterThan">
      <formula>1</formula>
    </cfRule>
  </conditionalFormatting>
  <conditionalFormatting sqref="E41">
    <cfRule type="cellIs" dxfId="3330" priority="3331" operator="greaterThan">
      <formula>1</formula>
    </cfRule>
  </conditionalFormatting>
  <conditionalFormatting sqref="E41">
    <cfRule type="cellIs" dxfId="3329" priority="3330" operator="greaterThan">
      <formula>1</formula>
    </cfRule>
  </conditionalFormatting>
  <conditionalFormatting sqref="E41">
    <cfRule type="cellIs" dxfId="3328" priority="3329" operator="greaterThan">
      <formula>1</formula>
    </cfRule>
  </conditionalFormatting>
  <conditionalFormatting sqref="E41">
    <cfRule type="cellIs" dxfId="3327" priority="3328" operator="greaterThan">
      <formula>1</formula>
    </cfRule>
  </conditionalFormatting>
  <conditionalFormatting sqref="E41">
    <cfRule type="cellIs" dxfId="3326" priority="3327" operator="greaterThan">
      <formula>1</formula>
    </cfRule>
  </conditionalFormatting>
  <conditionalFormatting sqref="E41">
    <cfRule type="cellIs" dxfId="3325" priority="3326" operator="greaterThan">
      <formula>1</formula>
    </cfRule>
  </conditionalFormatting>
  <conditionalFormatting sqref="E41">
    <cfRule type="cellIs" dxfId="3324" priority="3325" operator="greaterThan">
      <formula>1</formula>
    </cfRule>
  </conditionalFormatting>
  <conditionalFormatting sqref="E41">
    <cfRule type="cellIs" dxfId="3323" priority="3324" operator="greaterThan">
      <formula>1</formula>
    </cfRule>
  </conditionalFormatting>
  <conditionalFormatting sqref="E41">
    <cfRule type="cellIs" dxfId="3322" priority="3323" operator="greaterThan">
      <formula>1</formula>
    </cfRule>
  </conditionalFormatting>
  <conditionalFormatting sqref="E41">
    <cfRule type="cellIs" dxfId="3321" priority="3322" operator="greaterThan">
      <formula>1</formula>
    </cfRule>
  </conditionalFormatting>
  <conditionalFormatting sqref="E41">
    <cfRule type="cellIs" dxfId="3320" priority="3321" operator="greaterThan">
      <formula>1</formula>
    </cfRule>
  </conditionalFormatting>
  <conditionalFormatting sqref="E41">
    <cfRule type="cellIs" dxfId="3319" priority="3320" operator="greaterThan">
      <formula>1</formula>
    </cfRule>
  </conditionalFormatting>
  <conditionalFormatting sqref="E41">
    <cfRule type="cellIs" dxfId="3318" priority="3319" operator="greaterThan">
      <formula>1</formula>
    </cfRule>
  </conditionalFormatting>
  <conditionalFormatting sqref="E41">
    <cfRule type="cellIs" dxfId="3317" priority="3318" operator="greaterThan">
      <formula>1</formula>
    </cfRule>
  </conditionalFormatting>
  <conditionalFormatting sqref="E41">
    <cfRule type="cellIs" dxfId="3316" priority="3317" operator="greaterThan">
      <formula>1</formula>
    </cfRule>
  </conditionalFormatting>
  <conditionalFormatting sqref="E41">
    <cfRule type="cellIs" dxfId="3315" priority="3316" operator="greaterThan">
      <formula>1</formula>
    </cfRule>
  </conditionalFormatting>
  <conditionalFormatting sqref="E41">
    <cfRule type="cellIs" dxfId="3314" priority="3315" operator="greaterThan">
      <formula>1</formula>
    </cfRule>
  </conditionalFormatting>
  <conditionalFormatting sqref="E41">
    <cfRule type="cellIs" dxfId="3313" priority="3314" operator="greaterThan">
      <formula>1</formula>
    </cfRule>
  </conditionalFormatting>
  <conditionalFormatting sqref="E41">
    <cfRule type="cellIs" dxfId="3312" priority="3313" operator="greaterThan">
      <formula>1</formula>
    </cfRule>
  </conditionalFormatting>
  <conditionalFormatting sqref="E41">
    <cfRule type="cellIs" dxfId="3311" priority="3312" operator="greaterThan">
      <formula>1</formula>
    </cfRule>
  </conditionalFormatting>
  <conditionalFormatting sqref="E41">
    <cfRule type="cellIs" dxfId="3310" priority="3311" operator="greaterThan">
      <formula>1</formula>
    </cfRule>
  </conditionalFormatting>
  <conditionalFormatting sqref="E41">
    <cfRule type="cellIs" dxfId="3309" priority="3310" operator="greaterThan">
      <formula>1</formula>
    </cfRule>
  </conditionalFormatting>
  <conditionalFormatting sqref="E41">
    <cfRule type="cellIs" dxfId="3308" priority="3309" operator="greaterThan">
      <formula>1</formula>
    </cfRule>
  </conditionalFormatting>
  <conditionalFormatting sqref="E41">
    <cfRule type="cellIs" dxfId="3307" priority="3308" operator="greaterThan">
      <formula>1</formula>
    </cfRule>
  </conditionalFormatting>
  <conditionalFormatting sqref="E41">
    <cfRule type="cellIs" dxfId="3306" priority="3307" operator="greaterThan">
      <formula>1</formula>
    </cfRule>
  </conditionalFormatting>
  <conditionalFormatting sqref="E41">
    <cfRule type="cellIs" dxfId="3305" priority="3306" operator="greaterThan">
      <formula>1</formula>
    </cfRule>
  </conditionalFormatting>
  <conditionalFormatting sqref="E41">
    <cfRule type="cellIs" dxfId="3304" priority="3305" operator="greaterThan">
      <formula>1</formula>
    </cfRule>
  </conditionalFormatting>
  <conditionalFormatting sqref="E41">
    <cfRule type="cellIs" dxfId="3303" priority="3304" operator="greaterThan">
      <formula>1</formula>
    </cfRule>
  </conditionalFormatting>
  <conditionalFormatting sqref="E41">
    <cfRule type="cellIs" dxfId="3302" priority="3303" operator="greaterThan">
      <formula>1</formula>
    </cfRule>
  </conditionalFormatting>
  <conditionalFormatting sqref="E41">
    <cfRule type="cellIs" dxfId="3301" priority="3302" operator="greaterThan">
      <formula>1</formula>
    </cfRule>
  </conditionalFormatting>
  <conditionalFormatting sqref="E41">
    <cfRule type="cellIs" dxfId="3300" priority="3301" operator="greaterThan">
      <formula>1</formula>
    </cfRule>
  </conditionalFormatting>
  <conditionalFormatting sqref="E41">
    <cfRule type="cellIs" dxfId="3299" priority="3300" operator="greaterThan">
      <formula>1</formula>
    </cfRule>
  </conditionalFormatting>
  <conditionalFormatting sqref="E41">
    <cfRule type="cellIs" dxfId="3298" priority="3299" operator="greaterThan">
      <formula>1</formula>
    </cfRule>
  </conditionalFormatting>
  <conditionalFormatting sqref="E41">
    <cfRule type="cellIs" dxfId="3297" priority="3298" operator="greaterThan">
      <formula>1</formula>
    </cfRule>
  </conditionalFormatting>
  <conditionalFormatting sqref="E41">
    <cfRule type="cellIs" dxfId="3296" priority="3297" operator="greaterThan">
      <formula>1</formula>
    </cfRule>
  </conditionalFormatting>
  <conditionalFormatting sqref="E41">
    <cfRule type="cellIs" dxfId="3295" priority="3296" operator="greaterThan">
      <formula>1</formula>
    </cfRule>
  </conditionalFormatting>
  <conditionalFormatting sqref="E41">
    <cfRule type="cellIs" dxfId="3294" priority="3295" operator="greaterThan">
      <formula>1</formula>
    </cfRule>
  </conditionalFormatting>
  <conditionalFormatting sqref="E41">
    <cfRule type="cellIs" dxfId="3293" priority="3294" operator="greaterThan">
      <formula>1</formula>
    </cfRule>
  </conditionalFormatting>
  <conditionalFormatting sqref="E41">
    <cfRule type="cellIs" dxfId="3292" priority="3293" operator="greaterThan">
      <formula>1</formula>
    </cfRule>
  </conditionalFormatting>
  <conditionalFormatting sqref="E41">
    <cfRule type="cellIs" dxfId="3291" priority="3292" operator="greaterThan">
      <formula>1</formula>
    </cfRule>
  </conditionalFormatting>
  <conditionalFormatting sqref="E41">
    <cfRule type="cellIs" dxfId="3290" priority="3291" operator="greaterThan">
      <formula>1</formula>
    </cfRule>
  </conditionalFormatting>
  <conditionalFormatting sqref="E41">
    <cfRule type="cellIs" dxfId="3289" priority="3290" operator="greaterThan">
      <formula>1</formula>
    </cfRule>
  </conditionalFormatting>
  <conditionalFormatting sqref="E41">
    <cfRule type="cellIs" dxfId="3288" priority="3289" operator="greaterThan">
      <formula>1</formula>
    </cfRule>
  </conditionalFormatting>
  <conditionalFormatting sqref="E41">
    <cfRule type="cellIs" dxfId="3287" priority="3288" operator="greaterThan">
      <formula>1</formula>
    </cfRule>
  </conditionalFormatting>
  <conditionalFormatting sqref="E41">
    <cfRule type="cellIs" dxfId="3286" priority="3287" operator="greaterThan">
      <formula>1</formula>
    </cfRule>
  </conditionalFormatting>
  <conditionalFormatting sqref="E41">
    <cfRule type="cellIs" dxfId="3285" priority="3286" operator="greaterThan">
      <formula>1</formula>
    </cfRule>
  </conditionalFormatting>
  <conditionalFormatting sqref="E41">
    <cfRule type="cellIs" dxfId="3284" priority="3285" operator="greaterThan">
      <formula>1</formula>
    </cfRule>
  </conditionalFormatting>
  <conditionalFormatting sqref="E41">
    <cfRule type="cellIs" dxfId="3283" priority="3284" operator="greaterThan">
      <formula>1</formula>
    </cfRule>
  </conditionalFormatting>
  <conditionalFormatting sqref="E41">
    <cfRule type="cellIs" dxfId="3282" priority="3283" operator="greaterThan">
      <formula>1</formula>
    </cfRule>
  </conditionalFormatting>
  <conditionalFormatting sqref="E41">
    <cfRule type="cellIs" dxfId="3281" priority="3282" operator="greaterThan">
      <formula>1</formula>
    </cfRule>
  </conditionalFormatting>
  <conditionalFormatting sqref="E41">
    <cfRule type="cellIs" dxfId="3280" priority="3281" operator="greaterThan">
      <formula>1</formula>
    </cfRule>
  </conditionalFormatting>
  <conditionalFormatting sqref="E41">
    <cfRule type="cellIs" dxfId="3279" priority="3280" operator="greaterThan">
      <formula>1</formula>
    </cfRule>
  </conditionalFormatting>
  <conditionalFormatting sqref="E41">
    <cfRule type="cellIs" dxfId="3278" priority="3279" operator="greaterThan">
      <formula>1</formula>
    </cfRule>
  </conditionalFormatting>
  <conditionalFormatting sqref="E41">
    <cfRule type="cellIs" dxfId="3277" priority="3278" operator="greaterThan">
      <formula>1</formula>
    </cfRule>
  </conditionalFormatting>
  <conditionalFormatting sqref="E41">
    <cfRule type="cellIs" dxfId="3276" priority="3277" operator="greaterThan">
      <formula>1</formula>
    </cfRule>
  </conditionalFormatting>
  <conditionalFormatting sqref="E41">
    <cfRule type="cellIs" dxfId="3275" priority="3276" operator="greaterThan">
      <formula>1</formula>
    </cfRule>
  </conditionalFormatting>
  <conditionalFormatting sqref="E41">
    <cfRule type="cellIs" dxfId="3274" priority="3275" operator="greaterThan">
      <formula>1</formula>
    </cfRule>
  </conditionalFormatting>
  <conditionalFormatting sqref="E41">
    <cfRule type="cellIs" dxfId="3273" priority="3274" operator="greaterThan">
      <formula>1</formula>
    </cfRule>
  </conditionalFormatting>
  <conditionalFormatting sqref="E41">
    <cfRule type="cellIs" dxfId="3272" priority="3273" operator="greaterThan">
      <formula>1</formula>
    </cfRule>
  </conditionalFormatting>
  <conditionalFormatting sqref="E41">
    <cfRule type="cellIs" dxfId="3271" priority="3272" operator="greaterThan">
      <formula>1</formula>
    </cfRule>
  </conditionalFormatting>
  <conditionalFormatting sqref="E41">
    <cfRule type="cellIs" dxfId="3270" priority="3271" operator="greaterThan">
      <formula>1</formula>
    </cfRule>
  </conditionalFormatting>
  <conditionalFormatting sqref="E41">
    <cfRule type="cellIs" dxfId="3269" priority="3270" operator="greaterThan">
      <formula>1</formula>
    </cfRule>
  </conditionalFormatting>
  <conditionalFormatting sqref="E41">
    <cfRule type="cellIs" dxfId="3268" priority="3269" operator="greaterThan">
      <formula>1</formula>
    </cfRule>
  </conditionalFormatting>
  <conditionalFormatting sqref="E41">
    <cfRule type="cellIs" dxfId="3267" priority="3268" operator="greaterThan">
      <formula>1</formula>
    </cfRule>
  </conditionalFormatting>
  <conditionalFormatting sqref="E41">
    <cfRule type="cellIs" dxfId="3266" priority="3267" operator="greaterThan">
      <formula>1</formula>
    </cfRule>
  </conditionalFormatting>
  <conditionalFormatting sqref="E41">
    <cfRule type="cellIs" dxfId="3265" priority="3266" operator="greaterThan">
      <formula>1</formula>
    </cfRule>
  </conditionalFormatting>
  <conditionalFormatting sqref="E41">
    <cfRule type="cellIs" dxfId="3264" priority="3265" operator="greaterThan">
      <formula>1</formula>
    </cfRule>
  </conditionalFormatting>
  <conditionalFormatting sqref="E41">
    <cfRule type="cellIs" dxfId="3263" priority="3264" operator="greaterThan">
      <formula>1</formula>
    </cfRule>
  </conditionalFormatting>
  <conditionalFormatting sqref="E41">
    <cfRule type="cellIs" dxfId="3262" priority="3263" operator="greaterThan">
      <formula>1</formula>
    </cfRule>
  </conditionalFormatting>
  <conditionalFormatting sqref="E41">
    <cfRule type="cellIs" dxfId="3261" priority="3262" operator="greaterThan">
      <formula>1</formula>
    </cfRule>
  </conditionalFormatting>
  <conditionalFormatting sqref="E41">
    <cfRule type="cellIs" dxfId="3260" priority="3261" operator="greaterThan">
      <formula>1</formula>
    </cfRule>
  </conditionalFormatting>
  <conditionalFormatting sqref="E41">
    <cfRule type="cellIs" dxfId="3259" priority="3260" operator="greaterThan">
      <formula>1</formula>
    </cfRule>
  </conditionalFormatting>
  <conditionalFormatting sqref="E41">
    <cfRule type="cellIs" dxfId="3258" priority="3259" operator="greaterThan">
      <formula>1</formula>
    </cfRule>
  </conditionalFormatting>
  <conditionalFormatting sqref="E41">
    <cfRule type="cellIs" dxfId="3257" priority="3258" operator="greaterThan">
      <formula>1</formula>
    </cfRule>
  </conditionalFormatting>
  <conditionalFormatting sqref="E41">
    <cfRule type="cellIs" dxfId="3256" priority="3257" operator="greaterThan">
      <formula>1</formula>
    </cfRule>
  </conditionalFormatting>
  <conditionalFormatting sqref="E41">
    <cfRule type="cellIs" dxfId="3255" priority="3256" operator="greaterThan">
      <formula>1</formula>
    </cfRule>
  </conditionalFormatting>
  <conditionalFormatting sqref="E41">
    <cfRule type="cellIs" dxfId="3254" priority="3255" operator="greaterThan">
      <formula>1</formula>
    </cfRule>
  </conditionalFormatting>
  <conditionalFormatting sqref="E41">
    <cfRule type="cellIs" dxfId="3253" priority="3254" operator="greaterThan">
      <formula>1</formula>
    </cfRule>
  </conditionalFormatting>
  <conditionalFormatting sqref="E41">
    <cfRule type="cellIs" dxfId="3252" priority="3253" operator="greaterThan">
      <formula>1</formula>
    </cfRule>
  </conditionalFormatting>
  <conditionalFormatting sqref="E41">
    <cfRule type="cellIs" dxfId="3251" priority="3252" operator="greaterThan">
      <formula>1</formula>
    </cfRule>
  </conditionalFormatting>
  <conditionalFormatting sqref="E41">
    <cfRule type="cellIs" dxfId="3250" priority="3251" operator="greaterThan">
      <formula>1</formula>
    </cfRule>
  </conditionalFormatting>
  <conditionalFormatting sqref="E41">
    <cfRule type="cellIs" dxfId="3249" priority="3250" operator="greaterThan">
      <formula>1</formula>
    </cfRule>
  </conditionalFormatting>
  <conditionalFormatting sqref="E41">
    <cfRule type="cellIs" dxfId="3248" priority="3249" operator="greaterThan">
      <formula>1</formula>
    </cfRule>
  </conditionalFormatting>
  <conditionalFormatting sqref="E41">
    <cfRule type="cellIs" dxfId="3247" priority="3248" operator="greaterThan">
      <formula>1</formula>
    </cfRule>
  </conditionalFormatting>
  <conditionalFormatting sqref="E41">
    <cfRule type="cellIs" dxfId="3246" priority="3247" operator="greaterThan">
      <formula>1</formula>
    </cfRule>
  </conditionalFormatting>
  <conditionalFormatting sqref="E41">
    <cfRule type="cellIs" dxfId="3245" priority="3246" operator="greaterThan">
      <formula>1</formula>
    </cfRule>
  </conditionalFormatting>
  <conditionalFormatting sqref="E41">
    <cfRule type="cellIs" dxfId="3244" priority="3245" operator="greaterThan">
      <formula>1</formula>
    </cfRule>
  </conditionalFormatting>
  <conditionalFormatting sqref="E41">
    <cfRule type="cellIs" dxfId="3243" priority="3244" operator="greaterThan">
      <formula>1</formula>
    </cfRule>
  </conditionalFormatting>
  <conditionalFormatting sqref="E41">
    <cfRule type="cellIs" dxfId="3242" priority="3243" operator="greaterThan">
      <formula>1</formula>
    </cfRule>
  </conditionalFormatting>
  <conditionalFormatting sqref="E43:H43">
    <cfRule type="cellIs" dxfId="3241" priority="3242" operator="greaterThan">
      <formula>1</formula>
    </cfRule>
  </conditionalFormatting>
  <conditionalFormatting sqref="E43:H43">
    <cfRule type="cellIs" dxfId="3240" priority="3241" operator="greaterThan">
      <formula>1</formula>
    </cfRule>
  </conditionalFormatting>
  <conditionalFormatting sqref="E43:H43">
    <cfRule type="cellIs" dxfId="3239" priority="3240" operator="greaterThan">
      <formula>1</formula>
    </cfRule>
  </conditionalFormatting>
  <conditionalFormatting sqref="E43:H43">
    <cfRule type="cellIs" dxfId="3238" priority="3239" operator="greaterThan">
      <formula>1</formula>
    </cfRule>
  </conditionalFormatting>
  <conditionalFormatting sqref="E43:H43">
    <cfRule type="cellIs" dxfId="3237" priority="3238" operator="greaterThan">
      <formula>1</formula>
    </cfRule>
  </conditionalFormatting>
  <conditionalFormatting sqref="E43:H43">
    <cfRule type="cellIs" dxfId="3236" priority="3237" operator="greaterThan">
      <formula>1</formula>
    </cfRule>
  </conditionalFormatting>
  <conditionalFormatting sqref="E43:H43">
    <cfRule type="cellIs" dxfId="3235" priority="3236" operator="greaterThan">
      <formula>1</formula>
    </cfRule>
  </conditionalFormatting>
  <conditionalFormatting sqref="E43:H43">
    <cfRule type="cellIs" dxfId="3234" priority="3235" operator="greaterThan">
      <formula>1</formula>
    </cfRule>
  </conditionalFormatting>
  <conditionalFormatting sqref="E43:H43">
    <cfRule type="cellIs" dxfId="3233" priority="3234" operator="greaterThan">
      <formula>1</formula>
    </cfRule>
  </conditionalFormatting>
  <conditionalFormatting sqref="E43:H43">
    <cfRule type="cellIs" dxfId="3232" priority="3233" operator="greaterThan">
      <formula>1</formula>
    </cfRule>
  </conditionalFormatting>
  <conditionalFormatting sqref="E43:H43">
    <cfRule type="cellIs" dxfId="3231" priority="3232" operator="greaterThan">
      <formula>1</formula>
    </cfRule>
  </conditionalFormatting>
  <conditionalFormatting sqref="E43:H43">
    <cfRule type="cellIs" dxfId="3230" priority="3231" operator="greaterThan">
      <formula>1</formula>
    </cfRule>
  </conditionalFormatting>
  <conditionalFormatting sqref="E43:H43">
    <cfRule type="cellIs" dxfId="3229" priority="3230" operator="greaterThan">
      <formula>1</formula>
    </cfRule>
  </conditionalFormatting>
  <conditionalFormatting sqref="E43:H43">
    <cfRule type="cellIs" dxfId="3228" priority="3229" operator="greaterThan">
      <formula>1</formula>
    </cfRule>
  </conditionalFormatting>
  <conditionalFormatting sqref="E43:H43">
    <cfRule type="cellIs" dxfId="3227" priority="3228" operator="greaterThan">
      <formula>1</formula>
    </cfRule>
  </conditionalFormatting>
  <conditionalFormatting sqref="E43:H43">
    <cfRule type="cellIs" dxfId="3226" priority="3227" operator="greaterThan">
      <formula>1</formula>
    </cfRule>
  </conditionalFormatting>
  <conditionalFormatting sqref="E43:H43">
    <cfRule type="cellIs" dxfId="3225" priority="3226" operator="greaterThan">
      <formula>1</formula>
    </cfRule>
  </conditionalFormatting>
  <conditionalFormatting sqref="E43:H43">
    <cfRule type="cellIs" dxfId="3224" priority="3225" operator="greaterThan">
      <formula>1</formula>
    </cfRule>
  </conditionalFormatting>
  <conditionalFormatting sqref="E43:H43">
    <cfRule type="cellIs" dxfId="3223" priority="3224" operator="greaterThan">
      <formula>1</formula>
    </cfRule>
  </conditionalFormatting>
  <conditionalFormatting sqref="E43:H43">
    <cfRule type="cellIs" dxfId="3222" priority="3223" operator="greaterThan">
      <formula>1</formula>
    </cfRule>
  </conditionalFormatting>
  <conditionalFormatting sqref="E43:H43">
    <cfRule type="cellIs" dxfId="3221" priority="3222" operator="greaterThan">
      <formula>1</formula>
    </cfRule>
  </conditionalFormatting>
  <conditionalFormatting sqref="E43:H43">
    <cfRule type="cellIs" dxfId="3220" priority="3221" operator="greaterThan">
      <formula>1</formula>
    </cfRule>
  </conditionalFormatting>
  <conditionalFormatting sqref="E43:H43">
    <cfRule type="cellIs" dxfId="3219" priority="3220" operator="greaterThan">
      <formula>1</formula>
    </cfRule>
  </conditionalFormatting>
  <conditionalFormatting sqref="E43:H43">
    <cfRule type="cellIs" dxfId="3218" priority="3219" operator="greaterThan">
      <formula>1</formula>
    </cfRule>
  </conditionalFormatting>
  <conditionalFormatting sqref="E43:H43">
    <cfRule type="cellIs" dxfId="3217" priority="3218" operator="greaterThan">
      <formula>1</formula>
    </cfRule>
  </conditionalFormatting>
  <conditionalFormatting sqref="E43:H43">
    <cfRule type="cellIs" dxfId="3216" priority="3217" operator="greaterThan">
      <formula>1</formula>
    </cfRule>
  </conditionalFormatting>
  <conditionalFormatting sqref="E43:H43">
    <cfRule type="cellIs" dxfId="3215" priority="3216" operator="greaterThan">
      <formula>1</formula>
    </cfRule>
  </conditionalFormatting>
  <conditionalFormatting sqref="E43:H43">
    <cfRule type="cellIs" dxfId="3214" priority="3215" operator="greaterThan">
      <formula>1</formula>
    </cfRule>
  </conditionalFormatting>
  <conditionalFormatting sqref="E43:H43">
    <cfRule type="cellIs" dxfId="3213" priority="3214" operator="greaterThan">
      <formula>1</formula>
    </cfRule>
  </conditionalFormatting>
  <conditionalFormatting sqref="E43:H43">
    <cfRule type="cellIs" dxfId="3212" priority="3213" operator="greaterThan">
      <formula>1</formula>
    </cfRule>
  </conditionalFormatting>
  <conditionalFormatting sqref="E43:H43">
    <cfRule type="cellIs" dxfId="3211" priority="3212" operator="greaterThan">
      <formula>1</formula>
    </cfRule>
  </conditionalFormatting>
  <conditionalFormatting sqref="E43:H43">
    <cfRule type="cellIs" dxfId="3210" priority="3211" operator="greaterThan">
      <formula>1</formula>
    </cfRule>
  </conditionalFormatting>
  <conditionalFormatting sqref="E43:H43">
    <cfRule type="cellIs" dxfId="3209" priority="3210" operator="greaterThan">
      <formula>1</formula>
    </cfRule>
  </conditionalFormatting>
  <conditionalFormatting sqref="E43:H43">
    <cfRule type="cellIs" dxfId="3208" priority="3209" operator="greaterThan">
      <formula>1</formula>
    </cfRule>
  </conditionalFormatting>
  <conditionalFormatting sqref="E43:H43">
    <cfRule type="cellIs" dxfId="3207" priority="3208" operator="greaterThan">
      <formula>1</formula>
    </cfRule>
  </conditionalFormatting>
  <conditionalFormatting sqref="E43:H43">
    <cfRule type="cellIs" dxfId="3206" priority="3207" operator="greaterThan">
      <formula>1</formula>
    </cfRule>
  </conditionalFormatting>
  <conditionalFormatting sqref="E43:H43">
    <cfRule type="cellIs" dxfId="3205" priority="3206" operator="greaterThan">
      <formula>1</formula>
    </cfRule>
  </conditionalFormatting>
  <conditionalFormatting sqref="E43:H43">
    <cfRule type="cellIs" dxfId="3204" priority="3205" operator="greaterThan">
      <formula>1</formula>
    </cfRule>
  </conditionalFormatting>
  <conditionalFormatting sqref="E43:H43">
    <cfRule type="cellIs" dxfId="3203" priority="3204" operator="greaterThan">
      <formula>1</formula>
    </cfRule>
  </conditionalFormatting>
  <conditionalFormatting sqref="E43:H43">
    <cfRule type="cellIs" dxfId="3202" priority="3203" operator="greaterThan">
      <formula>1</formula>
    </cfRule>
  </conditionalFormatting>
  <conditionalFormatting sqref="E43:H43">
    <cfRule type="cellIs" dxfId="3201" priority="3202" operator="greaterThan">
      <formula>1</formula>
    </cfRule>
  </conditionalFormatting>
  <conditionalFormatting sqref="E43:H43">
    <cfRule type="cellIs" dxfId="3200" priority="3201" operator="greaterThan">
      <formula>1</formula>
    </cfRule>
  </conditionalFormatting>
  <conditionalFormatting sqref="E43:H43">
    <cfRule type="cellIs" dxfId="3199" priority="3200" operator="greaterThan">
      <formula>1</formula>
    </cfRule>
  </conditionalFormatting>
  <conditionalFormatting sqref="E43:H43">
    <cfRule type="cellIs" dxfId="3198" priority="3199" operator="greaterThan">
      <formula>1</formula>
    </cfRule>
  </conditionalFormatting>
  <conditionalFormatting sqref="E43:H43">
    <cfRule type="cellIs" dxfId="3197" priority="3198" operator="greaterThan">
      <formula>1</formula>
    </cfRule>
  </conditionalFormatting>
  <conditionalFormatting sqref="E43:H43">
    <cfRule type="cellIs" dxfId="3196" priority="3197" operator="greaterThan">
      <formula>1</formula>
    </cfRule>
  </conditionalFormatting>
  <conditionalFormatting sqref="E43:H43">
    <cfRule type="cellIs" dxfId="3195" priority="3196" operator="greaterThan">
      <formula>1</formula>
    </cfRule>
  </conditionalFormatting>
  <conditionalFormatting sqref="E43:H43">
    <cfRule type="cellIs" dxfId="3194" priority="3195" operator="greaterThan">
      <formula>1</formula>
    </cfRule>
  </conditionalFormatting>
  <conditionalFormatting sqref="E43:H43">
    <cfRule type="cellIs" dxfId="3193" priority="3194" operator="greaterThan">
      <formula>1</formula>
    </cfRule>
  </conditionalFormatting>
  <conditionalFormatting sqref="E43:H43">
    <cfRule type="cellIs" dxfId="3192" priority="3193" operator="greaterThan">
      <formula>1</formula>
    </cfRule>
  </conditionalFormatting>
  <conditionalFormatting sqref="E43:H43">
    <cfRule type="cellIs" dxfId="3191" priority="3192" operator="greaterThan">
      <formula>1</formula>
    </cfRule>
  </conditionalFormatting>
  <conditionalFormatting sqref="E43:H43">
    <cfRule type="cellIs" dxfId="3190" priority="3191" operator="greaterThan">
      <formula>1</formula>
    </cfRule>
  </conditionalFormatting>
  <conditionalFormatting sqref="E43:H43">
    <cfRule type="cellIs" dxfId="3189" priority="3190" operator="greaterThan">
      <formula>1</formula>
    </cfRule>
  </conditionalFormatting>
  <conditionalFormatting sqref="E43:H43">
    <cfRule type="cellIs" dxfId="3188" priority="3189" operator="greaterThan">
      <formula>1</formula>
    </cfRule>
  </conditionalFormatting>
  <conditionalFormatting sqref="E43:H43">
    <cfRule type="cellIs" dxfId="3187" priority="3188" operator="greaterThan">
      <formula>1</formula>
    </cfRule>
  </conditionalFormatting>
  <conditionalFormatting sqref="E43:H43">
    <cfRule type="cellIs" dxfId="3186" priority="3187" operator="greaterThan">
      <formula>1</formula>
    </cfRule>
  </conditionalFormatting>
  <conditionalFormatting sqref="E43:H43">
    <cfRule type="cellIs" dxfId="3185" priority="3186" operator="greaterThan">
      <formula>1</formula>
    </cfRule>
  </conditionalFormatting>
  <conditionalFormatting sqref="E43:H43">
    <cfRule type="cellIs" dxfId="3184" priority="3185" operator="greaterThan">
      <formula>1</formula>
    </cfRule>
  </conditionalFormatting>
  <conditionalFormatting sqref="E43:H43">
    <cfRule type="cellIs" dxfId="3183" priority="3184" operator="greaterThan">
      <formula>1</formula>
    </cfRule>
  </conditionalFormatting>
  <conditionalFormatting sqref="E43:H43">
    <cfRule type="cellIs" dxfId="3182" priority="3183" operator="greaterThan">
      <formula>1</formula>
    </cfRule>
  </conditionalFormatting>
  <conditionalFormatting sqref="E43:H43">
    <cfRule type="cellIs" dxfId="3181" priority="3182" operator="greaterThan">
      <formula>1</formula>
    </cfRule>
  </conditionalFormatting>
  <conditionalFormatting sqref="E43:H43">
    <cfRule type="cellIs" dxfId="3180" priority="3181" operator="greaterThan">
      <formula>1</formula>
    </cfRule>
  </conditionalFormatting>
  <conditionalFormatting sqref="E43:H43">
    <cfRule type="cellIs" dxfId="3179" priority="3180" operator="greaterThan">
      <formula>1</formula>
    </cfRule>
  </conditionalFormatting>
  <conditionalFormatting sqref="E43:H43">
    <cfRule type="cellIs" dxfId="3178" priority="3179" operator="greaterThan">
      <formula>1</formula>
    </cfRule>
  </conditionalFormatting>
  <conditionalFormatting sqref="E43:H43">
    <cfRule type="cellIs" dxfId="3177" priority="3178" operator="greaterThan">
      <formula>1</formula>
    </cfRule>
  </conditionalFormatting>
  <conditionalFormatting sqref="E43:H43">
    <cfRule type="cellIs" dxfId="3176" priority="3177" operator="greaterThan">
      <formula>1</formula>
    </cfRule>
  </conditionalFormatting>
  <conditionalFormatting sqref="E43:H43">
    <cfRule type="cellIs" dxfId="3175" priority="3176" operator="greaterThan">
      <formula>1</formula>
    </cfRule>
  </conditionalFormatting>
  <conditionalFormatting sqref="E43:H43">
    <cfRule type="cellIs" dxfId="3174" priority="3175" operator="greaterThan">
      <formula>1</formula>
    </cfRule>
  </conditionalFormatting>
  <conditionalFormatting sqref="E43:H43">
    <cfRule type="cellIs" dxfId="3173" priority="3174" operator="greaterThan">
      <formula>1</formula>
    </cfRule>
  </conditionalFormatting>
  <conditionalFormatting sqref="E43:H43">
    <cfRule type="cellIs" dxfId="3172" priority="3173" operator="greaterThan">
      <formula>1</formula>
    </cfRule>
  </conditionalFormatting>
  <conditionalFormatting sqref="E43:H43">
    <cfRule type="cellIs" dxfId="3171" priority="3172" operator="greaterThan">
      <formula>1</formula>
    </cfRule>
  </conditionalFormatting>
  <conditionalFormatting sqref="E43:H43">
    <cfRule type="cellIs" dxfId="3170" priority="3171" operator="greaterThan">
      <formula>1</formula>
    </cfRule>
  </conditionalFormatting>
  <conditionalFormatting sqref="E43:H43">
    <cfRule type="cellIs" dxfId="3169" priority="3170" operator="greaterThan">
      <formula>1</formula>
    </cfRule>
  </conditionalFormatting>
  <conditionalFormatting sqref="E43:H43">
    <cfRule type="cellIs" dxfId="3168" priority="3169" operator="greaterThan">
      <formula>1</formula>
    </cfRule>
  </conditionalFormatting>
  <conditionalFormatting sqref="E43:H43">
    <cfRule type="cellIs" dxfId="3167" priority="3168" operator="greaterThan">
      <formula>1</formula>
    </cfRule>
  </conditionalFormatting>
  <conditionalFormatting sqref="E43:H43">
    <cfRule type="cellIs" dxfId="3166" priority="3167" operator="greaterThan">
      <formula>1</formula>
    </cfRule>
  </conditionalFormatting>
  <conditionalFormatting sqref="E43:H43">
    <cfRule type="cellIs" dxfId="3165" priority="3166" operator="greaterThan">
      <formula>1</formula>
    </cfRule>
  </conditionalFormatting>
  <conditionalFormatting sqref="E43:H43">
    <cfRule type="cellIs" dxfId="3164" priority="3165" operator="greaterThan">
      <formula>1</formula>
    </cfRule>
  </conditionalFormatting>
  <conditionalFormatting sqref="E43:H43">
    <cfRule type="cellIs" dxfId="3163" priority="3164" operator="greaterThan">
      <formula>1</formula>
    </cfRule>
  </conditionalFormatting>
  <conditionalFormatting sqref="E43:H43">
    <cfRule type="cellIs" dxfId="3162" priority="3163" operator="greaterThan">
      <formula>1</formula>
    </cfRule>
  </conditionalFormatting>
  <conditionalFormatting sqref="E43:H43">
    <cfRule type="cellIs" dxfId="3161" priority="3162" operator="greaterThan">
      <formula>1</formula>
    </cfRule>
  </conditionalFormatting>
  <conditionalFormatting sqref="E43:H43">
    <cfRule type="cellIs" dxfId="3160" priority="3161" operator="greaterThan">
      <formula>1</formula>
    </cfRule>
  </conditionalFormatting>
  <conditionalFormatting sqref="E43:H43">
    <cfRule type="cellIs" dxfId="3159" priority="3160" operator="greaterThan">
      <formula>1</formula>
    </cfRule>
  </conditionalFormatting>
  <conditionalFormatting sqref="E43:H43">
    <cfRule type="cellIs" dxfId="3158" priority="3159" operator="greaterThan">
      <formula>1</formula>
    </cfRule>
  </conditionalFormatting>
  <conditionalFormatting sqref="E43:H43">
    <cfRule type="cellIs" dxfId="3157" priority="3158" operator="greaterThan">
      <formula>1</formula>
    </cfRule>
  </conditionalFormatting>
  <conditionalFormatting sqref="E43:H43">
    <cfRule type="cellIs" dxfId="3156" priority="3157" operator="greaterThan">
      <formula>1</formula>
    </cfRule>
  </conditionalFormatting>
  <conditionalFormatting sqref="E43:H43">
    <cfRule type="cellIs" dxfId="3155" priority="3156" operator="greaterThan">
      <formula>1</formula>
    </cfRule>
  </conditionalFormatting>
  <conditionalFormatting sqref="E43:H43">
    <cfRule type="cellIs" dxfId="3154" priority="3155" operator="greaterThan">
      <formula>1</formula>
    </cfRule>
  </conditionalFormatting>
  <conditionalFormatting sqref="E43:H43">
    <cfRule type="cellIs" dxfId="3153" priority="3154" operator="greaterThan">
      <formula>1</formula>
    </cfRule>
  </conditionalFormatting>
  <conditionalFormatting sqref="E43:H43">
    <cfRule type="cellIs" dxfId="3152" priority="3153" operator="greaterThan">
      <formula>1</formula>
    </cfRule>
  </conditionalFormatting>
  <conditionalFormatting sqref="E43:H43">
    <cfRule type="cellIs" dxfId="3151" priority="3152" operator="greaterThan">
      <formula>1</formula>
    </cfRule>
  </conditionalFormatting>
  <conditionalFormatting sqref="E43:H43">
    <cfRule type="cellIs" dxfId="3150" priority="3151" operator="greaterThan">
      <formula>1</formula>
    </cfRule>
  </conditionalFormatting>
  <conditionalFormatting sqref="E43:H43">
    <cfRule type="cellIs" dxfId="3149" priority="3150" operator="greaterThan">
      <formula>1</formula>
    </cfRule>
  </conditionalFormatting>
  <conditionalFormatting sqref="E43:H43">
    <cfRule type="cellIs" dxfId="3148" priority="3149" operator="greaterThan">
      <formula>1</formula>
    </cfRule>
  </conditionalFormatting>
  <conditionalFormatting sqref="E43:H43">
    <cfRule type="cellIs" dxfId="3147" priority="3148" operator="greaterThan">
      <formula>1</formula>
    </cfRule>
  </conditionalFormatting>
  <conditionalFormatting sqref="E43:H43">
    <cfRule type="cellIs" dxfId="3146" priority="3147" operator="greaterThan">
      <formula>1</formula>
    </cfRule>
  </conditionalFormatting>
  <conditionalFormatting sqref="E43:H43">
    <cfRule type="cellIs" dxfId="3145" priority="3146" operator="greaterThan">
      <formula>1</formula>
    </cfRule>
  </conditionalFormatting>
  <conditionalFormatting sqref="E43:H43">
    <cfRule type="cellIs" dxfId="3144" priority="3145" operator="greaterThan">
      <formula>1</formula>
    </cfRule>
  </conditionalFormatting>
  <conditionalFormatting sqref="E43:H43">
    <cfRule type="cellIs" dxfId="3143" priority="3144" operator="greaterThan">
      <formula>1</formula>
    </cfRule>
  </conditionalFormatting>
  <conditionalFormatting sqref="E43:H43">
    <cfRule type="cellIs" dxfId="3142" priority="3143" operator="greaterThan">
      <formula>1</formula>
    </cfRule>
  </conditionalFormatting>
  <conditionalFormatting sqref="E43:H43">
    <cfRule type="cellIs" dxfId="3141" priority="3142" operator="greaterThan">
      <formula>1</formula>
    </cfRule>
  </conditionalFormatting>
  <conditionalFormatting sqref="E43:H43">
    <cfRule type="cellIs" dxfId="3140" priority="3141" operator="greaterThan">
      <formula>1</formula>
    </cfRule>
  </conditionalFormatting>
  <conditionalFormatting sqref="E43:H43">
    <cfRule type="cellIs" dxfId="3139" priority="3140" operator="greaterThan">
      <formula>1</formula>
    </cfRule>
  </conditionalFormatting>
  <conditionalFormatting sqref="E43:H43">
    <cfRule type="cellIs" dxfId="3138" priority="3139" operator="greaterThan">
      <formula>1</formula>
    </cfRule>
  </conditionalFormatting>
  <conditionalFormatting sqref="E43:H43">
    <cfRule type="cellIs" dxfId="3137" priority="3138" operator="greaterThan">
      <formula>1</formula>
    </cfRule>
  </conditionalFormatting>
  <conditionalFormatting sqref="E43:H43">
    <cfRule type="cellIs" dxfId="3136" priority="3137" operator="greaterThan">
      <formula>1</formula>
    </cfRule>
  </conditionalFormatting>
  <conditionalFormatting sqref="E43:H43">
    <cfRule type="cellIs" dxfId="3135" priority="3136" operator="greaterThan">
      <formula>1</formula>
    </cfRule>
  </conditionalFormatting>
  <conditionalFormatting sqref="E43:H43">
    <cfRule type="cellIs" dxfId="3134" priority="3135" operator="greaterThan">
      <formula>1</formula>
    </cfRule>
  </conditionalFormatting>
  <conditionalFormatting sqref="E43:H43">
    <cfRule type="cellIs" dxfId="3133" priority="3134" operator="greaterThan">
      <formula>1</formula>
    </cfRule>
  </conditionalFormatting>
  <conditionalFormatting sqref="E43:H43">
    <cfRule type="cellIs" dxfId="3132" priority="3133" operator="greaterThan">
      <formula>1</formula>
    </cfRule>
  </conditionalFormatting>
  <conditionalFormatting sqref="E43:H43">
    <cfRule type="cellIs" dxfId="3131" priority="3132" operator="greaterThan">
      <formula>1</formula>
    </cfRule>
  </conditionalFormatting>
  <conditionalFormatting sqref="E43:H43">
    <cfRule type="cellIs" dxfId="3130" priority="3131" operator="greaterThan">
      <formula>1</formula>
    </cfRule>
  </conditionalFormatting>
  <conditionalFormatting sqref="E43:H43">
    <cfRule type="cellIs" dxfId="3129" priority="3130" operator="greaterThan">
      <formula>1</formula>
    </cfRule>
  </conditionalFormatting>
  <conditionalFormatting sqref="E43:H43">
    <cfRule type="cellIs" dxfId="3128" priority="3129" operator="greaterThan">
      <formula>1</formula>
    </cfRule>
  </conditionalFormatting>
  <conditionalFormatting sqref="E43:H43">
    <cfRule type="cellIs" dxfId="3127" priority="3128" operator="greaterThan">
      <formula>1</formula>
    </cfRule>
  </conditionalFormatting>
  <conditionalFormatting sqref="E43:H43">
    <cfRule type="cellIs" dxfId="3126" priority="3127" operator="greaterThan">
      <formula>1</formula>
    </cfRule>
  </conditionalFormatting>
  <conditionalFormatting sqref="E43:H43">
    <cfRule type="cellIs" dxfId="3125" priority="3126" operator="greaterThan">
      <formula>1</formula>
    </cfRule>
  </conditionalFormatting>
  <conditionalFormatting sqref="E43:H43">
    <cfRule type="cellIs" dxfId="3124" priority="3125" operator="greaterThan">
      <formula>1</formula>
    </cfRule>
  </conditionalFormatting>
  <conditionalFormatting sqref="E43:H43">
    <cfRule type="cellIs" dxfId="3123" priority="3124" operator="greaterThan">
      <formula>1</formula>
    </cfRule>
  </conditionalFormatting>
  <conditionalFormatting sqref="E43:H43">
    <cfRule type="cellIs" dxfId="3122" priority="3123" operator="greaterThan">
      <formula>1</formula>
    </cfRule>
  </conditionalFormatting>
  <conditionalFormatting sqref="E43:H43">
    <cfRule type="cellIs" dxfId="3121" priority="3122" operator="greaterThan">
      <formula>1</formula>
    </cfRule>
  </conditionalFormatting>
  <conditionalFormatting sqref="E43:H43">
    <cfRule type="cellIs" dxfId="3120" priority="3121" operator="greaterThan">
      <formula>1</formula>
    </cfRule>
  </conditionalFormatting>
  <conditionalFormatting sqref="E43:H43">
    <cfRule type="cellIs" dxfId="3119" priority="3120" operator="greaterThan">
      <formula>1</formula>
    </cfRule>
  </conditionalFormatting>
  <conditionalFormatting sqref="E43:H43">
    <cfRule type="cellIs" dxfId="3118" priority="3119" operator="greaterThan">
      <formula>1</formula>
    </cfRule>
  </conditionalFormatting>
  <conditionalFormatting sqref="E43:H43">
    <cfRule type="cellIs" dxfId="3117" priority="3118" operator="greaterThan">
      <formula>1</formula>
    </cfRule>
  </conditionalFormatting>
  <conditionalFormatting sqref="E43:H43">
    <cfRule type="cellIs" dxfId="3116" priority="3117" operator="greaterThan">
      <formula>1</formula>
    </cfRule>
  </conditionalFormatting>
  <conditionalFormatting sqref="E43:H43">
    <cfRule type="cellIs" dxfId="3115" priority="3116" operator="greaterThan">
      <formula>1</formula>
    </cfRule>
  </conditionalFormatting>
  <conditionalFormatting sqref="E43:H43">
    <cfRule type="cellIs" dxfId="3114" priority="3115" operator="greaterThan">
      <formula>1</formula>
    </cfRule>
  </conditionalFormatting>
  <conditionalFormatting sqref="E43:H43">
    <cfRule type="cellIs" dxfId="3113" priority="3114" operator="greaterThan">
      <formula>1</formula>
    </cfRule>
  </conditionalFormatting>
  <conditionalFormatting sqref="E43:H43">
    <cfRule type="cellIs" dxfId="3112" priority="3113" operator="greaterThan">
      <formula>1</formula>
    </cfRule>
  </conditionalFormatting>
  <conditionalFormatting sqref="E43:H43">
    <cfRule type="cellIs" dxfId="3111" priority="3112" operator="greaterThan">
      <formula>1</formula>
    </cfRule>
  </conditionalFormatting>
  <conditionalFormatting sqref="E43:H43">
    <cfRule type="cellIs" dxfId="3110" priority="3111" operator="greaterThan">
      <formula>1</formula>
    </cfRule>
  </conditionalFormatting>
  <conditionalFormatting sqref="E43:H43">
    <cfRule type="cellIs" dxfId="3109" priority="3110" operator="greaterThan">
      <formula>1</formula>
    </cfRule>
  </conditionalFormatting>
  <conditionalFormatting sqref="E43:H43">
    <cfRule type="cellIs" dxfId="3108" priority="3109" operator="greaterThan">
      <formula>1</formula>
    </cfRule>
  </conditionalFormatting>
  <conditionalFormatting sqref="E43:H43">
    <cfRule type="cellIs" dxfId="3107" priority="3108" operator="greaterThan">
      <formula>1</formula>
    </cfRule>
  </conditionalFormatting>
  <conditionalFormatting sqref="E43:H43">
    <cfRule type="cellIs" dxfId="3106" priority="3107" operator="greaterThan">
      <formula>1</formula>
    </cfRule>
  </conditionalFormatting>
  <conditionalFormatting sqref="E43:H43">
    <cfRule type="cellIs" dxfId="3105" priority="3106" operator="greaterThan">
      <formula>1</formula>
    </cfRule>
  </conditionalFormatting>
  <conditionalFormatting sqref="E43:H43">
    <cfRule type="cellIs" dxfId="3104" priority="3105" operator="greaterThan">
      <formula>1</formula>
    </cfRule>
  </conditionalFormatting>
  <conditionalFormatting sqref="E43:H43">
    <cfRule type="cellIs" dxfId="3103" priority="3104" operator="greaterThan">
      <formula>1</formula>
    </cfRule>
  </conditionalFormatting>
  <conditionalFormatting sqref="E43:H43">
    <cfRule type="cellIs" dxfId="3102" priority="3103" operator="greaterThan">
      <formula>1</formula>
    </cfRule>
  </conditionalFormatting>
  <conditionalFormatting sqref="E43:H43">
    <cfRule type="cellIs" dxfId="3101" priority="3102" operator="greaterThan">
      <formula>1</formula>
    </cfRule>
  </conditionalFormatting>
  <conditionalFormatting sqref="E43:H43">
    <cfRule type="cellIs" dxfId="3100" priority="3101" operator="greaterThan">
      <formula>1</formula>
    </cfRule>
  </conditionalFormatting>
  <conditionalFormatting sqref="E43:H43">
    <cfRule type="cellIs" dxfId="3099" priority="3100" operator="greaterThan">
      <formula>1</formula>
    </cfRule>
  </conditionalFormatting>
  <conditionalFormatting sqref="E43:H43">
    <cfRule type="cellIs" dxfId="3098" priority="3099" operator="greaterThan">
      <formula>1</formula>
    </cfRule>
  </conditionalFormatting>
  <conditionalFormatting sqref="E43:H43">
    <cfRule type="cellIs" dxfId="3097" priority="3098" operator="greaterThan">
      <formula>1</formula>
    </cfRule>
  </conditionalFormatting>
  <conditionalFormatting sqref="E43:H43">
    <cfRule type="cellIs" dxfId="3096" priority="3097" operator="greaterThan">
      <formula>1</formula>
    </cfRule>
  </conditionalFormatting>
  <conditionalFormatting sqref="E43:H43">
    <cfRule type="cellIs" dxfId="3095" priority="3096" operator="greaterThan">
      <formula>1</formula>
    </cfRule>
  </conditionalFormatting>
  <conditionalFormatting sqref="E43:H43">
    <cfRule type="cellIs" dxfId="3094" priority="3095" operator="greaterThan">
      <formula>1</formula>
    </cfRule>
  </conditionalFormatting>
  <conditionalFormatting sqref="E43:H43">
    <cfRule type="cellIs" dxfId="3093" priority="3094" operator="greaterThan">
      <formula>1</formula>
    </cfRule>
  </conditionalFormatting>
  <conditionalFormatting sqref="E43:H43">
    <cfRule type="cellIs" dxfId="3092" priority="3093" operator="greaterThan">
      <formula>1</formula>
    </cfRule>
  </conditionalFormatting>
  <conditionalFormatting sqref="E43:H43">
    <cfRule type="cellIs" dxfId="3091" priority="3092" operator="greaterThan">
      <formula>1</formula>
    </cfRule>
  </conditionalFormatting>
  <conditionalFormatting sqref="E43:H43">
    <cfRule type="cellIs" dxfId="3090" priority="3091" operator="greaterThan">
      <formula>1</formula>
    </cfRule>
  </conditionalFormatting>
  <conditionalFormatting sqref="E43:H43">
    <cfRule type="cellIs" dxfId="3089" priority="3090" operator="greaterThan">
      <formula>1</formula>
    </cfRule>
  </conditionalFormatting>
  <conditionalFormatting sqref="E43:H43">
    <cfRule type="cellIs" dxfId="3088" priority="3089" operator="greaterThan">
      <formula>1</formula>
    </cfRule>
  </conditionalFormatting>
  <conditionalFormatting sqref="E43:H43">
    <cfRule type="cellIs" dxfId="3087" priority="3088" operator="greaterThan">
      <formula>1</formula>
    </cfRule>
  </conditionalFormatting>
  <conditionalFormatting sqref="E43:H43">
    <cfRule type="cellIs" dxfId="3086" priority="3087" operator="greaterThan">
      <formula>1</formula>
    </cfRule>
  </conditionalFormatting>
  <conditionalFormatting sqref="E43:H43">
    <cfRule type="cellIs" dxfId="3085" priority="3086" operator="greaterThan">
      <formula>1</formula>
    </cfRule>
  </conditionalFormatting>
  <conditionalFormatting sqref="E43:H43">
    <cfRule type="cellIs" dxfId="3084" priority="3085" operator="greaterThan">
      <formula>1</formula>
    </cfRule>
  </conditionalFormatting>
  <conditionalFormatting sqref="E43:H43">
    <cfRule type="cellIs" dxfId="3083" priority="3084" operator="greaterThan">
      <formula>1</formula>
    </cfRule>
  </conditionalFormatting>
  <conditionalFormatting sqref="E43:H43">
    <cfRule type="cellIs" dxfId="3082" priority="3083" operator="greaterThan">
      <formula>1</formula>
    </cfRule>
  </conditionalFormatting>
  <conditionalFormatting sqref="E43:H43">
    <cfRule type="cellIs" dxfId="3081" priority="3082" operator="greaterThan">
      <formula>1</formula>
    </cfRule>
  </conditionalFormatting>
  <conditionalFormatting sqref="E43:H43">
    <cfRule type="cellIs" dxfId="3080" priority="3081" operator="greaterThan">
      <formula>1</formula>
    </cfRule>
  </conditionalFormatting>
  <conditionalFormatting sqref="E43:H43">
    <cfRule type="cellIs" dxfId="3079" priority="3080" operator="greaterThan">
      <formula>1</formula>
    </cfRule>
  </conditionalFormatting>
  <conditionalFormatting sqref="E43:H43">
    <cfRule type="cellIs" dxfId="3078" priority="3079" operator="greaterThan">
      <formula>1</formula>
    </cfRule>
  </conditionalFormatting>
  <conditionalFormatting sqref="E43:H43">
    <cfRule type="cellIs" dxfId="3077" priority="3078" operator="greaterThan">
      <formula>1</formula>
    </cfRule>
  </conditionalFormatting>
  <conditionalFormatting sqref="E43:H43">
    <cfRule type="cellIs" dxfId="3076" priority="3077" operator="greaterThan">
      <formula>1</formula>
    </cfRule>
  </conditionalFormatting>
  <conditionalFormatting sqref="E43:H43">
    <cfRule type="cellIs" dxfId="3075" priority="3076" operator="greaterThan">
      <formula>1</formula>
    </cfRule>
  </conditionalFormatting>
  <conditionalFormatting sqref="E43:H43">
    <cfRule type="cellIs" dxfId="3074" priority="3075" operator="greaterThan">
      <formula>1</formula>
    </cfRule>
  </conditionalFormatting>
  <conditionalFormatting sqref="E43:H43">
    <cfRule type="cellIs" dxfId="3073" priority="3074" operator="greaterThan">
      <formula>1</formula>
    </cfRule>
  </conditionalFormatting>
  <conditionalFormatting sqref="E43:H43">
    <cfRule type="cellIs" dxfId="3072" priority="3073" operator="greaterThan">
      <formula>1</formula>
    </cfRule>
  </conditionalFormatting>
  <conditionalFormatting sqref="E43:H43">
    <cfRule type="cellIs" dxfId="3071" priority="3072" operator="greaterThan">
      <formula>1</formula>
    </cfRule>
  </conditionalFormatting>
  <conditionalFormatting sqref="E43:H43">
    <cfRule type="cellIs" dxfId="3070" priority="3071" operator="greaterThan">
      <formula>1</formula>
    </cfRule>
  </conditionalFormatting>
  <conditionalFormatting sqref="E43:H43">
    <cfRule type="cellIs" dxfId="3069" priority="3070" operator="greaterThan">
      <formula>1</formula>
    </cfRule>
  </conditionalFormatting>
  <conditionalFormatting sqref="E43:H43">
    <cfRule type="cellIs" dxfId="3068" priority="3069" operator="greaterThan">
      <formula>1</formula>
    </cfRule>
  </conditionalFormatting>
  <conditionalFormatting sqref="E43:H43">
    <cfRule type="cellIs" dxfId="3067" priority="3068" operator="greaterThan">
      <formula>1</formula>
    </cfRule>
  </conditionalFormatting>
  <conditionalFormatting sqref="E43:H43">
    <cfRule type="cellIs" dxfId="3066" priority="3067" operator="greaterThan">
      <formula>1</formula>
    </cfRule>
  </conditionalFormatting>
  <conditionalFormatting sqref="E43:H43">
    <cfRule type="cellIs" dxfId="3065" priority="3066" operator="greaterThan">
      <formula>1</formula>
    </cfRule>
  </conditionalFormatting>
  <conditionalFormatting sqref="E43:H43">
    <cfRule type="cellIs" dxfId="3064" priority="3065" operator="greaterThan">
      <formula>1</formula>
    </cfRule>
  </conditionalFormatting>
  <conditionalFormatting sqref="E43:H43">
    <cfRule type="cellIs" dxfId="3063" priority="3064" operator="greaterThan">
      <formula>1</formula>
    </cfRule>
  </conditionalFormatting>
  <conditionalFormatting sqref="E43:H43">
    <cfRule type="cellIs" dxfId="3062" priority="3063" operator="greaterThan">
      <formula>1</formula>
    </cfRule>
  </conditionalFormatting>
  <conditionalFormatting sqref="E43:H43">
    <cfRule type="cellIs" dxfId="3061" priority="3062" operator="greaterThan">
      <formula>1</formula>
    </cfRule>
  </conditionalFormatting>
  <conditionalFormatting sqref="E43:H43">
    <cfRule type="cellIs" dxfId="3060" priority="3061" operator="greaterThan">
      <formula>1</formula>
    </cfRule>
  </conditionalFormatting>
  <conditionalFormatting sqref="E43:H43">
    <cfRule type="cellIs" dxfId="3059" priority="3060" operator="greaterThan">
      <formula>1</formula>
    </cfRule>
  </conditionalFormatting>
  <conditionalFormatting sqref="E43:H43">
    <cfRule type="cellIs" dxfId="3058" priority="3059" operator="greaterThan">
      <formula>1</formula>
    </cfRule>
  </conditionalFormatting>
  <conditionalFormatting sqref="E43:H43">
    <cfRule type="cellIs" dxfId="3057" priority="3058" operator="greaterThan">
      <formula>1</formula>
    </cfRule>
  </conditionalFormatting>
  <conditionalFormatting sqref="E43:H43">
    <cfRule type="cellIs" dxfId="3056" priority="3057" operator="greaterThan">
      <formula>1</formula>
    </cfRule>
  </conditionalFormatting>
  <conditionalFormatting sqref="E43:H43">
    <cfRule type="cellIs" dxfId="3055" priority="3056" operator="greaterThan">
      <formula>1</formula>
    </cfRule>
  </conditionalFormatting>
  <conditionalFormatting sqref="E43:H43">
    <cfRule type="cellIs" dxfId="3054" priority="3055" operator="greaterThan">
      <formula>1</formula>
    </cfRule>
  </conditionalFormatting>
  <conditionalFormatting sqref="E43:H43">
    <cfRule type="cellIs" dxfId="3053" priority="3054" operator="greaterThan">
      <formula>1</formula>
    </cfRule>
  </conditionalFormatting>
  <conditionalFormatting sqref="E43:H43">
    <cfRule type="cellIs" dxfId="3052" priority="3053" operator="greaterThan">
      <formula>1</formula>
    </cfRule>
  </conditionalFormatting>
  <conditionalFormatting sqref="E43:H43">
    <cfRule type="cellIs" dxfId="3051" priority="3052" operator="greaterThan">
      <formula>1</formula>
    </cfRule>
  </conditionalFormatting>
  <conditionalFormatting sqref="E43:H43">
    <cfRule type="cellIs" dxfId="3050" priority="3051" operator="greaterThan">
      <formula>1</formula>
    </cfRule>
  </conditionalFormatting>
  <conditionalFormatting sqref="E43:H43">
    <cfRule type="cellIs" dxfId="3049" priority="3050" operator="greaterThan">
      <formula>1</formula>
    </cfRule>
  </conditionalFormatting>
  <conditionalFormatting sqref="E43:H43">
    <cfRule type="cellIs" dxfId="3048" priority="3049" operator="greaterThan">
      <formula>1</formula>
    </cfRule>
  </conditionalFormatting>
  <conditionalFormatting sqref="E43:H43">
    <cfRule type="cellIs" dxfId="3047" priority="3048" operator="greaterThan">
      <formula>1</formula>
    </cfRule>
  </conditionalFormatting>
  <conditionalFormatting sqref="E43:H43">
    <cfRule type="cellIs" dxfId="3046" priority="3047" operator="greaterThan">
      <formula>1</formula>
    </cfRule>
  </conditionalFormatting>
  <conditionalFormatting sqref="E43:H43">
    <cfRule type="cellIs" dxfId="3045" priority="3046" operator="greaterThan">
      <formula>1</formula>
    </cfRule>
  </conditionalFormatting>
  <conditionalFormatting sqref="E43:H43">
    <cfRule type="cellIs" dxfId="3044" priority="3045" operator="greaterThan">
      <formula>1</formula>
    </cfRule>
  </conditionalFormatting>
  <conditionalFormatting sqref="E43:H43">
    <cfRule type="cellIs" dxfId="3043" priority="3044" operator="greaterThan">
      <formula>1</formula>
    </cfRule>
  </conditionalFormatting>
  <conditionalFormatting sqref="E43:H43">
    <cfRule type="cellIs" dxfId="3042" priority="3043" operator="greaterThan">
      <formula>1</formula>
    </cfRule>
  </conditionalFormatting>
  <conditionalFormatting sqref="E43:H43">
    <cfRule type="cellIs" dxfId="3041" priority="3042" operator="greaterThan">
      <formula>1</formula>
    </cfRule>
  </conditionalFormatting>
  <conditionalFormatting sqref="E43:H43">
    <cfRule type="cellIs" dxfId="3040" priority="3041" operator="greaterThan">
      <formula>1</formula>
    </cfRule>
  </conditionalFormatting>
  <conditionalFormatting sqref="E43:H43">
    <cfRule type="cellIs" dxfId="3039" priority="3040" operator="greaterThan">
      <formula>1</formula>
    </cfRule>
  </conditionalFormatting>
  <conditionalFormatting sqref="E43:H43">
    <cfRule type="cellIs" dxfId="3038" priority="3039" operator="greaterThan">
      <formula>1</formula>
    </cfRule>
  </conditionalFormatting>
  <conditionalFormatting sqref="E43:H43">
    <cfRule type="cellIs" dxfId="3037" priority="3038" operator="greaterThan">
      <formula>1</formula>
    </cfRule>
  </conditionalFormatting>
  <conditionalFormatting sqref="E43:H43">
    <cfRule type="cellIs" dxfId="3036" priority="3037" operator="greaterThan">
      <formula>1</formula>
    </cfRule>
  </conditionalFormatting>
  <conditionalFormatting sqref="E43:H43">
    <cfRule type="cellIs" dxfId="3035" priority="3036" operator="greaterThan">
      <formula>1</formula>
    </cfRule>
  </conditionalFormatting>
  <conditionalFormatting sqref="E43:H43">
    <cfRule type="cellIs" dxfId="3034" priority="3035" operator="greaterThan">
      <formula>1</formula>
    </cfRule>
  </conditionalFormatting>
  <conditionalFormatting sqref="E43:H43">
    <cfRule type="cellIs" dxfId="3033" priority="3034" operator="greaterThan">
      <formula>1</formula>
    </cfRule>
  </conditionalFormatting>
  <conditionalFormatting sqref="E43:H43">
    <cfRule type="cellIs" dxfId="3032" priority="3033" operator="greaterThan">
      <formula>1</formula>
    </cfRule>
  </conditionalFormatting>
  <conditionalFormatting sqref="E43:H43">
    <cfRule type="cellIs" dxfId="3031" priority="3032" operator="greaterThan">
      <formula>1</formula>
    </cfRule>
  </conditionalFormatting>
  <conditionalFormatting sqref="E43:H43">
    <cfRule type="cellIs" dxfId="3030" priority="3031" operator="greaterThan">
      <formula>1</formula>
    </cfRule>
  </conditionalFormatting>
  <conditionalFormatting sqref="E43:H43">
    <cfRule type="cellIs" dxfId="3029" priority="3030" operator="greaterThan">
      <formula>1</formula>
    </cfRule>
  </conditionalFormatting>
  <conditionalFormatting sqref="E43:H43">
    <cfRule type="cellIs" dxfId="3028" priority="3029" operator="greaterThan">
      <formula>1</formula>
    </cfRule>
  </conditionalFormatting>
  <conditionalFormatting sqref="E43:H43">
    <cfRule type="cellIs" dxfId="3027" priority="3028" operator="greaterThan">
      <formula>1</formula>
    </cfRule>
  </conditionalFormatting>
  <conditionalFormatting sqref="E43:H43">
    <cfRule type="cellIs" dxfId="3026" priority="3027" operator="greaterThan">
      <formula>1</formula>
    </cfRule>
  </conditionalFormatting>
  <conditionalFormatting sqref="E43:H43">
    <cfRule type="cellIs" dxfId="3025" priority="3026" operator="greaterThan">
      <formula>1</formula>
    </cfRule>
  </conditionalFormatting>
  <conditionalFormatting sqref="E43:H43">
    <cfRule type="cellIs" dxfId="3024" priority="3025" operator="greaterThan">
      <formula>1</formula>
    </cfRule>
  </conditionalFormatting>
  <conditionalFormatting sqref="E43:H43">
    <cfRule type="cellIs" dxfId="3023" priority="3024" operator="greaterThan">
      <formula>1</formula>
    </cfRule>
  </conditionalFormatting>
  <conditionalFormatting sqref="E43:H43">
    <cfRule type="cellIs" dxfId="3022" priority="3023" operator="greaterThan">
      <formula>1</formula>
    </cfRule>
  </conditionalFormatting>
  <conditionalFormatting sqref="E43:H43">
    <cfRule type="cellIs" dxfId="3021" priority="3022" operator="greaterThan">
      <formula>1</formula>
    </cfRule>
  </conditionalFormatting>
  <conditionalFormatting sqref="E43:H43">
    <cfRule type="cellIs" dxfId="3020" priority="3021" operator="greaterThan">
      <formula>1</formula>
    </cfRule>
  </conditionalFormatting>
  <conditionalFormatting sqref="E43:H43">
    <cfRule type="cellIs" dxfId="3019" priority="3020" operator="greaterThan">
      <formula>1</formula>
    </cfRule>
  </conditionalFormatting>
  <conditionalFormatting sqref="E43:H43">
    <cfRule type="cellIs" dxfId="3018" priority="3019" operator="greaterThan">
      <formula>1</formula>
    </cfRule>
  </conditionalFormatting>
  <conditionalFormatting sqref="E43:H43">
    <cfRule type="cellIs" dxfId="3017" priority="3018" operator="greaterThan">
      <formula>1</formula>
    </cfRule>
  </conditionalFormatting>
  <conditionalFormatting sqref="E43:H43">
    <cfRule type="cellIs" dxfId="3016" priority="3017" operator="greaterThan">
      <formula>1</formula>
    </cfRule>
  </conditionalFormatting>
  <conditionalFormatting sqref="E43:H43">
    <cfRule type="cellIs" dxfId="3015" priority="3016" operator="greaterThan">
      <formula>1</formula>
    </cfRule>
  </conditionalFormatting>
  <conditionalFormatting sqref="E43:H43">
    <cfRule type="cellIs" dxfId="3014" priority="3015" operator="greaterThan">
      <formula>1</formula>
    </cfRule>
  </conditionalFormatting>
  <conditionalFormatting sqref="E43:H43">
    <cfRule type="cellIs" dxfId="3013" priority="3014" operator="greaterThan">
      <formula>1</formula>
    </cfRule>
  </conditionalFormatting>
  <conditionalFormatting sqref="E43:H43">
    <cfRule type="cellIs" dxfId="3012" priority="3013" operator="greaterThan">
      <formula>1</formula>
    </cfRule>
  </conditionalFormatting>
  <conditionalFormatting sqref="E43:H43">
    <cfRule type="cellIs" dxfId="3011" priority="3012" operator="greaterThan">
      <formula>1</formula>
    </cfRule>
  </conditionalFormatting>
  <conditionalFormatting sqref="E43:H43">
    <cfRule type="cellIs" dxfId="3010" priority="3011" operator="greaterThan">
      <formula>1</formula>
    </cfRule>
  </conditionalFormatting>
  <conditionalFormatting sqref="E43:H43">
    <cfRule type="cellIs" dxfId="3009" priority="3010" operator="greaterThan">
      <formula>1</formula>
    </cfRule>
  </conditionalFormatting>
  <conditionalFormatting sqref="E43:H43">
    <cfRule type="cellIs" dxfId="3008" priority="3009" operator="greaterThan">
      <formula>1</formula>
    </cfRule>
  </conditionalFormatting>
  <conditionalFormatting sqref="E43:H43">
    <cfRule type="cellIs" dxfId="3007" priority="3008" operator="greaterThan">
      <formula>1</formula>
    </cfRule>
  </conditionalFormatting>
  <conditionalFormatting sqref="E43:H43">
    <cfRule type="cellIs" dxfId="3006" priority="3007" operator="greaterThan">
      <formula>1</formula>
    </cfRule>
  </conditionalFormatting>
  <conditionalFormatting sqref="E43:H43">
    <cfRule type="cellIs" dxfId="3005" priority="3006" operator="greaterThan">
      <formula>1</formula>
    </cfRule>
  </conditionalFormatting>
  <conditionalFormatting sqref="E43:H43">
    <cfRule type="cellIs" dxfId="3004" priority="3005" operator="greaterThan">
      <formula>1</formula>
    </cfRule>
  </conditionalFormatting>
  <conditionalFormatting sqref="E43:H43">
    <cfRule type="cellIs" dxfId="3003" priority="3004" operator="greaterThan">
      <formula>1</formula>
    </cfRule>
  </conditionalFormatting>
  <conditionalFormatting sqref="E43:H43">
    <cfRule type="cellIs" dxfId="3002" priority="3003" operator="greaterThan">
      <formula>1</formula>
    </cfRule>
  </conditionalFormatting>
  <conditionalFormatting sqref="E43:H43">
    <cfRule type="cellIs" dxfId="3001" priority="3002" operator="greaterThan">
      <formula>1</formula>
    </cfRule>
  </conditionalFormatting>
  <conditionalFormatting sqref="E43:H43">
    <cfRule type="cellIs" dxfId="3000" priority="3001" operator="greaterThan">
      <formula>1</formula>
    </cfRule>
  </conditionalFormatting>
  <conditionalFormatting sqref="E43:H43">
    <cfRule type="cellIs" dxfId="2999" priority="3000" operator="greaterThan">
      <formula>1</formula>
    </cfRule>
  </conditionalFormatting>
  <conditionalFormatting sqref="E43:H43">
    <cfRule type="cellIs" dxfId="2998" priority="2999" operator="greaterThan">
      <formula>1</formula>
    </cfRule>
  </conditionalFormatting>
  <conditionalFormatting sqref="E43:H43">
    <cfRule type="cellIs" dxfId="2997" priority="2998" operator="greaterThan">
      <formula>1</formula>
    </cfRule>
  </conditionalFormatting>
  <conditionalFormatting sqref="E43:H43">
    <cfRule type="cellIs" dxfId="2996" priority="2997" operator="greaterThan">
      <formula>1</formula>
    </cfRule>
  </conditionalFormatting>
  <conditionalFormatting sqref="E43:H43">
    <cfRule type="cellIs" dxfId="2995" priority="2996" operator="greaterThan">
      <formula>1</formula>
    </cfRule>
  </conditionalFormatting>
  <conditionalFormatting sqref="E43:H43">
    <cfRule type="cellIs" dxfId="2994" priority="2995" operator="greaterThan">
      <formula>1</formula>
    </cfRule>
  </conditionalFormatting>
  <conditionalFormatting sqref="E43:H43">
    <cfRule type="cellIs" dxfId="2993" priority="2994" operator="greaterThan">
      <formula>1</formula>
    </cfRule>
  </conditionalFormatting>
  <conditionalFormatting sqref="E43:H43">
    <cfRule type="cellIs" dxfId="2992" priority="2993" operator="greaterThan">
      <formula>1</formula>
    </cfRule>
  </conditionalFormatting>
  <conditionalFormatting sqref="E43:H43">
    <cfRule type="cellIs" dxfId="2991" priority="2992" operator="greaterThan">
      <formula>1</formula>
    </cfRule>
  </conditionalFormatting>
  <conditionalFormatting sqref="E43:H43">
    <cfRule type="cellIs" dxfId="2990" priority="2991" operator="greaterThan">
      <formula>1</formula>
    </cfRule>
  </conditionalFormatting>
  <conditionalFormatting sqref="E43:H43">
    <cfRule type="cellIs" dxfId="2989" priority="2990" operator="greaterThan">
      <formula>1</formula>
    </cfRule>
  </conditionalFormatting>
  <conditionalFormatting sqref="E43:H43">
    <cfRule type="cellIs" dxfId="2988" priority="2989" operator="greaterThan">
      <formula>1</formula>
    </cfRule>
  </conditionalFormatting>
  <conditionalFormatting sqref="E43:H43">
    <cfRule type="cellIs" dxfId="2987" priority="2988" operator="greaterThan">
      <formula>1</formula>
    </cfRule>
  </conditionalFormatting>
  <conditionalFormatting sqref="E43:H43">
    <cfRule type="cellIs" dxfId="2986" priority="2987" operator="greaterThan">
      <formula>1</formula>
    </cfRule>
  </conditionalFormatting>
  <conditionalFormatting sqref="E43:H43">
    <cfRule type="cellIs" dxfId="2985" priority="2986" operator="greaterThan">
      <formula>1</formula>
    </cfRule>
  </conditionalFormatting>
  <conditionalFormatting sqref="E43:H43">
    <cfRule type="cellIs" dxfId="2984" priority="2985" operator="greaterThan">
      <formula>1</formula>
    </cfRule>
  </conditionalFormatting>
  <conditionalFormatting sqref="E43:H43">
    <cfRule type="cellIs" dxfId="2983" priority="2984" operator="greaterThan">
      <formula>1</formula>
    </cfRule>
  </conditionalFormatting>
  <conditionalFormatting sqref="E43:H43">
    <cfRule type="cellIs" dxfId="2982" priority="2983" operator="greaterThan">
      <formula>1</formula>
    </cfRule>
  </conditionalFormatting>
  <conditionalFormatting sqref="E43:H43">
    <cfRule type="cellIs" dxfId="2981" priority="2982" operator="greaterThan">
      <formula>1</formula>
    </cfRule>
  </conditionalFormatting>
  <conditionalFormatting sqref="E43:H43">
    <cfRule type="cellIs" dxfId="2980" priority="2981" operator="greaterThan">
      <formula>1</formula>
    </cfRule>
  </conditionalFormatting>
  <conditionalFormatting sqref="E43:H43">
    <cfRule type="cellIs" dxfId="2979" priority="2980" operator="greaterThan">
      <formula>1</formula>
    </cfRule>
  </conditionalFormatting>
  <conditionalFormatting sqref="E43:H43">
    <cfRule type="cellIs" dxfId="2978" priority="2979" operator="greaterThan">
      <formula>1</formula>
    </cfRule>
  </conditionalFormatting>
  <conditionalFormatting sqref="E43:H43">
    <cfRule type="cellIs" dxfId="2977" priority="2978" operator="greaterThan">
      <formula>1</formula>
    </cfRule>
  </conditionalFormatting>
  <conditionalFormatting sqref="E43:H43">
    <cfRule type="cellIs" dxfId="2976" priority="2977" operator="greaterThan">
      <formula>1</formula>
    </cfRule>
  </conditionalFormatting>
  <conditionalFormatting sqref="E43:H43">
    <cfRule type="cellIs" dxfId="2975" priority="2976" operator="greaterThan">
      <formula>1</formula>
    </cfRule>
  </conditionalFormatting>
  <conditionalFormatting sqref="E43:H43">
    <cfRule type="cellIs" dxfId="2974" priority="2975" operator="greaterThan">
      <formula>1</formula>
    </cfRule>
  </conditionalFormatting>
  <conditionalFormatting sqref="E43:H43">
    <cfRule type="cellIs" dxfId="2973" priority="2974" operator="greaterThan">
      <formula>1</formula>
    </cfRule>
  </conditionalFormatting>
  <conditionalFormatting sqref="E43:H43">
    <cfRule type="cellIs" dxfId="2972" priority="2973" operator="greaterThan">
      <formula>1</formula>
    </cfRule>
  </conditionalFormatting>
  <conditionalFormatting sqref="E43:H43">
    <cfRule type="cellIs" dxfId="2971" priority="2972" operator="greaterThan">
      <formula>1</formula>
    </cfRule>
  </conditionalFormatting>
  <conditionalFormatting sqref="E43:H43">
    <cfRule type="cellIs" dxfId="2970" priority="2971" operator="greaterThan">
      <formula>1</formula>
    </cfRule>
  </conditionalFormatting>
  <conditionalFormatting sqref="E43:H43">
    <cfRule type="cellIs" dxfId="2969" priority="2970" operator="greaterThan">
      <formula>1</formula>
    </cfRule>
  </conditionalFormatting>
  <conditionalFormatting sqref="E43:H43">
    <cfRule type="cellIs" dxfId="2968" priority="2969" operator="greaterThan">
      <formula>1</formula>
    </cfRule>
  </conditionalFormatting>
  <conditionalFormatting sqref="E43:H43">
    <cfRule type="cellIs" dxfId="2967" priority="2968" operator="greaterThan">
      <formula>1</formula>
    </cfRule>
  </conditionalFormatting>
  <conditionalFormatting sqref="E43:H43">
    <cfRule type="cellIs" dxfId="2966" priority="2967" operator="greaterThan">
      <formula>1</formula>
    </cfRule>
  </conditionalFormatting>
  <conditionalFormatting sqref="E43:H43">
    <cfRule type="cellIs" dxfId="2965" priority="2966" operator="greaterThan">
      <formula>1</formula>
    </cfRule>
  </conditionalFormatting>
  <conditionalFormatting sqref="E43:H43">
    <cfRule type="cellIs" dxfId="2964" priority="2965" operator="greaterThan">
      <formula>1</formula>
    </cfRule>
  </conditionalFormatting>
  <conditionalFormatting sqref="E43:H43">
    <cfRule type="cellIs" dxfId="2963" priority="2964" operator="greaterThan">
      <formula>1</formula>
    </cfRule>
  </conditionalFormatting>
  <conditionalFormatting sqref="E43:H43">
    <cfRule type="cellIs" dxfId="2962" priority="2963" operator="greaterThan">
      <formula>1</formula>
    </cfRule>
  </conditionalFormatting>
  <conditionalFormatting sqref="E43:H43">
    <cfRule type="cellIs" dxfId="2961" priority="2962" operator="greaterThan">
      <formula>1</formula>
    </cfRule>
  </conditionalFormatting>
  <conditionalFormatting sqref="E43:H43">
    <cfRule type="cellIs" dxfId="2960" priority="2961" operator="greaterThan">
      <formula>1</formula>
    </cfRule>
  </conditionalFormatting>
  <conditionalFormatting sqref="E43:H43">
    <cfRule type="cellIs" dxfId="2959" priority="2960" operator="greaterThan">
      <formula>1</formula>
    </cfRule>
  </conditionalFormatting>
  <conditionalFormatting sqref="E43:H43">
    <cfRule type="cellIs" dxfId="2958" priority="2959" operator="greaterThan">
      <formula>1</formula>
    </cfRule>
  </conditionalFormatting>
  <conditionalFormatting sqref="E43:H43">
    <cfRule type="cellIs" dxfId="2957" priority="2958" operator="greaterThan">
      <formula>1</formula>
    </cfRule>
  </conditionalFormatting>
  <conditionalFormatting sqref="E43:H43">
    <cfRule type="cellIs" dxfId="2956" priority="2957" operator="greaterThan">
      <formula>1</formula>
    </cfRule>
  </conditionalFormatting>
  <conditionalFormatting sqref="E43:H43">
    <cfRule type="cellIs" dxfId="2955" priority="2956" operator="greaterThan">
      <formula>1</formula>
    </cfRule>
  </conditionalFormatting>
  <conditionalFormatting sqref="E43:H43">
    <cfRule type="cellIs" dxfId="2954" priority="2955" operator="greaterThan">
      <formula>1</formula>
    </cfRule>
  </conditionalFormatting>
  <conditionalFormatting sqref="E43:H43">
    <cfRule type="cellIs" dxfId="2953" priority="2954" operator="greaterThan">
      <formula>1</formula>
    </cfRule>
  </conditionalFormatting>
  <conditionalFormatting sqref="E43:H43">
    <cfRule type="cellIs" dxfId="2952" priority="2953" operator="greaterThan">
      <formula>1</formula>
    </cfRule>
  </conditionalFormatting>
  <conditionalFormatting sqref="E43:H43">
    <cfRule type="cellIs" dxfId="2951" priority="2952" operator="greaterThan">
      <formula>1</formula>
    </cfRule>
  </conditionalFormatting>
  <conditionalFormatting sqref="E43:H43">
    <cfRule type="cellIs" dxfId="2950" priority="2951" operator="greaterThan">
      <formula>1</formula>
    </cfRule>
  </conditionalFormatting>
  <conditionalFormatting sqref="E43:H43">
    <cfRule type="cellIs" dxfId="2949" priority="2950" operator="greaterThan">
      <formula>1</formula>
    </cfRule>
  </conditionalFormatting>
  <conditionalFormatting sqref="E43:H43">
    <cfRule type="cellIs" dxfId="2948" priority="2949" operator="greaterThan">
      <formula>1</formula>
    </cfRule>
  </conditionalFormatting>
  <conditionalFormatting sqref="E43:H43">
    <cfRule type="cellIs" dxfId="2947" priority="2948" operator="greaterThan">
      <formula>1</formula>
    </cfRule>
  </conditionalFormatting>
  <conditionalFormatting sqref="E43:H43">
    <cfRule type="cellIs" dxfId="2946" priority="2947" operator="greaterThan">
      <formula>1</formula>
    </cfRule>
  </conditionalFormatting>
  <conditionalFormatting sqref="E43:H43">
    <cfRule type="cellIs" dxfId="2945" priority="2946" operator="greaterThan">
      <formula>1</formula>
    </cfRule>
  </conditionalFormatting>
  <conditionalFormatting sqref="E43:H43">
    <cfRule type="cellIs" dxfId="2944" priority="2945" operator="greaterThan">
      <formula>1</formula>
    </cfRule>
  </conditionalFormatting>
  <conditionalFormatting sqref="E43:H43">
    <cfRule type="cellIs" dxfId="2943" priority="2944" operator="greaterThan">
      <formula>1</formula>
    </cfRule>
  </conditionalFormatting>
  <conditionalFormatting sqref="E43:H43">
    <cfRule type="cellIs" dxfId="2942" priority="2943" operator="greaterThan">
      <formula>1</formula>
    </cfRule>
  </conditionalFormatting>
  <conditionalFormatting sqref="E43:H43">
    <cfRule type="cellIs" dxfId="2941" priority="2942" operator="greaterThan">
      <formula>1</formula>
    </cfRule>
  </conditionalFormatting>
  <conditionalFormatting sqref="E43:H43">
    <cfRule type="cellIs" dxfId="2940" priority="2941" operator="greaterThan">
      <formula>1</formula>
    </cfRule>
  </conditionalFormatting>
  <conditionalFormatting sqref="E43:H43">
    <cfRule type="cellIs" dxfId="2939" priority="2940" operator="greaterThan">
      <formula>1</formula>
    </cfRule>
  </conditionalFormatting>
  <conditionalFormatting sqref="E43:H43">
    <cfRule type="cellIs" dxfId="2938" priority="2939" operator="greaterThan">
      <formula>1</formula>
    </cfRule>
  </conditionalFormatting>
  <conditionalFormatting sqref="E43:H43">
    <cfRule type="cellIs" dxfId="2937" priority="2938" operator="greaterThan">
      <formula>1</formula>
    </cfRule>
  </conditionalFormatting>
  <conditionalFormatting sqref="E43:H43">
    <cfRule type="cellIs" dxfId="2936" priority="2937" operator="greaterThan">
      <formula>1</formula>
    </cfRule>
  </conditionalFormatting>
  <conditionalFormatting sqref="E43:H43">
    <cfRule type="cellIs" dxfId="2935" priority="2936" operator="greaterThan">
      <formula>1</formula>
    </cfRule>
  </conditionalFormatting>
  <conditionalFormatting sqref="E43:H43">
    <cfRule type="cellIs" dxfId="2934" priority="2935" operator="greaterThan">
      <formula>1</formula>
    </cfRule>
  </conditionalFormatting>
  <conditionalFormatting sqref="E43:H43">
    <cfRule type="cellIs" dxfId="2933" priority="2934" operator="greaterThan">
      <formula>1</formula>
    </cfRule>
  </conditionalFormatting>
  <conditionalFormatting sqref="E43:H43">
    <cfRule type="cellIs" dxfId="2932" priority="2933" operator="greaterThan">
      <formula>1</formula>
    </cfRule>
  </conditionalFormatting>
  <conditionalFormatting sqref="E43:H43">
    <cfRule type="cellIs" dxfId="2931" priority="2932" operator="greaterThan">
      <formula>1</formula>
    </cfRule>
  </conditionalFormatting>
  <conditionalFormatting sqref="E43:H43">
    <cfRule type="cellIs" dxfId="2930" priority="2931" operator="greaterThan">
      <formula>1</formula>
    </cfRule>
  </conditionalFormatting>
  <conditionalFormatting sqref="E43:H43">
    <cfRule type="cellIs" dxfId="2929" priority="2930" operator="greaterThan">
      <formula>1</formula>
    </cfRule>
  </conditionalFormatting>
  <conditionalFormatting sqref="E43:H43">
    <cfRule type="cellIs" dxfId="2928" priority="2929" operator="greaterThan">
      <formula>1</formula>
    </cfRule>
  </conditionalFormatting>
  <conditionalFormatting sqref="E43:H43">
    <cfRule type="cellIs" dxfId="2927" priority="2928" operator="greaterThan">
      <formula>1</formula>
    </cfRule>
  </conditionalFormatting>
  <conditionalFormatting sqref="E43:H43">
    <cfRule type="cellIs" dxfId="2926" priority="2927" operator="greaterThan">
      <formula>1</formula>
    </cfRule>
  </conditionalFormatting>
  <conditionalFormatting sqref="E43:H43">
    <cfRule type="cellIs" dxfId="2925" priority="2926" operator="greaterThan">
      <formula>1</formula>
    </cfRule>
  </conditionalFormatting>
  <conditionalFormatting sqref="E43:H43">
    <cfRule type="cellIs" dxfId="2924" priority="2925" operator="greaterThan">
      <formula>1</formula>
    </cfRule>
  </conditionalFormatting>
  <conditionalFormatting sqref="E43:H43">
    <cfRule type="cellIs" dxfId="2923" priority="2924" operator="greaterThan">
      <formula>1</formula>
    </cfRule>
  </conditionalFormatting>
  <conditionalFormatting sqref="E43:H43">
    <cfRule type="cellIs" dxfId="2922" priority="2923" operator="greaterThan">
      <formula>1</formula>
    </cfRule>
  </conditionalFormatting>
  <conditionalFormatting sqref="E43:H43">
    <cfRule type="cellIs" dxfId="2921" priority="2922" operator="greaterThan">
      <formula>1</formula>
    </cfRule>
  </conditionalFormatting>
  <conditionalFormatting sqref="E43:H43">
    <cfRule type="cellIs" dxfId="2920" priority="2921" operator="greaterThan">
      <formula>1</formula>
    </cfRule>
  </conditionalFormatting>
  <conditionalFormatting sqref="E43:H43">
    <cfRule type="cellIs" dxfId="2919" priority="2920" operator="greaterThan">
      <formula>1</formula>
    </cfRule>
  </conditionalFormatting>
  <conditionalFormatting sqref="E43:H43">
    <cfRule type="cellIs" dxfId="2918" priority="2919" operator="greaterThan">
      <formula>1</formula>
    </cfRule>
  </conditionalFormatting>
  <conditionalFormatting sqref="E43:H43">
    <cfRule type="cellIs" dxfId="2917" priority="2918" operator="greaterThan">
      <formula>1</formula>
    </cfRule>
  </conditionalFormatting>
  <conditionalFormatting sqref="E43:H43">
    <cfRule type="cellIs" dxfId="2916" priority="2917" operator="greaterThan">
      <formula>1</formula>
    </cfRule>
  </conditionalFormatting>
  <conditionalFormatting sqref="E43:H43">
    <cfRule type="cellIs" dxfId="2915" priority="2916" operator="greaterThan">
      <formula>1</formula>
    </cfRule>
  </conditionalFormatting>
  <conditionalFormatting sqref="E43:H43">
    <cfRule type="cellIs" dxfId="2914" priority="2915" operator="greaterThan">
      <formula>1</formula>
    </cfRule>
  </conditionalFormatting>
  <conditionalFormatting sqref="E43:H43">
    <cfRule type="cellIs" dxfId="2913" priority="2914" operator="greaterThan">
      <formula>1</formula>
    </cfRule>
  </conditionalFormatting>
  <conditionalFormatting sqref="E43:H43">
    <cfRule type="cellIs" dxfId="2912" priority="2913" operator="greaterThan">
      <formula>1</formula>
    </cfRule>
  </conditionalFormatting>
  <conditionalFormatting sqref="E43:H43">
    <cfRule type="cellIs" dxfId="2911" priority="2912" operator="greaterThan">
      <formula>1</formula>
    </cfRule>
  </conditionalFormatting>
  <conditionalFormatting sqref="E43:H43">
    <cfRule type="cellIs" dxfId="2910" priority="2911" operator="greaterThan">
      <formula>1</formula>
    </cfRule>
  </conditionalFormatting>
  <conditionalFormatting sqref="E43:H43">
    <cfRule type="cellIs" dxfId="2909" priority="2910" operator="greaterThan">
      <formula>1</formula>
    </cfRule>
  </conditionalFormatting>
  <conditionalFormatting sqref="E43:H43">
    <cfRule type="cellIs" dxfId="2908" priority="2909" operator="greaterThan">
      <formula>1</formula>
    </cfRule>
  </conditionalFormatting>
  <conditionalFormatting sqref="E43:H43">
    <cfRule type="cellIs" dxfId="2907" priority="2908" operator="greaterThan">
      <formula>1</formula>
    </cfRule>
  </conditionalFormatting>
  <conditionalFormatting sqref="E43:H43">
    <cfRule type="cellIs" dxfId="2906" priority="2907" operator="greaterThan">
      <formula>1</formula>
    </cfRule>
  </conditionalFormatting>
  <conditionalFormatting sqref="E43:H43">
    <cfRule type="cellIs" dxfId="2905" priority="2906" operator="greaterThan">
      <formula>1</formula>
    </cfRule>
  </conditionalFormatting>
  <conditionalFormatting sqref="E43:H43">
    <cfRule type="cellIs" dxfId="2904" priority="2905" operator="greaterThan">
      <formula>1</formula>
    </cfRule>
  </conditionalFormatting>
  <conditionalFormatting sqref="E43:H43">
    <cfRule type="cellIs" dxfId="2903" priority="2904" operator="greaterThan">
      <formula>1</formula>
    </cfRule>
  </conditionalFormatting>
  <conditionalFormatting sqref="E43:H43">
    <cfRule type="cellIs" dxfId="2902" priority="2903" operator="greaterThan">
      <formula>1</formula>
    </cfRule>
  </conditionalFormatting>
  <conditionalFormatting sqref="E43:H43">
    <cfRule type="cellIs" dxfId="2901" priority="2902" operator="greaterThan">
      <formula>1</formula>
    </cfRule>
  </conditionalFormatting>
  <conditionalFormatting sqref="E43:H43">
    <cfRule type="cellIs" dxfId="2900" priority="2901" operator="greaterThan">
      <formula>1</formula>
    </cfRule>
  </conditionalFormatting>
  <conditionalFormatting sqref="E43:H43">
    <cfRule type="cellIs" dxfId="2899" priority="2900" operator="greaterThan">
      <formula>1</formula>
    </cfRule>
  </conditionalFormatting>
  <conditionalFormatting sqref="E43:H43">
    <cfRule type="cellIs" dxfId="2898" priority="2899" operator="greaterThan">
      <formula>1</formula>
    </cfRule>
  </conditionalFormatting>
  <conditionalFormatting sqref="E43:H43">
    <cfRule type="cellIs" dxfId="2897" priority="2898" operator="greaterThan">
      <formula>1</formula>
    </cfRule>
  </conditionalFormatting>
  <conditionalFormatting sqref="E43:H43">
    <cfRule type="cellIs" dxfId="2896" priority="2897" operator="greaterThan">
      <formula>1</formula>
    </cfRule>
  </conditionalFormatting>
  <conditionalFormatting sqref="E43:H43">
    <cfRule type="cellIs" dxfId="2895" priority="2896" operator="greaterThan">
      <formula>1</formula>
    </cfRule>
  </conditionalFormatting>
  <conditionalFormatting sqref="E43:H43">
    <cfRule type="cellIs" dxfId="2894" priority="2895" operator="greaterThan">
      <formula>1</formula>
    </cfRule>
  </conditionalFormatting>
  <conditionalFormatting sqref="E43:H43">
    <cfRule type="cellIs" dxfId="2893" priority="2894" operator="greaterThan">
      <formula>1</formula>
    </cfRule>
  </conditionalFormatting>
  <conditionalFormatting sqref="E43:H43">
    <cfRule type="cellIs" dxfId="2892" priority="2893" operator="greaterThan">
      <formula>1</formula>
    </cfRule>
  </conditionalFormatting>
  <conditionalFormatting sqref="E43:H43">
    <cfRule type="cellIs" dxfId="2891" priority="2892" operator="greaterThan">
      <formula>1</formula>
    </cfRule>
  </conditionalFormatting>
  <conditionalFormatting sqref="E43:H43">
    <cfRule type="cellIs" dxfId="2890" priority="2891" operator="greaterThan">
      <formula>1</formula>
    </cfRule>
  </conditionalFormatting>
  <conditionalFormatting sqref="E43:H43">
    <cfRule type="cellIs" dxfId="2889" priority="2890" operator="greaterThan">
      <formula>1</formula>
    </cfRule>
  </conditionalFormatting>
  <conditionalFormatting sqref="E43:H43">
    <cfRule type="cellIs" dxfId="2888" priority="2889" operator="greaterThan">
      <formula>1</formula>
    </cfRule>
  </conditionalFormatting>
  <conditionalFormatting sqref="E43:H43">
    <cfRule type="cellIs" dxfId="2887" priority="2888" operator="greaterThan">
      <formula>1</formula>
    </cfRule>
  </conditionalFormatting>
  <conditionalFormatting sqref="E43:H43">
    <cfRule type="cellIs" dxfId="2886" priority="2887" operator="greaterThan">
      <formula>1</formula>
    </cfRule>
  </conditionalFormatting>
  <conditionalFormatting sqref="E43:H43">
    <cfRule type="cellIs" dxfId="2885" priority="2886" operator="greaterThan">
      <formula>1</formula>
    </cfRule>
  </conditionalFormatting>
  <conditionalFormatting sqref="E43:H43">
    <cfRule type="cellIs" dxfId="2884" priority="2885" operator="greaterThan">
      <formula>1</formula>
    </cfRule>
  </conditionalFormatting>
  <conditionalFormatting sqref="E43:H43">
    <cfRule type="cellIs" dxfId="2883" priority="2884" operator="greaterThan">
      <formula>1</formula>
    </cfRule>
  </conditionalFormatting>
  <conditionalFormatting sqref="E43:H43">
    <cfRule type="cellIs" dxfId="2882" priority="2883" operator="greaterThan">
      <formula>1</formula>
    </cfRule>
  </conditionalFormatting>
  <conditionalFormatting sqref="E43:H43">
    <cfRule type="cellIs" dxfId="2881" priority="2882" operator="greaterThan">
      <formula>1</formula>
    </cfRule>
  </conditionalFormatting>
  <conditionalFormatting sqref="E43:H43">
    <cfRule type="cellIs" dxfId="2880" priority="2881" operator="greaterThan">
      <formula>1</formula>
    </cfRule>
  </conditionalFormatting>
  <conditionalFormatting sqref="E43:H43">
    <cfRule type="cellIs" dxfId="2879" priority="2880" operator="greaterThan">
      <formula>1</formula>
    </cfRule>
  </conditionalFormatting>
  <conditionalFormatting sqref="E43:H43">
    <cfRule type="cellIs" dxfId="2878" priority="2879" operator="greaterThan">
      <formula>1</formula>
    </cfRule>
  </conditionalFormatting>
  <conditionalFormatting sqref="E43:H43">
    <cfRule type="cellIs" dxfId="2877" priority="2878" operator="greaterThan">
      <formula>1</formula>
    </cfRule>
  </conditionalFormatting>
  <conditionalFormatting sqref="E43:H43">
    <cfRule type="cellIs" dxfId="2876" priority="2877" operator="greaterThan">
      <formula>1</formula>
    </cfRule>
  </conditionalFormatting>
  <conditionalFormatting sqref="E43:H43">
    <cfRule type="cellIs" dxfId="2875" priority="2876" operator="greaterThan">
      <formula>1</formula>
    </cfRule>
  </conditionalFormatting>
  <conditionalFormatting sqref="E43:H43">
    <cfRule type="cellIs" dxfId="2874" priority="2875" operator="greaterThan">
      <formula>1</formula>
    </cfRule>
  </conditionalFormatting>
  <conditionalFormatting sqref="E43:H43">
    <cfRule type="cellIs" dxfId="2873" priority="2874" operator="greaterThan">
      <formula>1</formula>
    </cfRule>
  </conditionalFormatting>
  <conditionalFormatting sqref="E43:H43">
    <cfRule type="cellIs" dxfId="2872" priority="2873" operator="greaterThan">
      <formula>1</formula>
    </cfRule>
  </conditionalFormatting>
  <conditionalFormatting sqref="E43:H43">
    <cfRule type="cellIs" dxfId="2871" priority="2872" operator="greaterThan">
      <formula>1</formula>
    </cfRule>
  </conditionalFormatting>
  <conditionalFormatting sqref="E43:H43">
    <cfRule type="cellIs" dxfId="2870" priority="2871" operator="greaterThan">
      <formula>1</formula>
    </cfRule>
  </conditionalFormatting>
  <conditionalFormatting sqref="E43:H43">
    <cfRule type="cellIs" dxfId="2869" priority="2870" operator="greaterThan">
      <formula>1</formula>
    </cfRule>
  </conditionalFormatting>
  <conditionalFormatting sqref="E43:H43">
    <cfRule type="cellIs" dxfId="2868" priority="2869" operator="greaterThan">
      <formula>1</formula>
    </cfRule>
  </conditionalFormatting>
  <conditionalFormatting sqref="E43:H43">
    <cfRule type="cellIs" dxfId="2867" priority="2868" operator="greaterThan">
      <formula>1</formula>
    </cfRule>
  </conditionalFormatting>
  <conditionalFormatting sqref="E43:H43">
    <cfRule type="cellIs" dxfId="2866" priority="2867" operator="greaterThan">
      <formula>1</formula>
    </cfRule>
  </conditionalFormatting>
  <conditionalFormatting sqref="E43:H43">
    <cfRule type="cellIs" dxfId="2865" priority="2866" operator="greaterThan">
      <formula>1</formula>
    </cfRule>
  </conditionalFormatting>
  <conditionalFormatting sqref="G45:K45">
    <cfRule type="cellIs" dxfId="2864" priority="2865" operator="greaterThan">
      <formula>1</formula>
    </cfRule>
  </conditionalFormatting>
  <conditionalFormatting sqref="G45:K45">
    <cfRule type="cellIs" dxfId="2863" priority="2864" operator="greaterThan">
      <formula>1</formula>
    </cfRule>
  </conditionalFormatting>
  <conditionalFormatting sqref="G45:K45">
    <cfRule type="cellIs" dxfId="2862" priority="2863" operator="equal">
      <formula>0</formula>
    </cfRule>
  </conditionalFormatting>
  <conditionalFormatting sqref="G45:K45">
    <cfRule type="cellIs" dxfId="2861" priority="2862" operator="greaterThan">
      <formula>1</formula>
    </cfRule>
  </conditionalFormatting>
  <conditionalFormatting sqref="G45:K45">
    <cfRule type="cellIs" dxfId="2860" priority="2861" operator="greaterThan">
      <formula>1</formula>
    </cfRule>
  </conditionalFormatting>
  <conditionalFormatting sqref="G45:K45">
    <cfRule type="cellIs" dxfId="2859" priority="2860" operator="greaterThan">
      <formula>1</formula>
    </cfRule>
  </conditionalFormatting>
  <conditionalFormatting sqref="G45:K45">
    <cfRule type="cellIs" dxfId="2858" priority="2859" operator="greaterThan">
      <formula>1</formula>
    </cfRule>
  </conditionalFormatting>
  <conditionalFormatting sqref="G45:K45">
    <cfRule type="cellIs" dxfId="2857" priority="2858" operator="greaterThan">
      <formula>1</formula>
    </cfRule>
  </conditionalFormatting>
  <conditionalFormatting sqref="G45:K45">
    <cfRule type="cellIs" dxfId="2856" priority="2857" operator="greaterThan">
      <formula>1</formula>
    </cfRule>
  </conditionalFormatting>
  <conditionalFormatting sqref="G45:K45">
    <cfRule type="cellIs" dxfId="2855" priority="2856" operator="greaterThan">
      <formula>1</formula>
    </cfRule>
  </conditionalFormatting>
  <conditionalFormatting sqref="G45:K45">
    <cfRule type="cellIs" dxfId="2854" priority="2855" operator="greaterThan">
      <formula>1</formula>
    </cfRule>
  </conditionalFormatting>
  <conditionalFormatting sqref="G45:K45">
    <cfRule type="cellIs" dxfId="2853" priority="2854" operator="greaterThan">
      <formula>1</formula>
    </cfRule>
  </conditionalFormatting>
  <conditionalFormatting sqref="G45:K45">
    <cfRule type="cellIs" dxfId="2852" priority="2853" operator="greaterThan">
      <formula>1</formula>
    </cfRule>
  </conditionalFormatting>
  <conditionalFormatting sqref="G45:K45">
    <cfRule type="cellIs" dxfId="2851" priority="2852" operator="greaterThan">
      <formula>1</formula>
    </cfRule>
  </conditionalFormatting>
  <conditionalFormatting sqref="G45:K45">
    <cfRule type="cellIs" dxfId="2850" priority="2851" operator="greaterThan">
      <formula>1</formula>
    </cfRule>
  </conditionalFormatting>
  <conditionalFormatting sqref="G45:K45">
    <cfRule type="cellIs" dxfId="2849" priority="2850" operator="greaterThan">
      <formula>1</formula>
    </cfRule>
  </conditionalFormatting>
  <conditionalFormatting sqref="G45:K45">
    <cfRule type="cellIs" dxfId="2848" priority="2849" operator="greaterThan">
      <formula>1</formula>
    </cfRule>
  </conditionalFormatting>
  <conditionalFormatting sqref="G45:K45">
    <cfRule type="cellIs" dxfId="2847" priority="2848" operator="greaterThan">
      <formula>1</formula>
    </cfRule>
  </conditionalFormatting>
  <conditionalFormatting sqref="G45:K45">
    <cfRule type="cellIs" dxfId="2846" priority="2847" operator="greaterThan">
      <formula>1</formula>
    </cfRule>
  </conditionalFormatting>
  <conditionalFormatting sqref="G45:K45">
    <cfRule type="cellIs" dxfId="2845" priority="2846" operator="greaterThan">
      <formula>1</formula>
    </cfRule>
  </conditionalFormatting>
  <conditionalFormatting sqref="G45:K45">
    <cfRule type="cellIs" dxfId="2844" priority="2845" operator="greaterThan">
      <formula>1</formula>
    </cfRule>
  </conditionalFormatting>
  <conditionalFormatting sqref="G45:K45">
    <cfRule type="cellIs" dxfId="2843" priority="2844" operator="greaterThan">
      <formula>1</formula>
    </cfRule>
  </conditionalFormatting>
  <conditionalFormatting sqref="G45:K45">
    <cfRule type="cellIs" dxfId="2842" priority="2843" operator="greaterThan">
      <formula>1</formula>
    </cfRule>
  </conditionalFormatting>
  <conditionalFormatting sqref="G45:K45">
    <cfRule type="cellIs" dxfId="2841" priority="2842" operator="greaterThan">
      <formula>1</formula>
    </cfRule>
  </conditionalFormatting>
  <conditionalFormatting sqref="G45:K45">
    <cfRule type="cellIs" dxfId="2840" priority="2841" operator="greaterThan">
      <formula>1</formula>
    </cfRule>
  </conditionalFormatting>
  <conditionalFormatting sqref="G45:K45">
    <cfRule type="cellIs" dxfId="2839" priority="2840" operator="greaterThan">
      <formula>1</formula>
    </cfRule>
  </conditionalFormatting>
  <conditionalFormatting sqref="G45:K45">
    <cfRule type="cellIs" dxfId="2838" priority="2839" operator="greaterThan">
      <formula>1</formula>
    </cfRule>
  </conditionalFormatting>
  <conditionalFormatting sqref="G45:K45">
    <cfRule type="cellIs" dxfId="2837" priority="2838" operator="greaterThan">
      <formula>1</formula>
    </cfRule>
  </conditionalFormatting>
  <conditionalFormatting sqref="G45:K45">
    <cfRule type="cellIs" dxfId="2836" priority="2837" operator="greaterThan">
      <formula>1</formula>
    </cfRule>
  </conditionalFormatting>
  <conditionalFormatting sqref="G45:K45">
    <cfRule type="cellIs" dxfId="2835" priority="2836" operator="greaterThan">
      <formula>1</formula>
    </cfRule>
  </conditionalFormatting>
  <conditionalFormatting sqref="G45:K45">
    <cfRule type="cellIs" dxfId="2834" priority="2835" operator="greaterThan">
      <formula>1</formula>
    </cfRule>
  </conditionalFormatting>
  <conditionalFormatting sqref="G45:K45">
    <cfRule type="cellIs" dxfId="2833" priority="2834" operator="greaterThan">
      <formula>1</formula>
    </cfRule>
  </conditionalFormatting>
  <conditionalFormatting sqref="G45:K45">
    <cfRule type="cellIs" dxfId="2832" priority="2833" operator="greaterThan">
      <formula>1</formula>
    </cfRule>
  </conditionalFormatting>
  <conditionalFormatting sqref="G45:K45">
    <cfRule type="cellIs" dxfId="2831" priority="2832" operator="greaterThan">
      <formula>1</formula>
    </cfRule>
  </conditionalFormatting>
  <conditionalFormatting sqref="G45:K45">
    <cfRule type="cellIs" dxfId="2830" priority="2831" operator="greaterThan">
      <formula>1</formula>
    </cfRule>
  </conditionalFormatting>
  <conditionalFormatting sqref="G45:K45">
    <cfRule type="cellIs" dxfId="2829" priority="2830" operator="greaterThan">
      <formula>1</formula>
    </cfRule>
  </conditionalFormatting>
  <conditionalFormatting sqref="G45:K45">
    <cfRule type="cellIs" dxfId="2828" priority="2700" operator="greaterThan">
      <formula>1</formula>
    </cfRule>
  </conditionalFormatting>
  <conditionalFormatting sqref="G45:K45">
    <cfRule type="cellIs" dxfId="2827" priority="2699" operator="greaterThan">
      <formula>1</formula>
    </cfRule>
  </conditionalFormatting>
  <conditionalFormatting sqref="G45:K45">
    <cfRule type="cellIs" dxfId="2826" priority="2698" operator="greaterThan">
      <formula>1</formula>
    </cfRule>
  </conditionalFormatting>
  <conditionalFormatting sqref="G45:K45">
    <cfRule type="cellIs" dxfId="2825" priority="2697" operator="greaterThan">
      <formula>1</formula>
    </cfRule>
  </conditionalFormatting>
  <conditionalFormatting sqref="G45:K45">
    <cfRule type="cellIs" dxfId="2824" priority="2696" operator="greaterThan">
      <formula>1</formula>
    </cfRule>
  </conditionalFormatting>
  <conditionalFormatting sqref="G45:K45">
    <cfRule type="cellIs" dxfId="2823" priority="2695" operator="greaterThan">
      <formula>1</formula>
    </cfRule>
  </conditionalFormatting>
  <conditionalFormatting sqref="G45:K45">
    <cfRule type="cellIs" dxfId="2822" priority="2690" operator="greaterThan">
      <formula>1</formula>
    </cfRule>
  </conditionalFormatting>
  <conditionalFormatting sqref="G45:K45">
    <cfRule type="cellIs" dxfId="2821" priority="2694" operator="greaterThan">
      <formula>1</formula>
    </cfRule>
  </conditionalFormatting>
  <conditionalFormatting sqref="G45:K45">
    <cfRule type="cellIs" dxfId="2820" priority="2693" operator="greaterThan">
      <formula>1</formula>
    </cfRule>
  </conditionalFormatting>
  <conditionalFormatting sqref="G45:K45">
    <cfRule type="cellIs" dxfId="2819" priority="2692" operator="greaterThan">
      <formula>1</formula>
    </cfRule>
  </conditionalFormatting>
  <conditionalFormatting sqref="G45:K45">
    <cfRule type="cellIs" dxfId="2818" priority="2691" operator="greaterThan">
      <formula>1</formula>
    </cfRule>
  </conditionalFormatting>
  <conditionalFormatting sqref="G45:K45">
    <cfRule type="cellIs" dxfId="2817" priority="2689" operator="greaterThan">
      <formula>1</formula>
    </cfRule>
  </conditionalFormatting>
  <conditionalFormatting sqref="G45:K45">
    <cfRule type="cellIs" dxfId="2816" priority="2687" operator="greaterThan">
      <formula>1</formula>
    </cfRule>
  </conditionalFormatting>
  <conditionalFormatting sqref="G45:K45">
    <cfRule type="cellIs" dxfId="2815" priority="2686" operator="greaterThan">
      <formula>1</formula>
    </cfRule>
  </conditionalFormatting>
  <conditionalFormatting sqref="G45:K45">
    <cfRule type="cellIs" dxfId="2814" priority="2688" operator="greaterThan">
      <formula>1</formula>
    </cfRule>
  </conditionalFormatting>
  <conditionalFormatting sqref="G45:K45">
    <cfRule type="cellIs" dxfId="2813" priority="2685" operator="greaterThan">
      <formula>1</formula>
    </cfRule>
  </conditionalFormatting>
  <conditionalFormatting sqref="G45:K45">
    <cfRule type="cellIs" dxfId="2812" priority="2684" operator="greaterThan">
      <formula>1</formula>
    </cfRule>
  </conditionalFormatting>
  <conditionalFormatting sqref="G45:K45">
    <cfRule type="cellIs" dxfId="2811" priority="2683" operator="greaterThan">
      <formula>1</formula>
    </cfRule>
  </conditionalFormatting>
  <conditionalFormatting sqref="G45:K45">
    <cfRule type="cellIs" dxfId="2810" priority="2682" operator="greaterThan">
      <formula>1</formula>
    </cfRule>
  </conditionalFormatting>
  <conditionalFormatting sqref="G45:K45">
    <cfRule type="cellIs" dxfId="2809" priority="2681" operator="greaterThan">
      <formula>1</formula>
    </cfRule>
  </conditionalFormatting>
  <conditionalFormatting sqref="G45:K45">
    <cfRule type="cellIs" dxfId="2808" priority="2676" operator="greaterThan">
      <formula>1</formula>
    </cfRule>
  </conditionalFormatting>
  <conditionalFormatting sqref="G45:K45">
    <cfRule type="cellIs" dxfId="2807" priority="2675" operator="greaterThan">
      <formula>1</formula>
    </cfRule>
  </conditionalFormatting>
  <conditionalFormatting sqref="G45:K45">
    <cfRule type="cellIs" dxfId="2806" priority="2674" operator="greaterThan">
      <formula>1</formula>
    </cfRule>
  </conditionalFormatting>
  <conditionalFormatting sqref="G45:K45">
    <cfRule type="cellIs" dxfId="2805" priority="2673" operator="greaterThan">
      <formula>1</formula>
    </cfRule>
  </conditionalFormatting>
  <conditionalFormatting sqref="G45:K45">
    <cfRule type="cellIs" dxfId="2804" priority="2672" operator="greaterThan">
      <formula>1</formula>
    </cfRule>
  </conditionalFormatting>
  <conditionalFormatting sqref="G45:K45">
    <cfRule type="cellIs" dxfId="2803" priority="2671" operator="greaterThan">
      <formula>1</formula>
    </cfRule>
  </conditionalFormatting>
  <conditionalFormatting sqref="G45:K45">
    <cfRule type="cellIs" dxfId="2802" priority="2670" operator="greaterThan">
      <formula>1</formula>
    </cfRule>
  </conditionalFormatting>
  <conditionalFormatting sqref="G45:K45">
    <cfRule type="cellIs" dxfId="2801" priority="2680" operator="greaterThan">
      <formula>1</formula>
    </cfRule>
  </conditionalFormatting>
  <conditionalFormatting sqref="G45:K45">
    <cfRule type="cellIs" dxfId="2800" priority="2679" operator="greaterThan">
      <formula>1</formula>
    </cfRule>
  </conditionalFormatting>
  <conditionalFormatting sqref="G45:K45">
    <cfRule type="cellIs" dxfId="2799" priority="2678" operator="greaterThan">
      <formula>1</formula>
    </cfRule>
  </conditionalFormatting>
  <conditionalFormatting sqref="G45:K45">
    <cfRule type="cellIs" dxfId="2798" priority="2677" operator="greaterThan">
      <formula>1</formula>
    </cfRule>
  </conditionalFormatting>
  <conditionalFormatting sqref="G45:K45">
    <cfRule type="cellIs" dxfId="2797" priority="2829" operator="greaterThan">
      <formula>1</formula>
    </cfRule>
  </conditionalFormatting>
  <conditionalFormatting sqref="G45:K45">
    <cfRule type="cellIs" dxfId="2796" priority="2828" operator="greaterThan">
      <formula>1</formula>
    </cfRule>
  </conditionalFormatting>
  <conditionalFormatting sqref="G45:K45">
    <cfRule type="cellIs" dxfId="2795" priority="2827" operator="greaterThan">
      <formula>1</formula>
    </cfRule>
  </conditionalFormatting>
  <conditionalFormatting sqref="G45:K45">
    <cfRule type="cellIs" dxfId="2794" priority="2826" operator="greaterThan">
      <formula>1</formula>
    </cfRule>
  </conditionalFormatting>
  <conditionalFormatting sqref="G45:K45">
    <cfRule type="cellIs" dxfId="2793" priority="2825" operator="greaterThan">
      <formula>1</formula>
    </cfRule>
  </conditionalFormatting>
  <conditionalFormatting sqref="G45:K45">
    <cfRule type="cellIs" dxfId="2792" priority="2824" operator="greaterThan">
      <formula>1</formula>
    </cfRule>
  </conditionalFormatting>
  <conditionalFormatting sqref="G45:K45">
    <cfRule type="cellIs" dxfId="2791" priority="2823" operator="greaterThan">
      <formula>1</formula>
    </cfRule>
  </conditionalFormatting>
  <conditionalFormatting sqref="G45:K45">
    <cfRule type="cellIs" dxfId="2790" priority="2822" operator="greaterThan">
      <formula>1</formula>
    </cfRule>
  </conditionalFormatting>
  <conditionalFormatting sqref="G45:K45">
    <cfRule type="cellIs" dxfId="2789" priority="2821" operator="greaterThan">
      <formula>1</formula>
    </cfRule>
  </conditionalFormatting>
  <conditionalFormatting sqref="G45:K45">
    <cfRule type="cellIs" dxfId="2788" priority="2820" operator="greaterThan">
      <formula>1</formula>
    </cfRule>
  </conditionalFormatting>
  <conditionalFormatting sqref="G45:K45">
    <cfRule type="cellIs" dxfId="2787" priority="2819" operator="greaterThan">
      <formula>1</formula>
    </cfRule>
  </conditionalFormatting>
  <conditionalFormatting sqref="G45:K45">
    <cfRule type="cellIs" dxfId="2786" priority="2818" operator="greaterThan">
      <formula>1</formula>
    </cfRule>
  </conditionalFormatting>
  <conditionalFormatting sqref="G45:K45">
    <cfRule type="cellIs" dxfId="2785" priority="2817" operator="greaterThan">
      <formula>1</formula>
    </cfRule>
  </conditionalFormatting>
  <conditionalFormatting sqref="G45:K45">
    <cfRule type="cellIs" dxfId="2784" priority="2816" operator="greaterThan">
      <formula>1</formula>
    </cfRule>
  </conditionalFormatting>
  <conditionalFormatting sqref="G45:K45">
    <cfRule type="cellIs" dxfId="2783" priority="2815" operator="greaterThan">
      <formula>1</formula>
    </cfRule>
  </conditionalFormatting>
  <conditionalFormatting sqref="G45:K45">
    <cfRule type="cellIs" dxfId="2782" priority="2814" operator="greaterThan">
      <formula>1</formula>
    </cfRule>
  </conditionalFormatting>
  <conditionalFormatting sqref="G45:K45">
    <cfRule type="cellIs" dxfId="2781" priority="2813" operator="greaterThan">
      <formula>1</formula>
    </cfRule>
  </conditionalFormatting>
  <conditionalFormatting sqref="G45:K45">
    <cfRule type="cellIs" dxfId="2780" priority="2812" operator="greaterThan">
      <formula>1</formula>
    </cfRule>
  </conditionalFormatting>
  <conditionalFormatting sqref="G45:K45">
    <cfRule type="cellIs" dxfId="2779" priority="2811" operator="greaterThan">
      <formula>1</formula>
    </cfRule>
  </conditionalFormatting>
  <conditionalFormatting sqref="G45:K45">
    <cfRule type="cellIs" dxfId="2778" priority="2810" operator="greaterThan">
      <formula>1</formula>
    </cfRule>
  </conditionalFormatting>
  <conditionalFormatting sqref="G45:K45">
    <cfRule type="cellIs" dxfId="2777" priority="2809" operator="greaterThan">
      <formula>1</formula>
    </cfRule>
  </conditionalFormatting>
  <conditionalFormatting sqref="G45:K45">
    <cfRule type="cellIs" dxfId="2776" priority="2808" operator="greaterThan">
      <formula>1</formula>
    </cfRule>
  </conditionalFormatting>
  <conditionalFormatting sqref="G45:K45">
    <cfRule type="cellIs" dxfId="2775" priority="2807" operator="greaterThan">
      <formula>1</formula>
    </cfRule>
  </conditionalFormatting>
  <conditionalFormatting sqref="G45:K45">
    <cfRule type="cellIs" dxfId="2774" priority="2806" operator="greaterThan">
      <formula>1</formula>
    </cfRule>
  </conditionalFormatting>
  <conditionalFormatting sqref="G45:K45">
    <cfRule type="cellIs" dxfId="2773" priority="2805" operator="greaterThan">
      <formula>1</formula>
    </cfRule>
  </conditionalFormatting>
  <conditionalFormatting sqref="G45:K45">
    <cfRule type="cellIs" dxfId="2772" priority="2804" operator="greaterThan">
      <formula>1</formula>
    </cfRule>
  </conditionalFormatting>
  <conditionalFormatting sqref="G45:K45">
    <cfRule type="cellIs" dxfId="2771" priority="2803" operator="greaterThan">
      <formula>1</formula>
    </cfRule>
  </conditionalFormatting>
  <conditionalFormatting sqref="G45:K45">
    <cfRule type="cellIs" dxfId="2770" priority="2802" operator="greaterThan">
      <formula>1</formula>
    </cfRule>
  </conditionalFormatting>
  <conditionalFormatting sqref="G45:K45">
    <cfRule type="cellIs" dxfId="2769" priority="2801" operator="greaterThan">
      <formula>1</formula>
    </cfRule>
  </conditionalFormatting>
  <conditionalFormatting sqref="G45:K45">
    <cfRule type="cellIs" dxfId="2768" priority="2800" operator="greaterThan">
      <formula>1</formula>
    </cfRule>
  </conditionalFormatting>
  <conditionalFormatting sqref="G45:K45">
    <cfRule type="cellIs" dxfId="2767" priority="2799" operator="greaterThan">
      <formula>1</formula>
    </cfRule>
  </conditionalFormatting>
  <conditionalFormatting sqref="G45:K45">
    <cfRule type="cellIs" dxfId="2766" priority="2798" operator="greaterThan">
      <formula>1</formula>
    </cfRule>
  </conditionalFormatting>
  <conditionalFormatting sqref="G45:K45">
    <cfRule type="cellIs" dxfId="2765" priority="2797" operator="greaterThan">
      <formula>1</formula>
    </cfRule>
  </conditionalFormatting>
  <conditionalFormatting sqref="G45:K45">
    <cfRule type="cellIs" dxfId="2764" priority="2796" operator="greaterThan">
      <formula>1</formula>
    </cfRule>
  </conditionalFormatting>
  <conditionalFormatting sqref="G45:K45">
    <cfRule type="cellIs" dxfId="2763" priority="2795" operator="greaterThan">
      <formula>1</formula>
    </cfRule>
  </conditionalFormatting>
  <conditionalFormatting sqref="G45:K45">
    <cfRule type="cellIs" dxfId="2762" priority="2794" operator="greaterThan">
      <formula>1</formula>
    </cfRule>
  </conditionalFormatting>
  <conditionalFormatting sqref="G45:K45">
    <cfRule type="cellIs" dxfId="2761" priority="2793" operator="greaterThan">
      <formula>1</formula>
    </cfRule>
  </conditionalFormatting>
  <conditionalFormatting sqref="G45:K45">
    <cfRule type="cellIs" dxfId="2760" priority="2792" operator="greaterThan">
      <formula>1</formula>
    </cfRule>
  </conditionalFormatting>
  <conditionalFormatting sqref="G45:K45">
    <cfRule type="cellIs" dxfId="2759" priority="2791" operator="greaterThan">
      <formula>1</formula>
    </cfRule>
  </conditionalFormatting>
  <conditionalFormatting sqref="G45:K45">
    <cfRule type="cellIs" dxfId="2758" priority="2790" operator="greaterThan">
      <formula>1</formula>
    </cfRule>
  </conditionalFormatting>
  <conditionalFormatting sqref="G45:K45">
    <cfRule type="cellIs" dxfId="2757" priority="2789" operator="greaterThan">
      <formula>1</formula>
    </cfRule>
  </conditionalFormatting>
  <conditionalFormatting sqref="G45:K45">
    <cfRule type="cellIs" dxfId="2756" priority="2788" operator="greaterThan">
      <formula>1</formula>
    </cfRule>
  </conditionalFormatting>
  <conditionalFormatting sqref="G45:K45">
    <cfRule type="cellIs" dxfId="2755" priority="2787" operator="greaterThan">
      <formula>1</formula>
    </cfRule>
  </conditionalFormatting>
  <conditionalFormatting sqref="G45:K45">
    <cfRule type="cellIs" dxfId="2754" priority="2786" operator="greaterThan">
      <formula>1</formula>
    </cfRule>
  </conditionalFormatting>
  <conditionalFormatting sqref="G45:K45">
    <cfRule type="cellIs" dxfId="2753" priority="2785" operator="greaterThan">
      <formula>1</formula>
    </cfRule>
  </conditionalFormatting>
  <conditionalFormatting sqref="G45:K45">
    <cfRule type="cellIs" dxfId="2752" priority="2784" operator="greaterThan">
      <formula>1</formula>
    </cfRule>
  </conditionalFormatting>
  <conditionalFormatting sqref="G45:K45">
    <cfRule type="cellIs" dxfId="2751" priority="2783" operator="greaterThan">
      <formula>1</formula>
    </cfRule>
  </conditionalFormatting>
  <conditionalFormatting sqref="G45:K45">
    <cfRule type="cellIs" dxfId="2750" priority="2782" operator="greaterThan">
      <formula>1</formula>
    </cfRule>
  </conditionalFormatting>
  <conditionalFormatting sqref="G45:K45">
    <cfRule type="cellIs" dxfId="2749" priority="2781" operator="greaterThan">
      <formula>1</formula>
    </cfRule>
  </conditionalFormatting>
  <conditionalFormatting sqref="G45:K45">
    <cfRule type="cellIs" dxfId="2748" priority="2780" operator="greaterThan">
      <formula>1</formula>
    </cfRule>
  </conditionalFormatting>
  <conditionalFormatting sqref="G45:K45">
    <cfRule type="cellIs" dxfId="2747" priority="2779" operator="greaterThan">
      <formula>1</formula>
    </cfRule>
  </conditionalFormatting>
  <conditionalFormatting sqref="G45:K45">
    <cfRule type="cellIs" dxfId="2746" priority="2778" operator="greaterThan">
      <formula>1</formula>
    </cfRule>
  </conditionalFormatting>
  <conditionalFormatting sqref="G45:K45">
    <cfRule type="cellIs" dxfId="2745" priority="2777" operator="greaterThan">
      <formula>1</formula>
    </cfRule>
  </conditionalFormatting>
  <conditionalFormatting sqref="G45:K45">
    <cfRule type="cellIs" dxfId="2744" priority="2776" operator="greaterThan">
      <formula>1</formula>
    </cfRule>
  </conditionalFormatting>
  <conditionalFormatting sqref="G45:K45">
    <cfRule type="cellIs" dxfId="2743" priority="2775" operator="greaterThan">
      <formula>1</formula>
    </cfRule>
  </conditionalFormatting>
  <conditionalFormatting sqref="G45:K45">
    <cfRule type="cellIs" dxfId="2742" priority="2774" operator="greaterThan">
      <formula>1</formula>
    </cfRule>
  </conditionalFormatting>
  <conditionalFormatting sqref="G45:K45">
    <cfRule type="cellIs" dxfId="2741" priority="2773" operator="greaterThan">
      <formula>1</formula>
    </cfRule>
  </conditionalFormatting>
  <conditionalFormatting sqref="G45:K45">
    <cfRule type="cellIs" dxfId="2740" priority="2772" operator="greaterThan">
      <formula>1</formula>
    </cfRule>
  </conditionalFormatting>
  <conditionalFormatting sqref="G45:K45">
    <cfRule type="cellIs" dxfId="2739" priority="2771" operator="greaterThan">
      <formula>1</formula>
    </cfRule>
  </conditionalFormatting>
  <conditionalFormatting sqref="G45:K45">
    <cfRule type="cellIs" dxfId="2738" priority="2770" operator="greaterThan">
      <formula>1</formula>
    </cfRule>
  </conditionalFormatting>
  <conditionalFormatting sqref="G45:K45">
    <cfRule type="cellIs" dxfId="2737" priority="2769" operator="greaterThan">
      <formula>1</formula>
    </cfRule>
  </conditionalFormatting>
  <conditionalFormatting sqref="G45:K45">
    <cfRule type="cellIs" dxfId="2736" priority="2768" operator="greaterThan">
      <formula>1</formula>
    </cfRule>
  </conditionalFormatting>
  <conditionalFormatting sqref="G45:K45">
    <cfRule type="cellIs" dxfId="2735" priority="2767" operator="greaterThan">
      <formula>1</formula>
    </cfRule>
  </conditionalFormatting>
  <conditionalFormatting sqref="G45:K45">
    <cfRule type="cellIs" dxfId="2734" priority="2766" operator="greaterThan">
      <formula>1</formula>
    </cfRule>
  </conditionalFormatting>
  <conditionalFormatting sqref="G45:K45">
    <cfRule type="cellIs" dxfId="2733" priority="2765" operator="greaterThan">
      <formula>1</formula>
    </cfRule>
  </conditionalFormatting>
  <conditionalFormatting sqref="G45:K45">
    <cfRule type="cellIs" dxfId="2732" priority="2764" operator="greaterThan">
      <formula>1</formula>
    </cfRule>
  </conditionalFormatting>
  <conditionalFormatting sqref="G45:K45">
    <cfRule type="cellIs" dxfId="2731" priority="2763" operator="greaterThan">
      <formula>1</formula>
    </cfRule>
  </conditionalFormatting>
  <conditionalFormatting sqref="G45:K45">
    <cfRule type="cellIs" dxfId="2730" priority="2762" operator="greaterThan">
      <formula>1</formula>
    </cfRule>
  </conditionalFormatting>
  <conditionalFormatting sqref="G45:K45">
    <cfRule type="cellIs" dxfId="2729" priority="2761" operator="greaterThan">
      <formula>1</formula>
    </cfRule>
  </conditionalFormatting>
  <conditionalFormatting sqref="G45:K45">
    <cfRule type="cellIs" dxfId="2728" priority="2760" operator="greaterThan">
      <formula>1</formula>
    </cfRule>
  </conditionalFormatting>
  <conditionalFormatting sqref="G45:K45">
    <cfRule type="cellIs" dxfId="2727" priority="2759" operator="greaterThan">
      <formula>1</formula>
    </cfRule>
  </conditionalFormatting>
  <conditionalFormatting sqref="G45:K45">
    <cfRule type="cellIs" dxfId="2726" priority="2758" operator="greaterThan">
      <formula>1</formula>
    </cfRule>
  </conditionalFormatting>
  <conditionalFormatting sqref="G45:K45">
    <cfRule type="cellIs" dxfId="2725" priority="2757" operator="greaterThan">
      <formula>1</formula>
    </cfRule>
  </conditionalFormatting>
  <conditionalFormatting sqref="G45:K45">
    <cfRule type="cellIs" dxfId="2724" priority="2756" operator="greaterThan">
      <formula>1</formula>
    </cfRule>
  </conditionalFormatting>
  <conditionalFormatting sqref="G45:K45">
    <cfRule type="cellIs" dxfId="2723" priority="2755" operator="greaterThan">
      <formula>1</formula>
    </cfRule>
  </conditionalFormatting>
  <conditionalFormatting sqref="G45:K45">
    <cfRule type="cellIs" dxfId="2722" priority="2754" operator="greaterThan">
      <formula>1</formula>
    </cfRule>
  </conditionalFormatting>
  <conditionalFormatting sqref="G45:K45">
    <cfRule type="cellIs" dxfId="2721" priority="2753" operator="greaterThan">
      <formula>1</formula>
    </cfRule>
  </conditionalFormatting>
  <conditionalFormatting sqref="G45:K45">
    <cfRule type="cellIs" dxfId="2720" priority="2752" operator="greaterThan">
      <formula>1</formula>
    </cfRule>
  </conditionalFormatting>
  <conditionalFormatting sqref="G45:K45">
    <cfRule type="cellIs" dxfId="2719" priority="2751" operator="greaterThan">
      <formula>1</formula>
    </cfRule>
  </conditionalFormatting>
  <conditionalFormatting sqref="G45:K45">
    <cfRule type="cellIs" dxfId="2718" priority="2750" operator="greaterThan">
      <formula>1</formula>
    </cfRule>
  </conditionalFormatting>
  <conditionalFormatting sqref="G45:K45">
    <cfRule type="cellIs" dxfId="2717" priority="2749" operator="greaterThan">
      <formula>1</formula>
    </cfRule>
  </conditionalFormatting>
  <conditionalFormatting sqref="G45:K45">
    <cfRule type="cellIs" dxfId="2716" priority="2748" operator="greaterThan">
      <formula>1</formula>
    </cfRule>
  </conditionalFormatting>
  <conditionalFormatting sqref="G45:K45">
    <cfRule type="cellIs" dxfId="2715" priority="2747" operator="greaterThan">
      <formula>1</formula>
    </cfRule>
  </conditionalFormatting>
  <conditionalFormatting sqref="G45:K45">
    <cfRule type="cellIs" dxfId="2714" priority="2746" operator="greaterThan">
      <formula>1</formula>
    </cfRule>
  </conditionalFormatting>
  <conditionalFormatting sqref="G45:K45">
    <cfRule type="cellIs" dxfId="2713" priority="2745" operator="greaterThan">
      <formula>1</formula>
    </cfRule>
  </conditionalFormatting>
  <conditionalFormatting sqref="G45:K45">
    <cfRule type="cellIs" dxfId="2712" priority="2744" operator="greaterThan">
      <formula>1</formula>
    </cfRule>
  </conditionalFormatting>
  <conditionalFormatting sqref="G45:K45">
    <cfRule type="cellIs" dxfId="2711" priority="2743" operator="greaterThan">
      <formula>1</formula>
    </cfRule>
  </conditionalFormatting>
  <conditionalFormatting sqref="G45:K45">
    <cfRule type="cellIs" dxfId="2710" priority="2742" operator="greaterThan">
      <formula>1</formula>
    </cfRule>
  </conditionalFormatting>
  <conditionalFormatting sqref="G45:K45">
    <cfRule type="cellIs" dxfId="2709" priority="2741" operator="greaterThan">
      <formula>1</formula>
    </cfRule>
  </conditionalFormatting>
  <conditionalFormatting sqref="G45:K45">
    <cfRule type="cellIs" dxfId="2708" priority="2740" operator="greaterThan">
      <formula>1</formula>
    </cfRule>
  </conditionalFormatting>
  <conditionalFormatting sqref="G45:K45">
    <cfRule type="cellIs" dxfId="2707" priority="2739" operator="greaterThan">
      <formula>1</formula>
    </cfRule>
  </conditionalFormatting>
  <conditionalFormatting sqref="G45:K45">
    <cfRule type="cellIs" dxfId="2706" priority="2738" operator="greaterThan">
      <formula>1</formula>
    </cfRule>
  </conditionalFormatting>
  <conditionalFormatting sqref="G45:K45">
    <cfRule type="cellIs" dxfId="2705" priority="2737" operator="greaterThan">
      <formula>1</formula>
    </cfRule>
  </conditionalFormatting>
  <conditionalFormatting sqref="G45:K45">
    <cfRule type="cellIs" dxfId="2704" priority="2736" operator="greaterThan">
      <formula>1</formula>
    </cfRule>
  </conditionalFormatting>
  <conditionalFormatting sqref="G45:K45">
    <cfRule type="cellIs" dxfId="2703" priority="2735" operator="greaterThan">
      <formula>1</formula>
    </cfRule>
  </conditionalFormatting>
  <conditionalFormatting sqref="G45:K45">
    <cfRule type="cellIs" dxfId="2702" priority="2734" operator="greaterThan">
      <formula>1</formula>
    </cfRule>
  </conditionalFormatting>
  <conditionalFormatting sqref="G45:K45">
    <cfRule type="cellIs" dxfId="2701" priority="2733" operator="greaterThan">
      <formula>1</formula>
    </cfRule>
  </conditionalFormatting>
  <conditionalFormatting sqref="G45:K45">
    <cfRule type="cellIs" dxfId="2700" priority="2732" operator="greaterThan">
      <formula>1</formula>
    </cfRule>
  </conditionalFormatting>
  <conditionalFormatting sqref="G45:K45">
    <cfRule type="cellIs" dxfId="2699" priority="2731" operator="greaterThan">
      <formula>1</formula>
    </cfRule>
  </conditionalFormatting>
  <conditionalFormatting sqref="G45:K45">
    <cfRule type="cellIs" dxfId="2698" priority="2730" operator="greaterThan">
      <formula>1</formula>
    </cfRule>
  </conditionalFormatting>
  <conditionalFormatting sqref="G45:K45">
    <cfRule type="cellIs" dxfId="2697" priority="2729" operator="greaterThan">
      <formula>1</formula>
    </cfRule>
  </conditionalFormatting>
  <conditionalFormatting sqref="G45:K45">
    <cfRule type="cellIs" dxfId="2696" priority="2728" operator="greaterThan">
      <formula>1</formula>
    </cfRule>
  </conditionalFormatting>
  <conditionalFormatting sqref="G45:K45">
    <cfRule type="cellIs" dxfId="2695" priority="2727" operator="greaterThan">
      <formula>1</formula>
    </cfRule>
  </conditionalFormatting>
  <conditionalFormatting sqref="G45:K45">
    <cfRule type="cellIs" dxfId="2694" priority="2726" operator="greaterThan">
      <formula>1</formula>
    </cfRule>
  </conditionalFormatting>
  <conditionalFormatting sqref="G45:K45">
    <cfRule type="cellIs" dxfId="2693" priority="2725" operator="greaterThan">
      <formula>1</formula>
    </cfRule>
  </conditionalFormatting>
  <conditionalFormatting sqref="G45:K45">
    <cfRule type="cellIs" dxfId="2692" priority="2724" operator="greaterThan">
      <formula>1</formula>
    </cfRule>
  </conditionalFormatting>
  <conditionalFormatting sqref="G45:K45">
    <cfRule type="cellIs" dxfId="2691" priority="2723" operator="greaterThan">
      <formula>1</formula>
    </cfRule>
  </conditionalFormatting>
  <conditionalFormatting sqref="G45:K45">
    <cfRule type="cellIs" dxfId="2690" priority="2722" operator="greaterThan">
      <formula>1</formula>
    </cfRule>
  </conditionalFormatting>
  <conditionalFormatting sqref="G45:K45">
    <cfRule type="cellIs" dxfId="2689" priority="2721" operator="greaterThan">
      <formula>1</formula>
    </cfRule>
  </conditionalFormatting>
  <conditionalFormatting sqref="G45:K45">
    <cfRule type="cellIs" dxfId="2688" priority="2720" operator="greaterThan">
      <formula>1</formula>
    </cfRule>
  </conditionalFormatting>
  <conditionalFormatting sqref="G45:K45">
    <cfRule type="cellIs" dxfId="2687" priority="2719" operator="greaterThan">
      <formula>1</formula>
    </cfRule>
  </conditionalFormatting>
  <conditionalFormatting sqref="G45:K45">
    <cfRule type="cellIs" dxfId="2686" priority="2718" operator="greaterThan">
      <formula>1</formula>
    </cfRule>
  </conditionalFormatting>
  <conditionalFormatting sqref="G45:K45">
    <cfRule type="cellIs" dxfId="2685" priority="2717" operator="greaterThan">
      <formula>1</formula>
    </cfRule>
  </conditionalFormatting>
  <conditionalFormatting sqref="G45:K45">
    <cfRule type="cellIs" dxfId="2684" priority="2716" operator="greaterThan">
      <formula>1</formula>
    </cfRule>
  </conditionalFormatting>
  <conditionalFormatting sqref="G45:K45">
    <cfRule type="cellIs" dxfId="2683" priority="2715" operator="greaterThan">
      <formula>1</formula>
    </cfRule>
  </conditionalFormatting>
  <conditionalFormatting sqref="G45:K45">
    <cfRule type="cellIs" dxfId="2682" priority="2714" operator="greaterThan">
      <formula>1</formula>
    </cfRule>
  </conditionalFormatting>
  <conditionalFormatting sqref="G45:K45">
    <cfRule type="cellIs" dxfId="2681" priority="2713" operator="greaterThan">
      <formula>1</formula>
    </cfRule>
  </conditionalFormatting>
  <conditionalFormatting sqref="G45:K45">
    <cfRule type="cellIs" dxfId="2680" priority="2712" operator="greaterThan">
      <formula>1</formula>
    </cfRule>
  </conditionalFormatting>
  <conditionalFormatting sqref="G45:K45">
    <cfRule type="cellIs" dxfId="2679" priority="2711" operator="greaterThan">
      <formula>1</formula>
    </cfRule>
  </conditionalFormatting>
  <conditionalFormatting sqref="G45:K45">
    <cfRule type="cellIs" dxfId="2678" priority="2710" operator="greaterThan">
      <formula>1</formula>
    </cfRule>
  </conditionalFormatting>
  <conditionalFormatting sqref="G45:K45">
    <cfRule type="cellIs" dxfId="2677" priority="2709" operator="greaterThan">
      <formula>1</formula>
    </cfRule>
  </conditionalFormatting>
  <conditionalFormatting sqref="G45:K45">
    <cfRule type="cellIs" dxfId="2676" priority="2708" operator="greaterThan">
      <formula>1</formula>
    </cfRule>
  </conditionalFormatting>
  <conditionalFormatting sqref="G45:K45">
    <cfRule type="cellIs" dxfId="2675" priority="2707" operator="greaterThan">
      <formula>1</formula>
    </cfRule>
  </conditionalFormatting>
  <conditionalFormatting sqref="G45:K45">
    <cfRule type="cellIs" dxfId="2674" priority="2706" operator="greaterThan">
      <formula>1</formula>
    </cfRule>
  </conditionalFormatting>
  <conditionalFormatting sqref="G45:K45">
    <cfRule type="cellIs" dxfId="2673" priority="2705" operator="greaterThan">
      <formula>1</formula>
    </cfRule>
  </conditionalFormatting>
  <conditionalFormatting sqref="G45:K45">
    <cfRule type="cellIs" dxfId="2672" priority="2704" operator="greaterThan">
      <formula>1</formula>
    </cfRule>
  </conditionalFormatting>
  <conditionalFormatting sqref="G45:K45">
    <cfRule type="cellIs" dxfId="2671" priority="2703" operator="greaterThan">
      <formula>1</formula>
    </cfRule>
  </conditionalFormatting>
  <conditionalFormatting sqref="G45:K45">
    <cfRule type="cellIs" dxfId="2670" priority="2702" operator="greaterThan">
      <formula>1</formula>
    </cfRule>
  </conditionalFormatting>
  <conditionalFormatting sqref="G45:K45">
    <cfRule type="cellIs" dxfId="2669" priority="2701" operator="greaterThan">
      <formula>1</formula>
    </cfRule>
  </conditionalFormatting>
  <conditionalFormatting sqref="G45:K45">
    <cfRule type="cellIs" dxfId="2668" priority="2669" operator="greaterThan">
      <formula>1</formula>
    </cfRule>
  </conditionalFormatting>
  <conditionalFormatting sqref="G45:K45">
    <cfRule type="cellIs" dxfId="2667" priority="2668" operator="greaterThan">
      <formula>1</formula>
    </cfRule>
  </conditionalFormatting>
  <conditionalFormatting sqref="G45:K45">
    <cfRule type="cellIs" dxfId="2666" priority="2667" operator="greaterThan">
      <formula>1</formula>
    </cfRule>
  </conditionalFormatting>
  <conditionalFormatting sqref="G45:K45">
    <cfRule type="cellIs" dxfId="2665" priority="2666" operator="greaterThan">
      <formula>1</formula>
    </cfRule>
  </conditionalFormatting>
  <conditionalFormatting sqref="G45:K45">
    <cfRule type="cellIs" dxfId="2664" priority="2665" operator="greaterThan">
      <formula>1</formula>
    </cfRule>
  </conditionalFormatting>
  <conditionalFormatting sqref="G45:K45">
    <cfRule type="cellIs" dxfId="2663" priority="2664" operator="greaterThan">
      <formula>1</formula>
    </cfRule>
  </conditionalFormatting>
  <conditionalFormatting sqref="G45:K45">
    <cfRule type="cellIs" dxfId="2662" priority="2663" operator="greaterThan">
      <formula>1</formula>
    </cfRule>
  </conditionalFormatting>
  <conditionalFormatting sqref="G45:K45">
    <cfRule type="cellIs" dxfId="2661" priority="2662" operator="greaterThan">
      <formula>1</formula>
    </cfRule>
  </conditionalFormatting>
  <conditionalFormatting sqref="G45:K45">
    <cfRule type="cellIs" dxfId="2660" priority="2661" operator="greaterThan">
      <formula>1</formula>
    </cfRule>
  </conditionalFormatting>
  <conditionalFormatting sqref="G45:K45">
    <cfRule type="cellIs" dxfId="2659" priority="2660" operator="greaterThan">
      <formula>1</formula>
    </cfRule>
  </conditionalFormatting>
  <conditionalFormatting sqref="G45:K45">
    <cfRule type="cellIs" dxfId="2658" priority="2659" operator="greaterThan">
      <formula>1</formula>
    </cfRule>
  </conditionalFormatting>
  <conditionalFormatting sqref="G45:K45">
    <cfRule type="cellIs" dxfId="2657" priority="2658" operator="greaterThan">
      <formula>1</formula>
    </cfRule>
  </conditionalFormatting>
  <conditionalFormatting sqref="G45:K45">
    <cfRule type="cellIs" dxfId="2656" priority="2657" operator="greaterThan">
      <formula>1</formula>
    </cfRule>
  </conditionalFormatting>
  <conditionalFormatting sqref="G45:K45">
    <cfRule type="cellIs" dxfId="2655" priority="2656" operator="greaterThan">
      <formula>1</formula>
    </cfRule>
  </conditionalFormatting>
  <conditionalFormatting sqref="G45:K45">
    <cfRule type="cellIs" dxfId="2654" priority="2655" operator="greaterThan">
      <formula>1</formula>
    </cfRule>
  </conditionalFormatting>
  <conditionalFormatting sqref="G45:K45">
    <cfRule type="cellIs" dxfId="2653" priority="2654" operator="greaterThan">
      <formula>1</formula>
    </cfRule>
  </conditionalFormatting>
  <conditionalFormatting sqref="G45:K45">
    <cfRule type="cellIs" dxfId="2652" priority="2653" operator="greaterThan">
      <formula>1</formula>
    </cfRule>
  </conditionalFormatting>
  <conditionalFormatting sqref="G45:K45">
    <cfRule type="cellIs" dxfId="2651" priority="2652" operator="greaterThan">
      <formula>1</formula>
    </cfRule>
  </conditionalFormatting>
  <conditionalFormatting sqref="G45:K45">
    <cfRule type="cellIs" dxfId="2650" priority="2651" operator="greaterThan">
      <formula>1</formula>
    </cfRule>
  </conditionalFormatting>
  <conditionalFormatting sqref="G45:K45">
    <cfRule type="cellIs" dxfId="2649" priority="2650" operator="greaterThan">
      <formula>1</formula>
    </cfRule>
  </conditionalFormatting>
  <conditionalFormatting sqref="G45:K45">
    <cfRule type="cellIs" dxfId="2648" priority="2649" operator="greaterThan">
      <formula>1</formula>
    </cfRule>
  </conditionalFormatting>
  <conditionalFormatting sqref="G45:K45">
    <cfRule type="cellIs" dxfId="2647" priority="2648" operator="greaterThan">
      <formula>1</formula>
    </cfRule>
  </conditionalFormatting>
  <conditionalFormatting sqref="G45:K45">
    <cfRule type="cellIs" dxfId="2646" priority="2647" operator="greaterThan">
      <formula>1</formula>
    </cfRule>
  </conditionalFormatting>
  <conditionalFormatting sqref="G45:K45">
    <cfRule type="cellIs" dxfId="2645" priority="2646" operator="greaterThan">
      <formula>1</formula>
    </cfRule>
  </conditionalFormatting>
  <conditionalFormatting sqref="G45:K45">
    <cfRule type="cellIs" dxfId="2644" priority="2645" operator="greaterThan">
      <formula>1</formula>
    </cfRule>
  </conditionalFormatting>
  <conditionalFormatting sqref="G45:K45">
    <cfRule type="cellIs" dxfId="2643" priority="2644" operator="greaterThan">
      <formula>1</formula>
    </cfRule>
  </conditionalFormatting>
  <conditionalFormatting sqref="G45:K45">
    <cfRule type="cellIs" dxfId="2642" priority="2643" operator="greaterThan">
      <formula>1</formula>
    </cfRule>
  </conditionalFormatting>
  <conditionalFormatting sqref="G45:K45">
    <cfRule type="cellIs" dxfId="2641" priority="2642" operator="greaterThan">
      <formula>1</formula>
    </cfRule>
  </conditionalFormatting>
  <conditionalFormatting sqref="G45:K45">
    <cfRule type="cellIs" dxfId="2640" priority="2641" operator="greaterThan">
      <formula>1</formula>
    </cfRule>
  </conditionalFormatting>
  <conditionalFormatting sqref="G45:K45">
    <cfRule type="cellIs" dxfId="2639" priority="2640" operator="greaterThan">
      <formula>1</formula>
    </cfRule>
  </conditionalFormatting>
  <conditionalFormatting sqref="G45:K45">
    <cfRule type="cellIs" dxfId="2638" priority="2639" operator="greaterThan">
      <formula>1</formula>
    </cfRule>
  </conditionalFormatting>
  <conditionalFormatting sqref="G45:K45">
    <cfRule type="cellIs" dxfId="2637" priority="2638" operator="greaterThan">
      <formula>1</formula>
    </cfRule>
  </conditionalFormatting>
  <conditionalFormatting sqref="G45:K45">
    <cfRule type="cellIs" dxfId="2636" priority="2637" operator="greaterThan">
      <formula>1</formula>
    </cfRule>
  </conditionalFormatting>
  <conditionalFormatting sqref="G45:K45">
    <cfRule type="cellIs" dxfId="2635" priority="2636" operator="greaterThan">
      <formula>1</formula>
    </cfRule>
  </conditionalFormatting>
  <conditionalFormatting sqref="G45:K45">
    <cfRule type="cellIs" dxfId="2634" priority="2635" operator="greaterThan">
      <formula>1</formula>
    </cfRule>
  </conditionalFormatting>
  <conditionalFormatting sqref="G45:K45">
    <cfRule type="cellIs" dxfId="2633" priority="2634" operator="greaterThan">
      <formula>1</formula>
    </cfRule>
  </conditionalFormatting>
  <conditionalFormatting sqref="G45:K45">
    <cfRule type="cellIs" dxfId="2632" priority="2633" operator="greaterThan">
      <formula>1</formula>
    </cfRule>
  </conditionalFormatting>
  <conditionalFormatting sqref="G45:K45">
    <cfRule type="cellIs" dxfId="2631" priority="2632" operator="greaterThan">
      <formula>1</formula>
    </cfRule>
  </conditionalFormatting>
  <conditionalFormatting sqref="G45:K45">
    <cfRule type="cellIs" dxfId="2630" priority="2631" operator="greaterThan">
      <formula>1</formula>
    </cfRule>
  </conditionalFormatting>
  <conditionalFormatting sqref="G45:K45">
    <cfRule type="cellIs" dxfId="2629" priority="2630" operator="greaterThan">
      <formula>1</formula>
    </cfRule>
  </conditionalFormatting>
  <conditionalFormatting sqref="G45:K45">
    <cfRule type="cellIs" dxfId="2628" priority="2629" operator="greaterThan">
      <formula>1</formula>
    </cfRule>
  </conditionalFormatting>
  <conditionalFormatting sqref="G45:K45">
    <cfRule type="cellIs" dxfId="2627" priority="2628" operator="greaterThan">
      <formula>1</formula>
    </cfRule>
  </conditionalFormatting>
  <conditionalFormatting sqref="G45:K45">
    <cfRule type="cellIs" dxfId="2626" priority="2627" operator="greaterThan">
      <formula>1</formula>
    </cfRule>
  </conditionalFormatting>
  <conditionalFormatting sqref="G45:K45">
    <cfRule type="cellIs" dxfId="2625" priority="2626" operator="greaterThan">
      <formula>1</formula>
    </cfRule>
  </conditionalFormatting>
  <conditionalFormatting sqref="G45:K45">
    <cfRule type="cellIs" dxfId="2624" priority="2625" operator="greaterThan">
      <formula>1</formula>
    </cfRule>
  </conditionalFormatting>
  <conditionalFormatting sqref="G45:K45">
    <cfRule type="cellIs" dxfId="2623" priority="2624" operator="greaterThan">
      <formula>1</formula>
    </cfRule>
  </conditionalFormatting>
  <conditionalFormatting sqref="G45:K45">
    <cfRule type="cellIs" dxfId="2622" priority="2623" operator="greaterThan">
      <formula>1</formula>
    </cfRule>
  </conditionalFormatting>
  <conditionalFormatting sqref="G45:K45">
    <cfRule type="cellIs" dxfId="2621" priority="2622" operator="greaterThan">
      <formula>1</formula>
    </cfRule>
  </conditionalFormatting>
  <conditionalFormatting sqref="G45:K45">
    <cfRule type="cellIs" dxfId="2620" priority="2621" operator="greaterThan">
      <formula>1</formula>
    </cfRule>
  </conditionalFormatting>
  <conditionalFormatting sqref="G45:K45">
    <cfRule type="cellIs" dxfId="2619" priority="2620" operator="greaterThan">
      <formula>1</formula>
    </cfRule>
  </conditionalFormatting>
  <conditionalFormatting sqref="G45:K45">
    <cfRule type="cellIs" dxfId="2618" priority="2619" operator="greaterThan">
      <formula>1</formula>
    </cfRule>
  </conditionalFormatting>
  <conditionalFormatting sqref="G45:K45">
    <cfRule type="cellIs" dxfId="2617" priority="2618" operator="greaterThan">
      <formula>1</formula>
    </cfRule>
  </conditionalFormatting>
  <conditionalFormatting sqref="G45:K45">
    <cfRule type="cellIs" dxfId="2616" priority="2617" operator="greaterThan">
      <formula>1</formula>
    </cfRule>
  </conditionalFormatting>
  <conditionalFormatting sqref="G45:K45">
    <cfRule type="cellIs" dxfId="2615" priority="2616" operator="greaterThan">
      <formula>1</formula>
    </cfRule>
  </conditionalFormatting>
  <conditionalFormatting sqref="G45:K45">
    <cfRule type="cellIs" dxfId="2614" priority="2615" operator="greaterThan">
      <formula>1</formula>
    </cfRule>
  </conditionalFormatting>
  <conditionalFormatting sqref="G45:K45">
    <cfRule type="cellIs" dxfId="2613" priority="2614" operator="greaterThan">
      <formula>1</formula>
    </cfRule>
  </conditionalFormatting>
  <conditionalFormatting sqref="G45:K45">
    <cfRule type="cellIs" dxfId="2612" priority="2613" operator="greaterThan">
      <formula>1</formula>
    </cfRule>
  </conditionalFormatting>
  <conditionalFormatting sqref="G45:K45">
    <cfRule type="cellIs" dxfId="2611" priority="2612" operator="greaterThan">
      <formula>1</formula>
    </cfRule>
  </conditionalFormatting>
  <conditionalFormatting sqref="G45:K45">
    <cfRule type="cellIs" dxfId="2610" priority="2611" operator="greaterThan">
      <formula>1</formula>
    </cfRule>
  </conditionalFormatting>
  <conditionalFormatting sqref="G45:K45">
    <cfRule type="cellIs" dxfId="2609" priority="2610" operator="greaterThan">
      <formula>1</formula>
    </cfRule>
  </conditionalFormatting>
  <conditionalFormatting sqref="G45:K45">
    <cfRule type="cellIs" dxfId="2608" priority="2609" operator="greaterThan">
      <formula>1</formula>
    </cfRule>
  </conditionalFormatting>
  <conditionalFormatting sqref="G45:K45">
    <cfRule type="cellIs" dxfId="2607" priority="2608" operator="greaterThan">
      <formula>1</formula>
    </cfRule>
  </conditionalFormatting>
  <conditionalFormatting sqref="G45:K45">
    <cfRule type="cellIs" dxfId="2606" priority="2607" operator="greaterThan">
      <formula>1</formula>
    </cfRule>
  </conditionalFormatting>
  <conditionalFormatting sqref="G45:K45">
    <cfRule type="cellIs" dxfId="2605" priority="2606" operator="greaterThan">
      <formula>1</formula>
    </cfRule>
  </conditionalFormatting>
  <conditionalFormatting sqref="G45:K45">
    <cfRule type="cellIs" dxfId="2604" priority="2605" operator="greaterThan">
      <formula>1</formula>
    </cfRule>
  </conditionalFormatting>
  <conditionalFormatting sqref="G45:K45">
    <cfRule type="cellIs" dxfId="2603" priority="2604" operator="greaterThan">
      <formula>1</formula>
    </cfRule>
  </conditionalFormatting>
  <conditionalFormatting sqref="G45:K45">
    <cfRule type="cellIs" dxfId="2602" priority="2603" operator="greaterThan">
      <formula>1</formula>
    </cfRule>
  </conditionalFormatting>
  <conditionalFormatting sqref="G45:K45">
    <cfRule type="cellIs" dxfId="2601" priority="2602" operator="greaterThan">
      <formula>1</formula>
    </cfRule>
  </conditionalFormatting>
  <conditionalFormatting sqref="G45:K45">
    <cfRule type="cellIs" dxfId="2600" priority="2601" operator="greaterThan">
      <formula>1</formula>
    </cfRule>
  </conditionalFormatting>
  <conditionalFormatting sqref="G45:K45">
    <cfRule type="cellIs" dxfId="2599" priority="2600" operator="greaterThan">
      <formula>1</formula>
    </cfRule>
  </conditionalFormatting>
  <conditionalFormatting sqref="G45:K45">
    <cfRule type="cellIs" dxfId="2598" priority="2599" operator="greaterThan">
      <formula>1</formula>
    </cfRule>
  </conditionalFormatting>
  <conditionalFormatting sqref="G45:K45">
    <cfRule type="cellIs" dxfId="2597" priority="2598" operator="greaterThan">
      <formula>1</formula>
    </cfRule>
  </conditionalFormatting>
  <conditionalFormatting sqref="G45:K45">
    <cfRule type="cellIs" dxfId="2596" priority="2597" operator="greaterThan">
      <formula>1</formula>
    </cfRule>
  </conditionalFormatting>
  <conditionalFormatting sqref="G45:K45">
    <cfRule type="cellIs" dxfId="2595" priority="2596" operator="greaterThan">
      <formula>1</formula>
    </cfRule>
  </conditionalFormatting>
  <conditionalFormatting sqref="G45:K45">
    <cfRule type="cellIs" dxfId="2594" priority="2595" operator="greaterThan">
      <formula>1</formula>
    </cfRule>
  </conditionalFormatting>
  <conditionalFormatting sqref="G45:K45">
    <cfRule type="cellIs" dxfId="2593" priority="2594" operator="greaterThan">
      <formula>1</formula>
    </cfRule>
  </conditionalFormatting>
  <conditionalFormatting sqref="G45:K45">
    <cfRule type="cellIs" dxfId="2592" priority="2593" operator="greaterThan">
      <formula>1</formula>
    </cfRule>
  </conditionalFormatting>
  <conditionalFormatting sqref="G45:K45">
    <cfRule type="cellIs" dxfId="2591" priority="2592" operator="greaterThan">
      <formula>1</formula>
    </cfRule>
  </conditionalFormatting>
  <conditionalFormatting sqref="G45:K45">
    <cfRule type="cellIs" dxfId="2590" priority="2591" operator="greaterThan">
      <formula>1</formula>
    </cfRule>
  </conditionalFormatting>
  <conditionalFormatting sqref="G45:K45">
    <cfRule type="cellIs" dxfId="2589" priority="2590" operator="greaterThan">
      <formula>1</formula>
    </cfRule>
  </conditionalFormatting>
  <conditionalFormatting sqref="G45:K45">
    <cfRule type="cellIs" dxfId="2588" priority="2589" operator="greaterThan">
      <formula>1</formula>
    </cfRule>
  </conditionalFormatting>
  <conditionalFormatting sqref="G45:K45">
    <cfRule type="cellIs" dxfId="2587" priority="2588" operator="greaterThan">
      <formula>1</formula>
    </cfRule>
  </conditionalFormatting>
  <conditionalFormatting sqref="G45:K45">
    <cfRule type="cellIs" dxfId="2586" priority="2587" operator="greaterThan">
      <formula>1</formula>
    </cfRule>
  </conditionalFormatting>
  <conditionalFormatting sqref="G45:K45">
    <cfRule type="cellIs" dxfId="2585" priority="2586" operator="greaterThan">
      <formula>1</formula>
    </cfRule>
  </conditionalFormatting>
  <conditionalFormatting sqref="G45:K45">
    <cfRule type="cellIs" dxfId="2584" priority="2585" operator="greaterThan">
      <formula>1</formula>
    </cfRule>
  </conditionalFormatting>
  <conditionalFormatting sqref="G45:K45">
    <cfRule type="cellIs" dxfId="2583" priority="2584" operator="greaterThan">
      <formula>1</formula>
    </cfRule>
  </conditionalFormatting>
  <conditionalFormatting sqref="G45:K45">
    <cfRule type="cellIs" dxfId="2582" priority="2583" operator="greaterThan">
      <formula>1</formula>
    </cfRule>
  </conditionalFormatting>
  <conditionalFormatting sqref="G45:K45">
    <cfRule type="cellIs" dxfId="2581" priority="2582" operator="greaterThan">
      <formula>1</formula>
    </cfRule>
  </conditionalFormatting>
  <conditionalFormatting sqref="G45:K45">
    <cfRule type="cellIs" dxfId="2580" priority="2581" operator="greaterThan">
      <formula>1</formula>
    </cfRule>
  </conditionalFormatting>
  <conditionalFormatting sqref="G45:K45">
    <cfRule type="cellIs" dxfId="2579" priority="2580" operator="greaterThan">
      <formula>1</formula>
    </cfRule>
  </conditionalFormatting>
  <conditionalFormatting sqref="G45:K45">
    <cfRule type="cellIs" dxfId="2578" priority="2579" operator="greaterThan">
      <formula>1</formula>
    </cfRule>
  </conditionalFormatting>
  <conditionalFormatting sqref="G45:K45">
    <cfRule type="cellIs" dxfId="2577" priority="2578" operator="greaterThan">
      <formula>1</formula>
    </cfRule>
  </conditionalFormatting>
  <conditionalFormatting sqref="G45:K45">
    <cfRule type="cellIs" dxfId="2576" priority="2577" operator="greaterThan">
      <formula>1</formula>
    </cfRule>
  </conditionalFormatting>
  <conditionalFormatting sqref="G45:K45">
    <cfRule type="cellIs" dxfId="2575" priority="2576" operator="greaterThan">
      <formula>1</formula>
    </cfRule>
  </conditionalFormatting>
  <conditionalFormatting sqref="G45:K45">
    <cfRule type="cellIs" dxfId="2574" priority="2575" operator="greaterThan">
      <formula>1</formula>
    </cfRule>
  </conditionalFormatting>
  <conditionalFormatting sqref="G45:K45">
    <cfRule type="cellIs" dxfId="2573" priority="2574" operator="greaterThan">
      <formula>1</formula>
    </cfRule>
  </conditionalFormatting>
  <conditionalFormatting sqref="G45:K45">
    <cfRule type="cellIs" dxfId="2572" priority="2573" operator="greaterThan">
      <formula>1</formula>
    </cfRule>
  </conditionalFormatting>
  <conditionalFormatting sqref="G45:K45">
    <cfRule type="cellIs" dxfId="2571" priority="2572" operator="greaterThan">
      <formula>1</formula>
    </cfRule>
  </conditionalFormatting>
  <conditionalFormatting sqref="G45:K45">
    <cfRule type="cellIs" dxfId="2570" priority="2571" operator="greaterThan">
      <formula>1</formula>
    </cfRule>
  </conditionalFormatting>
  <conditionalFormatting sqref="G45:K45">
    <cfRule type="cellIs" dxfId="2569" priority="2570" operator="greaterThan">
      <formula>1</formula>
    </cfRule>
  </conditionalFormatting>
  <conditionalFormatting sqref="G45:K45">
    <cfRule type="cellIs" dxfId="2568" priority="2569" operator="greaterThan">
      <formula>1</formula>
    </cfRule>
  </conditionalFormatting>
  <conditionalFormatting sqref="G45:K45">
    <cfRule type="cellIs" dxfId="2567" priority="2568" operator="greaterThan">
      <formula>1</formula>
    </cfRule>
  </conditionalFormatting>
  <conditionalFormatting sqref="G45:K45">
    <cfRule type="cellIs" dxfId="2566" priority="2567" operator="greaterThan">
      <formula>1</formula>
    </cfRule>
  </conditionalFormatting>
  <conditionalFormatting sqref="G45:K45">
    <cfRule type="cellIs" dxfId="2565" priority="2566" operator="greaterThan">
      <formula>1</formula>
    </cfRule>
  </conditionalFormatting>
  <conditionalFormatting sqref="G45:K45">
    <cfRule type="cellIs" dxfId="2564" priority="2565" operator="greaterThan">
      <formula>1</formula>
    </cfRule>
  </conditionalFormatting>
  <conditionalFormatting sqref="G45:K45">
    <cfRule type="cellIs" dxfId="2563" priority="2564" operator="greaterThan">
      <formula>1</formula>
    </cfRule>
  </conditionalFormatting>
  <conditionalFormatting sqref="G45:K45">
    <cfRule type="cellIs" dxfId="2562" priority="2563" operator="greaterThan">
      <formula>1</formula>
    </cfRule>
  </conditionalFormatting>
  <conditionalFormatting sqref="G45:K45">
    <cfRule type="cellIs" dxfId="2561" priority="2562" operator="greaterThan">
      <formula>1</formula>
    </cfRule>
  </conditionalFormatting>
  <conditionalFormatting sqref="G45:K45">
    <cfRule type="cellIs" dxfId="2560" priority="2561" operator="greaterThan">
      <formula>1</formula>
    </cfRule>
  </conditionalFormatting>
  <conditionalFormatting sqref="G45:K45">
    <cfRule type="cellIs" dxfId="2559" priority="2560" operator="greaterThan">
      <formula>1</formula>
    </cfRule>
  </conditionalFormatting>
  <conditionalFormatting sqref="G45:K45">
    <cfRule type="cellIs" dxfId="2558" priority="2559" operator="greaterThan">
      <formula>1</formula>
    </cfRule>
  </conditionalFormatting>
  <conditionalFormatting sqref="G45:K45">
    <cfRule type="cellIs" dxfId="2557" priority="2558" operator="greaterThan">
      <formula>1</formula>
    </cfRule>
  </conditionalFormatting>
  <conditionalFormatting sqref="G45:K45">
    <cfRule type="cellIs" dxfId="2556" priority="2557" operator="greaterThan">
      <formula>1</formula>
    </cfRule>
  </conditionalFormatting>
  <conditionalFormatting sqref="G45:K45">
    <cfRule type="cellIs" dxfId="2555" priority="2556" operator="greaterThan">
      <formula>1</formula>
    </cfRule>
  </conditionalFormatting>
  <conditionalFormatting sqref="G45:K45">
    <cfRule type="cellIs" dxfId="2554" priority="2555" operator="greaterThan">
      <formula>1</formula>
    </cfRule>
  </conditionalFormatting>
  <conditionalFormatting sqref="G45:K45">
    <cfRule type="cellIs" dxfId="2553" priority="2554" operator="greaterThan">
      <formula>1</formula>
    </cfRule>
  </conditionalFormatting>
  <conditionalFormatting sqref="G45:K45">
    <cfRule type="cellIs" dxfId="2552" priority="2553" operator="greaterThan">
      <formula>1</formula>
    </cfRule>
  </conditionalFormatting>
  <conditionalFormatting sqref="G45:K45">
    <cfRule type="cellIs" dxfId="2551" priority="2552" operator="greaterThan">
      <formula>1</formula>
    </cfRule>
  </conditionalFormatting>
  <conditionalFormatting sqref="G45:K45">
    <cfRule type="cellIs" dxfId="2550" priority="2551" operator="greaterThan">
      <formula>1</formula>
    </cfRule>
  </conditionalFormatting>
  <conditionalFormatting sqref="G45:K45">
    <cfRule type="cellIs" dxfId="2549" priority="2550" operator="greaterThan">
      <formula>1</formula>
    </cfRule>
  </conditionalFormatting>
  <conditionalFormatting sqref="G45:K45">
    <cfRule type="cellIs" dxfId="2548" priority="2549" operator="greaterThan">
      <formula>1</formula>
    </cfRule>
  </conditionalFormatting>
  <conditionalFormatting sqref="G45:K45">
    <cfRule type="cellIs" dxfId="2547" priority="2548" operator="greaterThan">
      <formula>1</formula>
    </cfRule>
  </conditionalFormatting>
  <conditionalFormatting sqref="G45:K45">
    <cfRule type="cellIs" dxfId="2546" priority="2547" operator="greaterThan">
      <formula>1</formula>
    </cfRule>
  </conditionalFormatting>
  <conditionalFormatting sqref="G45:K45">
    <cfRule type="cellIs" dxfId="2545" priority="2546" operator="greaterThan">
      <formula>1</formula>
    </cfRule>
  </conditionalFormatting>
  <conditionalFormatting sqref="G45:K45">
    <cfRule type="cellIs" dxfId="2544" priority="2545" operator="greaterThan">
      <formula>1</formula>
    </cfRule>
  </conditionalFormatting>
  <conditionalFormatting sqref="G45:K45">
    <cfRule type="cellIs" dxfId="2543" priority="2544" operator="greaterThan">
      <formula>1</formula>
    </cfRule>
  </conditionalFormatting>
  <conditionalFormatting sqref="G45:K45">
    <cfRule type="cellIs" dxfId="2542" priority="2543" operator="greaterThan">
      <formula>1</formula>
    </cfRule>
  </conditionalFormatting>
  <conditionalFormatting sqref="G45:K45">
    <cfRule type="cellIs" dxfId="2541" priority="2542" operator="greaterThan">
      <formula>1</formula>
    </cfRule>
  </conditionalFormatting>
  <conditionalFormatting sqref="G45:K45">
    <cfRule type="cellIs" dxfId="2540" priority="2541" operator="greaterThan">
      <formula>1</formula>
    </cfRule>
  </conditionalFormatting>
  <conditionalFormatting sqref="G45:K45">
    <cfRule type="cellIs" dxfId="2539" priority="2540" operator="greaterThan">
      <formula>1</formula>
    </cfRule>
  </conditionalFormatting>
  <conditionalFormatting sqref="G45:K45">
    <cfRule type="cellIs" dxfId="2538" priority="2539" operator="greaterThan">
      <formula>1</formula>
    </cfRule>
  </conditionalFormatting>
  <conditionalFormatting sqref="G45:K45">
    <cfRule type="cellIs" dxfId="2537" priority="2538" operator="greaterThan">
      <formula>1</formula>
    </cfRule>
  </conditionalFormatting>
  <conditionalFormatting sqref="G45:K45">
    <cfRule type="cellIs" dxfId="2536" priority="2537" operator="greaterThan">
      <formula>1</formula>
    </cfRule>
  </conditionalFormatting>
  <conditionalFormatting sqref="G45:K45">
    <cfRule type="cellIs" dxfId="2535" priority="2536" operator="greaterThan">
      <formula>1</formula>
    </cfRule>
  </conditionalFormatting>
  <conditionalFormatting sqref="G45:K45">
    <cfRule type="cellIs" dxfId="2534" priority="2535" operator="greaterThan">
      <formula>1</formula>
    </cfRule>
  </conditionalFormatting>
  <conditionalFormatting sqref="G45:K45">
    <cfRule type="cellIs" dxfId="2533" priority="2534" operator="greaterThan">
      <formula>1</formula>
    </cfRule>
  </conditionalFormatting>
  <conditionalFormatting sqref="G45:K45">
    <cfRule type="cellIs" dxfId="2532" priority="2533" operator="greaterThan">
      <formula>1</formula>
    </cfRule>
  </conditionalFormatting>
  <conditionalFormatting sqref="G45:K45">
    <cfRule type="cellIs" dxfId="2531" priority="2532" operator="greaterThan">
      <formula>1</formula>
    </cfRule>
  </conditionalFormatting>
  <conditionalFormatting sqref="G45:K45">
    <cfRule type="cellIs" dxfId="2530" priority="2531" operator="greaterThan">
      <formula>1</formula>
    </cfRule>
  </conditionalFormatting>
  <conditionalFormatting sqref="G45:K45">
    <cfRule type="cellIs" dxfId="2529" priority="2530" operator="greaterThan">
      <formula>1</formula>
    </cfRule>
  </conditionalFormatting>
  <conditionalFormatting sqref="G45:K45">
    <cfRule type="cellIs" dxfId="2528" priority="2529" operator="greaterThan">
      <formula>1</formula>
    </cfRule>
  </conditionalFormatting>
  <conditionalFormatting sqref="G45:K45">
    <cfRule type="cellIs" dxfId="2527" priority="2528" operator="greaterThan">
      <formula>1</formula>
    </cfRule>
  </conditionalFormatting>
  <conditionalFormatting sqref="G45:K45">
    <cfRule type="cellIs" dxfId="2526" priority="2527" operator="greaterThan">
      <formula>1</formula>
    </cfRule>
  </conditionalFormatting>
  <conditionalFormatting sqref="G45:K45">
    <cfRule type="cellIs" dxfId="2525" priority="2526" operator="greaterThan">
      <formula>1</formula>
    </cfRule>
  </conditionalFormatting>
  <conditionalFormatting sqref="G45:K45">
    <cfRule type="cellIs" dxfId="2524" priority="2525" operator="greaterThan">
      <formula>1</formula>
    </cfRule>
  </conditionalFormatting>
  <conditionalFormatting sqref="G45:K45">
    <cfRule type="cellIs" dxfId="2523" priority="2524" operator="greaterThan">
      <formula>1</formula>
    </cfRule>
  </conditionalFormatting>
  <conditionalFormatting sqref="G45:K45">
    <cfRule type="cellIs" dxfId="2522" priority="2523" operator="greaterThan">
      <formula>1</formula>
    </cfRule>
  </conditionalFormatting>
  <conditionalFormatting sqref="G45:K45">
    <cfRule type="cellIs" dxfId="2521" priority="2522" operator="greaterThan">
      <formula>1</formula>
    </cfRule>
  </conditionalFormatting>
  <conditionalFormatting sqref="G45:K45">
    <cfRule type="cellIs" dxfId="2520" priority="2521" operator="greaterThan">
      <formula>1</formula>
    </cfRule>
  </conditionalFormatting>
  <conditionalFormatting sqref="G45:K45">
    <cfRule type="cellIs" dxfId="2519" priority="2520" operator="greaterThan">
      <formula>1</formula>
    </cfRule>
  </conditionalFormatting>
  <conditionalFormatting sqref="G45:K45">
    <cfRule type="cellIs" dxfId="2518" priority="2519" operator="greaterThan">
      <formula>1</formula>
    </cfRule>
  </conditionalFormatting>
  <conditionalFormatting sqref="G45:K45">
    <cfRule type="cellIs" dxfId="2517" priority="2518" operator="greaterThan">
      <formula>1</formula>
    </cfRule>
  </conditionalFormatting>
  <conditionalFormatting sqref="G45:K45">
    <cfRule type="cellIs" dxfId="2516" priority="2517" operator="greaterThan">
      <formula>1</formula>
    </cfRule>
  </conditionalFormatting>
  <conditionalFormatting sqref="G45:K45">
    <cfRule type="cellIs" dxfId="2515" priority="2516" operator="greaterThan">
      <formula>1</formula>
    </cfRule>
  </conditionalFormatting>
  <conditionalFormatting sqref="G45:K45">
    <cfRule type="cellIs" dxfId="2514" priority="2515" operator="greaterThan">
      <formula>1</formula>
    </cfRule>
  </conditionalFormatting>
  <conditionalFormatting sqref="G45:K45">
    <cfRule type="cellIs" dxfId="2513" priority="2514" operator="greaterThan">
      <formula>1</formula>
    </cfRule>
  </conditionalFormatting>
  <conditionalFormatting sqref="G45:K45">
    <cfRule type="cellIs" dxfId="2512" priority="2513" operator="greaterThan">
      <formula>1</formula>
    </cfRule>
  </conditionalFormatting>
  <conditionalFormatting sqref="G45:K45">
    <cfRule type="cellIs" dxfId="2511" priority="2512" operator="greaterThan">
      <formula>1</formula>
    </cfRule>
  </conditionalFormatting>
  <conditionalFormatting sqref="G45:K45">
    <cfRule type="cellIs" dxfId="2510" priority="2511" operator="greaterThan">
      <formula>1</formula>
    </cfRule>
  </conditionalFormatting>
  <conditionalFormatting sqref="G45:K45">
    <cfRule type="cellIs" dxfId="2509" priority="2510" operator="greaterThan">
      <formula>1</formula>
    </cfRule>
  </conditionalFormatting>
  <conditionalFormatting sqref="G45:K45">
    <cfRule type="cellIs" dxfId="2508" priority="2509" operator="greaterThan">
      <formula>1</formula>
    </cfRule>
  </conditionalFormatting>
  <conditionalFormatting sqref="G45:K45">
    <cfRule type="cellIs" dxfId="2507" priority="2508" operator="greaterThan">
      <formula>1</formula>
    </cfRule>
  </conditionalFormatting>
  <conditionalFormatting sqref="G45:K45">
    <cfRule type="cellIs" dxfId="2506" priority="2507" operator="greaterThan">
      <formula>1</formula>
    </cfRule>
  </conditionalFormatting>
  <conditionalFormatting sqref="G45:K45">
    <cfRule type="cellIs" dxfId="2505" priority="2506" operator="greaterThan">
      <formula>1</formula>
    </cfRule>
  </conditionalFormatting>
  <conditionalFormatting sqref="G45:K45">
    <cfRule type="cellIs" dxfId="2504" priority="2505" operator="greaterThan">
      <formula>1</formula>
    </cfRule>
  </conditionalFormatting>
  <conditionalFormatting sqref="G45:K45">
    <cfRule type="cellIs" dxfId="2503" priority="2504" operator="greaterThan">
      <formula>1</formula>
    </cfRule>
  </conditionalFormatting>
  <conditionalFormatting sqref="G45:K45">
    <cfRule type="cellIs" dxfId="2502" priority="2503" operator="greaterThan">
      <formula>1</formula>
    </cfRule>
  </conditionalFormatting>
  <conditionalFormatting sqref="G45:K45">
    <cfRule type="cellIs" dxfId="2501" priority="2502" operator="greaterThan">
      <formula>1</formula>
    </cfRule>
  </conditionalFormatting>
  <conditionalFormatting sqref="G45:K45">
    <cfRule type="cellIs" dxfId="2500" priority="2501" operator="greaterThan">
      <formula>1</formula>
    </cfRule>
  </conditionalFormatting>
  <conditionalFormatting sqref="G45:K45">
    <cfRule type="cellIs" dxfId="2499" priority="2500" operator="greaterThan">
      <formula>1</formula>
    </cfRule>
  </conditionalFormatting>
  <conditionalFormatting sqref="G45:K45">
    <cfRule type="cellIs" dxfId="2498" priority="2499" operator="greaterThan">
      <formula>1</formula>
    </cfRule>
  </conditionalFormatting>
  <conditionalFormatting sqref="G45:K45">
    <cfRule type="cellIs" dxfId="2497" priority="2498" operator="greaterThan">
      <formula>1</formula>
    </cfRule>
  </conditionalFormatting>
  <conditionalFormatting sqref="G45:K45">
    <cfRule type="cellIs" dxfId="2496" priority="2497" operator="greaterThan">
      <formula>1</formula>
    </cfRule>
  </conditionalFormatting>
  <conditionalFormatting sqref="G45:K45">
    <cfRule type="cellIs" dxfId="2495" priority="2496" operator="greaterThan">
      <formula>1</formula>
    </cfRule>
  </conditionalFormatting>
  <conditionalFormatting sqref="G45:K45">
    <cfRule type="cellIs" dxfId="2494" priority="2495" operator="greaterThan">
      <formula>1</formula>
    </cfRule>
  </conditionalFormatting>
  <conditionalFormatting sqref="G45:K45">
    <cfRule type="cellIs" dxfId="2493" priority="2494" operator="greaterThan">
      <formula>1</formula>
    </cfRule>
  </conditionalFormatting>
  <conditionalFormatting sqref="G45:K45">
    <cfRule type="cellIs" dxfId="2492" priority="2493" operator="greaterThan">
      <formula>1</formula>
    </cfRule>
  </conditionalFormatting>
  <conditionalFormatting sqref="G45:K45">
    <cfRule type="cellIs" dxfId="2491" priority="2492" operator="greaterThan">
      <formula>1</formula>
    </cfRule>
  </conditionalFormatting>
  <conditionalFormatting sqref="G45:K45">
    <cfRule type="cellIs" dxfId="2490" priority="2491" operator="greaterThan">
      <formula>1</formula>
    </cfRule>
  </conditionalFormatting>
  <conditionalFormatting sqref="G45:K45">
    <cfRule type="cellIs" dxfId="2489" priority="2490" operator="greaterThan">
      <formula>1</formula>
    </cfRule>
  </conditionalFormatting>
  <conditionalFormatting sqref="G45:K45">
    <cfRule type="cellIs" dxfId="2488" priority="2489" operator="greaterThan">
      <formula>1</formula>
    </cfRule>
  </conditionalFormatting>
  <conditionalFormatting sqref="G45:K45">
    <cfRule type="cellIs" dxfId="2487" priority="2488" operator="greaterThan">
      <formula>1</formula>
    </cfRule>
  </conditionalFormatting>
  <conditionalFormatting sqref="G45:K45">
    <cfRule type="cellIs" dxfId="2486" priority="2487" operator="greaterThan">
      <formula>1</formula>
    </cfRule>
  </conditionalFormatting>
  <conditionalFormatting sqref="G45:K45">
    <cfRule type="cellIs" dxfId="2485" priority="2486" operator="greaterThan">
      <formula>1</formula>
    </cfRule>
  </conditionalFormatting>
  <conditionalFormatting sqref="G45:K45">
    <cfRule type="cellIs" dxfId="2484" priority="2485" operator="greaterThan">
      <formula>1</formula>
    </cfRule>
  </conditionalFormatting>
  <conditionalFormatting sqref="G45:K45">
    <cfRule type="cellIs" dxfId="2483" priority="2484" operator="greaterThan">
      <formula>1</formula>
    </cfRule>
  </conditionalFormatting>
  <conditionalFormatting sqref="G45:K45">
    <cfRule type="cellIs" dxfId="2482" priority="2483" operator="greaterThan">
      <formula>1</formula>
    </cfRule>
  </conditionalFormatting>
  <conditionalFormatting sqref="G45:K45">
    <cfRule type="cellIs" dxfId="2481" priority="2482" operator="greaterThan">
      <formula>1</formula>
    </cfRule>
  </conditionalFormatting>
  <conditionalFormatting sqref="G45:K45">
    <cfRule type="cellIs" dxfId="2480" priority="2481" operator="greaterThan">
      <formula>1</formula>
    </cfRule>
  </conditionalFormatting>
  <conditionalFormatting sqref="G45:K45">
    <cfRule type="cellIs" dxfId="2479" priority="2480" operator="greaterThan">
      <formula>1</formula>
    </cfRule>
  </conditionalFormatting>
  <conditionalFormatting sqref="G45:K45">
    <cfRule type="cellIs" dxfId="2478" priority="2479" operator="greaterThan">
      <formula>1</formula>
    </cfRule>
  </conditionalFormatting>
  <conditionalFormatting sqref="G45:K45">
    <cfRule type="cellIs" dxfId="2477" priority="2478" operator="greaterThan">
      <formula>1</formula>
    </cfRule>
  </conditionalFormatting>
  <conditionalFormatting sqref="G45:K45">
    <cfRule type="cellIs" dxfId="2476" priority="2477" operator="greaterThan">
      <formula>1</formula>
    </cfRule>
  </conditionalFormatting>
  <conditionalFormatting sqref="G45:K45">
    <cfRule type="cellIs" dxfId="2475" priority="2476" operator="greaterThan">
      <formula>1</formula>
    </cfRule>
  </conditionalFormatting>
  <conditionalFormatting sqref="G45:K45">
    <cfRule type="cellIs" dxfId="2474" priority="2475" operator="greaterThan">
      <formula>1</formula>
    </cfRule>
  </conditionalFormatting>
  <conditionalFormatting sqref="G45:K45">
    <cfRule type="cellIs" dxfId="2473" priority="2474" operator="greaterThan">
      <formula>1</formula>
    </cfRule>
  </conditionalFormatting>
  <conditionalFormatting sqref="G45:K45">
    <cfRule type="cellIs" dxfId="2472" priority="2473" operator="greaterThan">
      <formula>1</formula>
    </cfRule>
  </conditionalFormatting>
  <conditionalFormatting sqref="G45:K45">
    <cfRule type="cellIs" dxfId="2471" priority="2472" operator="greaterThan">
      <formula>1</formula>
    </cfRule>
  </conditionalFormatting>
  <conditionalFormatting sqref="G45:K45">
    <cfRule type="cellIs" dxfId="2470" priority="2471" operator="greaterThan">
      <formula>1</formula>
    </cfRule>
  </conditionalFormatting>
  <conditionalFormatting sqref="G45:K45">
    <cfRule type="cellIs" dxfId="2469" priority="2470" operator="greaterThan">
      <formula>1</formula>
    </cfRule>
  </conditionalFormatting>
  <conditionalFormatting sqref="G45:K45">
    <cfRule type="cellIs" dxfId="2468" priority="2469" operator="greaterThan">
      <formula>1</formula>
    </cfRule>
  </conditionalFormatting>
  <conditionalFormatting sqref="G45:K45">
    <cfRule type="cellIs" dxfId="2467" priority="2468" operator="greaterThan">
      <formula>1</formula>
    </cfRule>
  </conditionalFormatting>
  <conditionalFormatting sqref="G45:K45">
    <cfRule type="cellIs" dxfId="2466" priority="2467" operator="greaterThan">
      <formula>1</formula>
    </cfRule>
  </conditionalFormatting>
  <conditionalFormatting sqref="G45:K45">
    <cfRule type="cellIs" dxfId="2465" priority="2466" operator="greaterThan">
      <formula>1</formula>
    </cfRule>
  </conditionalFormatting>
  <conditionalFormatting sqref="G45:K45">
    <cfRule type="cellIs" dxfId="2464" priority="2465" operator="greaterThan">
      <formula>1</formula>
    </cfRule>
  </conditionalFormatting>
  <conditionalFormatting sqref="G45:K45">
    <cfRule type="cellIs" dxfId="2463" priority="2464" operator="greaterThan">
      <formula>1</formula>
    </cfRule>
  </conditionalFormatting>
  <conditionalFormatting sqref="G45:K45">
    <cfRule type="cellIs" dxfId="2462" priority="2463" operator="greaterThan">
      <formula>1</formula>
    </cfRule>
  </conditionalFormatting>
  <conditionalFormatting sqref="G45:K45">
    <cfRule type="cellIs" dxfId="2461" priority="2462" operator="greaterThan">
      <formula>1</formula>
    </cfRule>
  </conditionalFormatting>
  <conditionalFormatting sqref="G45:K45">
    <cfRule type="cellIs" dxfId="2460" priority="2461" operator="greaterThan">
      <formula>1</formula>
    </cfRule>
  </conditionalFormatting>
  <conditionalFormatting sqref="G45:K45">
    <cfRule type="cellIs" dxfId="2459" priority="2460" operator="greaterThan">
      <formula>1</formula>
    </cfRule>
  </conditionalFormatting>
  <conditionalFormatting sqref="G45:K45">
    <cfRule type="cellIs" dxfId="2458" priority="2459" operator="greaterThan">
      <formula>1</formula>
    </cfRule>
  </conditionalFormatting>
  <conditionalFormatting sqref="G45:K45">
    <cfRule type="cellIs" dxfId="2457" priority="2458" operator="greaterThan">
      <formula>1</formula>
    </cfRule>
  </conditionalFormatting>
  <conditionalFormatting sqref="G45:K45">
    <cfRule type="cellIs" dxfId="2456" priority="2457" operator="greaterThan">
      <formula>1</formula>
    </cfRule>
  </conditionalFormatting>
  <conditionalFormatting sqref="G45:K45">
    <cfRule type="cellIs" dxfId="2455" priority="2456" operator="greaterThan">
      <formula>1</formula>
    </cfRule>
  </conditionalFormatting>
  <conditionalFormatting sqref="G45:K45">
    <cfRule type="cellIs" dxfId="2454" priority="2455" operator="greaterThan">
      <formula>1</formula>
    </cfRule>
  </conditionalFormatting>
  <conditionalFormatting sqref="G45:K45">
    <cfRule type="cellIs" dxfId="2453" priority="2454" operator="greaterThan">
      <formula>1</formula>
    </cfRule>
  </conditionalFormatting>
  <conditionalFormatting sqref="G45:K45">
    <cfRule type="cellIs" dxfId="2452" priority="2453" operator="greaterThan">
      <formula>1</formula>
    </cfRule>
  </conditionalFormatting>
  <conditionalFormatting sqref="G45:K45">
    <cfRule type="cellIs" dxfId="2451" priority="2452" operator="greaterThan">
      <formula>1</formula>
    </cfRule>
  </conditionalFormatting>
  <conditionalFormatting sqref="G45:K45">
    <cfRule type="cellIs" dxfId="2450" priority="2451" operator="greaterThan">
      <formula>1</formula>
    </cfRule>
  </conditionalFormatting>
  <conditionalFormatting sqref="G45:K45">
    <cfRule type="cellIs" dxfId="2449" priority="2450" operator="greaterThan">
      <formula>1</formula>
    </cfRule>
  </conditionalFormatting>
  <conditionalFormatting sqref="G45:K45">
    <cfRule type="cellIs" dxfId="2448" priority="2449" operator="greaterThan">
      <formula>1</formula>
    </cfRule>
  </conditionalFormatting>
  <conditionalFormatting sqref="G45:K45">
    <cfRule type="cellIs" dxfId="2447" priority="2448" operator="greaterThan">
      <formula>1</formula>
    </cfRule>
  </conditionalFormatting>
  <conditionalFormatting sqref="G45:K45">
    <cfRule type="cellIs" dxfId="2446" priority="2447" operator="greaterThan">
      <formula>1</formula>
    </cfRule>
  </conditionalFormatting>
  <conditionalFormatting sqref="G45:K45">
    <cfRule type="cellIs" dxfId="2445" priority="2446" operator="greaterThan">
      <formula>1</formula>
    </cfRule>
  </conditionalFormatting>
  <conditionalFormatting sqref="G45:K45">
    <cfRule type="cellIs" dxfId="2444" priority="2445" operator="greaterThan">
      <formula>1</formula>
    </cfRule>
  </conditionalFormatting>
  <conditionalFormatting sqref="G45:K45">
    <cfRule type="cellIs" dxfId="2443" priority="2444" operator="greaterThan">
      <formula>1</formula>
    </cfRule>
  </conditionalFormatting>
  <conditionalFormatting sqref="G45:K45">
    <cfRule type="cellIs" dxfId="2442" priority="2443" operator="greaterThan">
      <formula>1</formula>
    </cfRule>
  </conditionalFormatting>
  <conditionalFormatting sqref="G45:K45">
    <cfRule type="cellIs" dxfId="2441" priority="2442" operator="greaterThan">
      <formula>1</formula>
    </cfRule>
  </conditionalFormatting>
  <conditionalFormatting sqref="G45:K45">
    <cfRule type="cellIs" dxfId="2440" priority="2441" operator="greaterThan">
      <formula>1</formula>
    </cfRule>
  </conditionalFormatting>
  <conditionalFormatting sqref="G45:K45">
    <cfRule type="cellIs" dxfId="2439" priority="2440" operator="greaterThan">
      <formula>1</formula>
    </cfRule>
  </conditionalFormatting>
  <conditionalFormatting sqref="G45:K45">
    <cfRule type="cellIs" dxfId="2438" priority="2439" operator="greaterThan">
      <formula>1</formula>
    </cfRule>
  </conditionalFormatting>
  <conditionalFormatting sqref="G45:K45">
    <cfRule type="cellIs" dxfId="2437" priority="2438" operator="greaterThan">
      <formula>1</formula>
    </cfRule>
  </conditionalFormatting>
  <conditionalFormatting sqref="G45:K45">
    <cfRule type="cellIs" dxfId="2436" priority="2437" operator="greaterThan">
      <formula>1</formula>
    </cfRule>
  </conditionalFormatting>
  <conditionalFormatting sqref="G45:K45">
    <cfRule type="cellIs" dxfId="2435" priority="2436" operator="greaterThan">
      <formula>1</formula>
    </cfRule>
  </conditionalFormatting>
  <conditionalFormatting sqref="G45:K45">
    <cfRule type="cellIs" dxfId="2434" priority="2435" operator="greaterThan">
      <formula>1</formula>
    </cfRule>
  </conditionalFormatting>
  <conditionalFormatting sqref="G45:K45">
    <cfRule type="cellIs" dxfId="2433" priority="2434" operator="greaterThan">
      <formula>1</formula>
    </cfRule>
  </conditionalFormatting>
  <conditionalFormatting sqref="G45:K45">
    <cfRule type="cellIs" dxfId="2432" priority="2433" operator="greaterThan">
      <formula>1</formula>
    </cfRule>
  </conditionalFormatting>
  <conditionalFormatting sqref="G45:K45">
    <cfRule type="cellIs" dxfId="2431" priority="2432" operator="greaterThan">
      <formula>1</formula>
    </cfRule>
  </conditionalFormatting>
  <conditionalFormatting sqref="G45:K45">
    <cfRule type="cellIs" dxfId="2430" priority="2431" operator="greaterThan">
      <formula>1</formula>
    </cfRule>
  </conditionalFormatting>
  <conditionalFormatting sqref="G45:K45">
    <cfRule type="cellIs" dxfId="2429" priority="2430" operator="greaterThan">
      <formula>1</formula>
    </cfRule>
  </conditionalFormatting>
  <conditionalFormatting sqref="G45:K45">
    <cfRule type="cellIs" dxfId="2428" priority="2429" operator="greaterThan">
      <formula>1</formula>
    </cfRule>
  </conditionalFormatting>
  <conditionalFormatting sqref="G45:K45">
    <cfRule type="cellIs" dxfId="2427" priority="2428" operator="greaterThan">
      <formula>1</formula>
    </cfRule>
  </conditionalFormatting>
  <conditionalFormatting sqref="G45:K45">
    <cfRule type="cellIs" dxfId="2426" priority="2427" operator="greaterThan">
      <formula>1</formula>
    </cfRule>
  </conditionalFormatting>
  <conditionalFormatting sqref="G45:K45">
    <cfRule type="cellIs" dxfId="2425" priority="2426" operator="greaterThan">
      <formula>1</formula>
    </cfRule>
  </conditionalFormatting>
  <conditionalFormatting sqref="G45:K45">
    <cfRule type="cellIs" dxfId="2424" priority="2425" operator="greaterThan">
      <formula>1</formula>
    </cfRule>
  </conditionalFormatting>
  <conditionalFormatting sqref="G45:K45">
    <cfRule type="cellIs" dxfId="2423" priority="2424" operator="greaterThan">
      <formula>1</formula>
    </cfRule>
  </conditionalFormatting>
  <conditionalFormatting sqref="G45:K45">
    <cfRule type="cellIs" dxfId="2422" priority="2423" operator="greaterThan">
      <formula>1</formula>
    </cfRule>
  </conditionalFormatting>
  <conditionalFormatting sqref="G45:K45">
    <cfRule type="cellIs" dxfId="2421" priority="2422" operator="greaterThan">
      <formula>1</formula>
    </cfRule>
  </conditionalFormatting>
  <conditionalFormatting sqref="G45:K45">
    <cfRule type="cellIs" dxfId="2420" priority="2421" operator="greaterThan">
      <formula>1</formula>
    </cfRule>
  </conditionalFormatting>
  <conditionalFormatting sqref="G45:K45">
    <cfRule type="cellIs" dxfId="2419" priority="2420" operator="greaterThan">
      <formula>1</formula>
    </cfRule>
  </conditionalFormatting>
  <conditionalFormatting sqref="G45:K45">
    <cfRule type="cellIs" dxfId="2418" priority="2419" operator="greaterThan">
      <formula>1</formula>
    </cfRule>
  </conditionalFormatting>
  <conditionalFormatting sqref="G45:K45">
    <cfRule type="cellIs" dxfId="2417" priority="2418" operator="greaterThan">
      <formula>1</formula>
    </cfRule>
  </conditionalFormatting>
  <conditionalFormatting sqref="G45:K45">
    <cfRule type="cellIs" dxfId="2416" priority="2417" operator="greaterThan">
      <formula>1</formula>
    </cfRule>
  </conditionalFormatting>
  <conditionalFormatting sqref="G45:K45">
    <cfRule type="cellIs" dxfId="2415" priority="2416" operator="greaterThan">
      <formula>1</formula>
    </cfRule>
  </conditionalFormatting>
  <conditionalFormatting sqref="G45:K45">
    <cfRule type="cellIs" dxfId="2414" priority="2415" operator="greaterThan">
      <formula>1</formula>
    </cfRule>
  </conditionalFormatting>
  <conditionalFormatting sqref="G45:K45">
    <cfRule type="cellIs" dxfId="2413" priority="2414" operator="greaterThan">
      <formula>1</formula>
    </cfRule>
  </conditionalFormatting>
  <conditionalFormatting sqref="G45:K45">
    <cfRule type="cellIs" dxfId="2412" priority="2413" operator="greaterThan">
      <formula>1</formula>
    </cfRule>
  </conditionalFormatting>
  <conditionalFormatting sqref="G45:K45">
    <cfRule type="cellIs" dxfId="2411" priority="2412" operator="greaterThan">
      <formula>1</formula>
    </cfRule>
  </conditionalFormatting>
  <conditionalFormatting sqref="G45:K45">
    <cfRule type="cellIs" dxfId="2410" priority="2411" operator="greaterThan">
      <formula>1</formula>
    </cfRule>
  </conditionalFormatting>
  <conditionalFormatting sqref="G45:K45">
    <cfRule type="cellIs" dxfId="2409" priority="2410" operator="greaterThan">
      <formula>1</formula>
    </cfRule>
  </conditionalFormatting>
  <conditionalFormatting sqref="G45:K45">
    <cfRule type="cellIs" dxfId="2408" priority="2409" operator="greaterThan">
      <formula>1</formula>
    </cfRule>
  </conditionalFormatting>
  <conditionalFormatting sqref="G45:K45">
    <cfRule type="cellIs" dxfId="2407" priority="2408" operator="greaterThan">
      <formula>1</formula>
    </cfRule>
  </conditionalFormatting>
  <conditionalFormatting sqref="G45:K45">
    <cfRule type="cellIs" dxfId="2406" priority="2407" operator="greaterThan">
      <formula>1</formula>
    </cfRule>
  </conditionalFormatting>
  <conditionalFormatting sqref="G45:K45">
    <cfRule type="cellIs" dxfId="2405" priority="2406" operator="greaterThan">
      <formula>1</formula>
    </cfRule>
  </conditionalFormatting>
  <conditionalFormatting sqref="G45:K45">
    <cfRule type="cellIs" dxfId="2404" priority="2405" operator="greaterThan">
      <formula>1</formula>
    </cfRule>
  </conditionalFormatting>
  <conditionalFormatting sqref="G45:K45">
    <cfRule type="cellIs" dxfId="2403" priority="2404" operator="greaterThan">
      <formula>1</formula>
    </cfRule>
  </conditionalFormatting>
  <conditionalFormatting sqref="G45:K45">
    <cfRule type="cellIs" dxfId="2402" priority="2403" operator="greaterThan">
      <formula>1</formula>
    </cfRule>
  </conditionalFormatting>
  <conditionalFormatting sqref="G45:K45">
    <cfRule type="cellIs" dxfId="2401" priority="2402" operator="greaterThan">
      <formula>1</formula>
    </cfRule>
  </conditionalFormatting>
  <conditionalFormatting sqref="G45:K45">
    <cfRule type="cellIs" dxfId="2400" priority="2401" operator="greaterThan">
      <formula>1</formula>
    </cfRule>
  </conditionalFormatting>
  <conditionalFormatting sqref="G45:K45">
    <cfRule type="cellIs" dxfId="2399" priority="2400" operator="greaterThan">
      <formula>1</formula>
    </cfRule>
  </conditionalFormatting>
  <conditionalFormatting sqref="G45:K45">
    <cfRule type="cellIs" dxfId="2398" priority="2399" operator="greaterThan">
      <formula>1</formula>
    </cfRule>
  </conditionalFormatting>
  <conditionalFormatting sqref="G45:K45">
    <cfRule type="cellIs" dxfId="2397" priority="2398" operator="greaterThan">
      <formula>1</formula>
    </cfRule>
  </conditionalFormatting>
  <conditionalFormatting sqref="G45:K45">
    <cfRule type="cellIs" dxfId="2396" priority="2397" operator="greaterThan">
      <formula>1</formula>
    </cfRule>
  </conditionalFormatting>
  <conditionalFormatting sqref="G45:K45">
    <cfRule type="cellIs" dxfId="2395" priority="2396" operator="greaterThan">
      <formula>1</formula>
    </cfRule>
  </conditionalFormatting>
  <conditionalFormatting sqref="G45:K45">
    <cfRule type="cellIs" dxfId="2394" priority="2395" operator="greaterThan">
      <formula>1</formula>
    </cfRule>
  </conditionalFormatting>
  <conditionalFormatting sqref="G45:K45">
    <cfRule type="cellIs" dxfId="2393" priority="2394" operator="greaterThan">
      <formula>1</formula>
    </cfRule>
  </conditionalFormatting>
  <conditionalFormatting sqref="G45:K45">
    <cfRule type="cellIs" dxfId="2392" priority="2393" operator="greaterThan">
      <formula>1</formula>
    </cfRule>
  </conditionalFormatting>
  <conditionalFormatting sqref="G45:K45">
    <cfRule type="cellIs" dxfId="2391" priority="2392" operator="greaterThan">
      <formula>1</formula>
    </cfRule>
  </conditionalFormatting>
  <conditionalFormatting sqref="G45:K45">
    <cfRule type="cellIs" dxfId="2390" priority="2391" operator="greaterThan">
      <formula>1</formula>
    </cfRule>
  </conditionalFormatting>
  <conditionalFormatting sqref="G45:K45">
    <cfRule type="cellIs" dxfId="2389" priority="2390" operator="greaterThan">
      <formula>1</formula>
    </cfRule>
  </conditionalFormatting>
  <conditionalFormatting sqref="G45:K45">
    <cfRule type="cellIs" dxfId="2388" priority="2389" operator="greaterThan">
      <formula>1</formula>
    </cfRule>
  </conditionalFormatting>
  <conditionalFormatting sqref="G45:K45">
    <cfRule type="cellIs" dxfId="2387" priority="2388" operator="greaterThan">
      <formula>1</formula>
    </cfRule>
  </conditionalFormatting>
  <conditionalFormatting sqref="G45:K45">
    <cfRule type="cellIs" dxfId="2386" priority="2387" operator="greaterThan">
      <formula>1</formula>
    </cfRule>
  </conditionalFormatting>
  <conditionalFormatting sqref="G45:K45">
    <cfRule type="cellIs" dxfId="2385" priority="2386" operator="greaterThan">
      <formula>1</formula>
    </cfRule>
  </conditionalFormatting>
  <conditionalFormatting sqref="G45:K45">
    <cfRule type="cellIs" dxfId="2384" priority="2385" operator="greaterThan">
      <formula>1</formula>
    </cfRule>
  </conditionalFormatting>
  <conditionalFormatting sqref="G45:K45">
    <cfRule type="cellIs" dxfId="2383" priority="2384" operator="greaterThan">
      <formula>1</formula>
    </cfRule>
  </conditionalFormatting>
  <conditionalFormatting sqref="G45:K45">
    <cfRule type="cellIs" dxfId="2382" priority="2383" operator="greaterThan">
      <formula>1</formula>
    </cfRule>
  </conditionalFormatting>
  <conditionalFormatting sqref="G45:K45">
    <cfRule type="cellIs" dxfId="2381" priority="2382" operator="greaterThan">
      <formula>1</formula>
    </cfRule>
  </conditionalFormatting>
  <conditionalFormatting sqref="G45:K45">
    <cfRule type="cellIs" dxfId="2380" priority="2381" operator="greaterThan">
      <formula>1</formula>
    </cfRule>
  </conditionalFormatting>
  <conditionalFormatting sqref="G45:K45">
    <cfRule type="cellIs" dxfId="2379" priority="2380" operator="greaterThan">
      <formula>1</formula>
    </cfRule>
  </conditionalFormatting>
  <conditionalFormatting sqref="G45:K45">
    <cfRule type="cellIs" dxfId="2378" priority="2379" operator="greaterThan">
      <formula>1</formula>
    </cfRule>
  </conditionalFormatting>
  <conditionalFormatting sqref="G45:K45">
    <cfRule type="cellIs" dxfId="2377" priority="2378" operator="greaterThan">
      <formula>1</formula>
    </cfRule>
  </conditionalFormatting>
  <conditionalFormatting sqref="G45:K45">
    <cfRule type="cellIs" dxfId="2376" priority="2377" operator="greaterThan">
      <formula>1</formula>
    </cfRule>
  </conditionalFormatting>
  <conditionalFormatting sqref="G45:K45">
    <cfRule type="cellIs" dxfId="2375" priority="2376" operator="greaterThan">
      <formula>1</formula>
    </cfRule>
  </conditionalFormatting>
  <conditionalFormatting sqref="G45:K45">
    <cfRule type="cellIs" dxfId="2374" priority="2375" operator="greaterThan">
      <formula>1</formula>
    </cfRule>
  </conditionalFormatting>
  <conditionalFormatting sqref="G45:K45">
    <cfRule type="cellIs" dxfId="2373" priority="2374" operator="greaterThan">
      <formula>1</formula>
    </cfRule>
  </conditionalFormatting>
  <conditionalFormatting sqref="G45:K45">
    <cfRule type="cellIs" dxfId="2372" priority="2373" operator="greaterThan">
      <formula>1</formula>
    </cfRule>
  </conditionalFormatting>
  <conditionalFormatting sqref="G45:K45">
    <cfRule type="cellIs" dxfId="2371" priority="2372" operator="greaterThan">
      <formula>1</formula>
    </cfRule>
  </conditionalFormatting>
  <conditionalFormatting sqref="G45:K45">
    <cfRule type="cellIs" dxfId="2370" priority="2371" operator="greaterThan">
      <formula>1</formula>
    </cfRule>
  </conditionalFormatting>
  <conditionalFormatting sqref="G45:K45">
    <cfRule type="cellIs" dxfId="2369" priority="2370" operator="greaterThan">
      <formula>1</formula>
    </cfRule>
  </conditionalFormatting>
  <conditionalFormatting sqref="G45:K45">
    <cfRule type="cellIs" dxfId="2368" priority="2369" operator="greaterThan">
      <formula>1</formula>
    </cfRule>
  </conditionalFormatting>
  <conditionalFormatting sqref="G45:K45">
    <cfRule type="cellIs" dxfId="2367" priority="2368" operator="greaterThan">
      <formula>1</formula>
    </cfRule>
  </conditionalFormatting>
  <conditionalFormatting sqref="G45:K45">
    <cfRule type="cellIs" dxfId="2366" priority="2367" operator="greaterThan">
      <formula>1</formula>
    </cfRule>
  </conditionalFormatting>
  <conditionalFormatting sqref="G45:K45">
    <cfRule type="cellIs" dxfId="2365" priority="2366" operator="greaterThan">
      <formula>1</formula>
    </cfRule>
  </conditionalFormatting>
  <conditionalFormatting sqref="G45:K45">
    <cfRule type="cellIs" dxfId="2364" priority="2365" operator="greaterThan">
      <formula>1</formula>
    </cfRule>
  </conditionalFormatting>
  <conditionalFormatting sqref="G45:K45">
    <cfRule type="cellIs" dxfId="2363" priority="2364" operator="greaterThan">
      <formula>1</formula>
    </cfRule>
  </conditionalFormatting>
  <conditionalFormatting sqref="G45:K45">
    <cfRule type="cellIs" dxfId="2362" priority="2363" operator="greaterThan">
      <formula>1</formula>
    </cfRule>
  </conditionalFormatting>
  <conditionalFormatting sqref="G45:K45">
    <cfRule type="cellIs" dxfId="2361" priority="2362" operator="greaterThan">
      <formula>1</formula>
    </cfRule>
  </conditionalFormatting>
  <conditionalFormatting sqref="G45:K45">
    <cfRule type="cellIs" dxfId="2360" priority="2361" operator="greaterThan">
      <formula>1</formula>
    </cfRule>
  </conditionalFormatting>
  <conditionalFormatting sqref="G45:K45">
    <cfRule type="cellIs" dxfId="2359" priority="2360" operator="greaterThan">
      <formula>1</formula>
    </cfRule>
  </conditionalFormatting>
  <conditionalFormatting sqref="G45:K45">
    <cfRule type="cellIs" dxfId="2358" priority="2359" operator="greaterThan">
      <formula>1</formula>
    </cfRule>
  </conditionalFormatting>
  <conditionalFormatting sqref="G45:K45">
    <cfRule type="cellIs" dxfId="2357" priority="2358" operator="greaterThan">
      <formula>1</formula>
    </cfRule>
  </conditionalFormatting>
  <conditionalFormatting sqref="G45:K45">
    <cfRule type="cellIs" dxfId="2356" priority="2357" operator="greaterThan">
      <formula>1</formula>
    </cfRule>
  </conditionalFormatting>
  <conditionalFormatting sqref="G45:K45">
    <cfRule type="cellIs" dxfId="2355" priority="2356" operator="greaterThan">
      <formula>1</formula>
    </cfRule>
  </conditionalFormatting>
  <conditionalFormatting sqref="G45:K45">
    <cfRule type="cellIs" dxfId="2354" priority="2355" operator="greaterThan">
      <formula>1</formula>
    </cfRule>
  </conditionalFormatting>
  <conditionalFormatting sqref="G45:K45">
    <cfRule type="cellIs" dxfId="2353" priority="2354" operator="greaterThan">
      <formula>1</formula>
    </cfRule>
  </conditionalFormatting>
  <conditionalFormatting sqref="G45:K45">
    <cfRule type="cellIs" dxfId="2352" priority="2353" operator="greaterThan">
      <formula>1</formula>
    </cfRule>
  </conditionalFormatting>
  <conditionalFormatting sqref="G45:K45">
    <cfRule type="cellIs" dxfId="2351" priority="2352" operator="greaterThan">
      <formula>1</formula>
    </cfRule>
  </conditionalFormatting>
  <conditionalFormatting sqref="G45:K45">
    <cfRule type="cellIs" dxfId="2350" priority="2351" operator="greaterThan">
      <formula>1</formula>
    </cfRule>
  </conditionalFormatting>
  <conditionalFormatting sqref="G45:K45">
    <cfRule type="cellIs" dxfId="2349" priority="2350" operator="greaterThan">
      <formula>1</formula>
    </cfRule>
  </conditionalFormatting>
  <conditionalFormatting sqref="G45:K45">
    <cfRule type="cellIs" dxfId="2348" priority="2349" operator="greaterThan">
      <formula>1</formula>
    </cfRule>
  </conditionalFormatting>
  <conditionalFormatting sqref="G45:K45">
    <cfRule type="cellIs" dxfId="2347" priority="2348" operator="greaterThan">
      <formula>1</formula>
    </cfRule>
  </conditionalFormatting>
  <conditionalFormatting sqref="G45:K45">
    <cfRule type="cellIs" dxfId="2346" priority="2347" operator="greaterThan">
      <formula>1</formula>
    </cfRule>
  </conditionalFormatting>
  <conditionalFormatting sqref="G45:K45">
    <cfRule type="cellIs" dxfId="2345" priority="2346" operator="greaterThan">
      <formula>1</formula>
    </cfRule>
  </conditionalFormatting>
  <conditionalFormatting sqref="G45:K45">
    <cfRule type="cellIs" dxfId="2344" priority="2345" operator="greaterThan">
      <formula>1</formula>
    </cfRule>
  </conditionalFormatting>
  <conditionalFormatting sqref="G45:K45">
    <cfRule type="cellIs" dxfId="2343" priority="2344" operator="greaterThan">
      <formula>1</formula>
    </cfRule>
  </conditionalFormatting>
  <conditionalFormatting sqref="G45:K45">
    <cfRule type="cellIs" dxfId="2342" priority="2343" operator="greaterThan">
      <formula>1</formula>
    </cfRule>
  </conditionalFormatting>
  <conditionalFormatting sqref="G45:K45">
    <cfRule type="cellIs" dxfId="2341" priority="2342" operator="greaterThan">
      <formula>1</formula>
    </cfRule>
  </conditionalFormatting>
  <conditionalFormatting sqref="G45:K45">
    <cfRule type="cellIs" dxfId="2340" priority="2341" operator="greaterThan">
      <formula>1</formula>
    </cfRule>
  </conditionalFormatting>
  <conditionalFormatting sqref="G45:K45">
    <cfRule type="cellIs" dxfId="2339" priority="2340" operator="greaterThan">
      <formula>1</formula>
    </cfRule>
  </conditionalFormatting>
  <conditionalFormatting sqref="G45:K45">
    <cfRule type="cellIs" dxfId="2338" priority="2339" operator="greaterThan">
      <formula>1</formula>
    </cfRule>
  </conditionalFormatting>
  <conditionalFormatting sqref="G45:K45">
    <cfRule type="cellIs" dxfId="2337" priority="2338" operator="greaterThan">
      <formula>1</formula>
    </cfRule>
  </conditionalFormatting>
  <conditionalFormatting sqref="G45:K45">
    <cfRule type="cellIs" dxfId="2336" priority="2337" operator="greaterThan">
      <formula>1</formula>
    </cfRule>
  </conditionalFormatting>
  <conditionalFormatting sqref="G45:K45">
    <cfRule type="cellIs" dxfId="2335" priority="2336" operator="greaterThan">
      <formula>1</formula>
    </cfRule>
  </conditionalFormatting>
  <conditionalFormatting sqref="G45:K45">
    <cfRule type="cellIs" dxfId="2334" priority="2335" operator="greaterThan">
      <formula>1</formula>
    </cfRule>
  </conditionalFormatting>
  <conditionalFormatting sqref="G45:K45">
    <cfRule type="cellIs" dxfId="2333" priority="2334" operator="greaterThan">
      <formula>1</formula>
    </cfRule>
  </conditionalFormatting>
  <conditionalFormatting sqref="G45:K45">
    <cfRule type="cellIs" dxfId="2332" priority="2333" operator="greaterThan">
      <formula>1</formula>
    </cfRule>
  </conditionalFormatting>
  <conditionalFormatting sqref="G45:K45">
    <cfRule type="cellIs" dxfId="2331" priority="2332" operator="greaterThan">
      <formula>1</formula>
    </cfRule>
  </conditionalFormatting>
  <conditionalFormatting sqref="G45:K45">
    <cfRule type="cellIs" dxfId="2330" priority="2331" operator="greaterThan">
      <formula>1</formula>
    </cfRule>
  </conditionalFormatting>
  <conditionalFormatting sqref="G45:K45">
    <cfRule type="cellIs" dxfId="2329" priority="2330" operator="greaterThan">
      <formula>1</formula>
    </cfRule>
  </conditionalFormatting>
  <conditionalFormatting sqref="G45:K45">
    <cfRule type="cellIs" dxfId="2328" priority="2329" operator="greaterThan">
      <formula>1</formula>
    </cfRule>
  </conditionalFormatting>
  <conditionalFormatting sqref="G45:K45">
    <cfRule type="cellIs" dxfId="2327" priority="2328" operator="greaterThan">
      <formula>1</formula>
    </cfRule>
  </conditionalFormatting>
  <conditionalFormatting sqref="G45:K45">
    <cfRule type="cellIs" dxfId="2326" priority="2327" operator="greaterThan">
      <formula>1</formula>
    </cfRule>
  </conditionalFormatting>
  <conditionalFormatting sqref="G45:K45">
    <cfRule type="cellIs" dxfId="2325" priority="2326" operator="greaterThan">
      <formula>1</formula>
    </cfRule>
  </conditionalFormatting>
  <conditionalFormatting sqref="G45:K45">
    <cfRule type="cellIs" dxfId="2324" priority="2325" operator="greaterThan">
      <formula>1</formula>
    </cfRule>
  </conditionalFormatting>
  <conditionalFormatting sqref="G45:K45">
    <cfRule type="cellIs" dxfId="2323" priority="2324" operator="greaterThan">
      <formula>1</formula>
    </cfRule>
  </conditionalFormatting>
  <conditionalFormatting sqref="G45:K45">
    <cfRule type="cellIs" dxfId="2322" priority="2323" operator="greaterThan">
      <formula>1</formula>
    </cfRule>
  </conditionalFormatting>
  <conditionalFormatting sqref="G45:K45">
    <cfRule type="cellIs" dxfId="2321" priority="2322" operator="greaterThan">
      <formula>1</formula>
    </cfRule>
  </conditionalFormatting>
  <conditionalFormatting sqref="G45:K45">
    <cfRule type="cellIs" dxfId="2320" priority="2321" operator="greaterThan">
      <formula>1</formula>
    </cfRule>
  </conditionalFormatting>
  <conditionalFormatting sqref="G45:K45">
    <cfRule type="cellIs" dxfId="2319" priority="2320" operator="greaterThan">
      <formula>1</formula>
    </cfRule>
  </conditionalFormatting>
  <conditionalFormatting sqref="G45:K45">
    <cfRule type="cellIs" dxfId="2318" priority="2319" operator="greaterThan">
      <formula>1</formula>
    </cfRule>
  </conditionalFormatting>
  <conditionalFormatting sqref="G45:K45">
    <cfRule type="cellIs" dxfId="2317" priority="2318" operator="greaterThan">
      <formula>1</formula>
    </cfRule>
  </conditionalFormatting>
  <conditionalFormatting sqref="G45:K45">
    <cfRule type="cellIs" dxfId="2316" priority="2317" operator="greaterThan">
      <formula>1</formula>
    </cfRule>
  </conditionalFormatting>
  <conditionalFormatting sqref="G45:K45">
    <cfRule type="cellIs" dxfId="2315" priority="2316" operator="greaterThan">
      <formula>1</formula>
    </cfRule>
  </conditionalFormatting>
  <conditionalFormatting sqref="G45:K45">
    <cfRule type="cellIs" dxfId="2314" priority="2315" operator="greaterThan">
      <formula>1</formula>
    </cfRule>
  </conditionalFormatting>
  <conditionalFormatting sqref="G45:K45">
    <cfRule type="cellIs" dxfId="2313" priority="2314" operator="greaterThan">
      <formula>1</formula>
    </cfRule>
  </conditionalFormatting>
  <conditionalFormatting sqref="G45:K45">
    <cfRule type="cellIs" dxfId="2312" priority="2313" operator="greaterThan">
      <formula>1</formula>
    </cfRule>
  </conditionalFormatting>
  <conditionalFormatting sqref="G45:K45">
    <cfRule type="cellIs" dxfId="2311" priority="2312" operator="greaterThan">
      <formula>1</formula>
    </cfRule>
  </conditionalFormatting>
  <conditionalFormatting sqref="G45:K45">
    <cfRule type="cellIs" dxfId="2310" priority="2311" operator="greaterThan">
      <formula>1</formula>
    </cfRule>
  </conditionalFormatting>
  <conditionalFormatting sqref="G45:K45">
    <cfRule type="cellIs" dxfId="2309" priority="2310" operator="greaterThan">
      <formula>1</formula>
    </cfRule>
  </conditionalFormatting>
  <conditionalFormatting sqref="G45:K45">
    <cfRule type="cellIs" dxfId="2308" priority="2309" operator="greaterThan">
      <formula>1</formula>
    </cfRule>
  </conditionalFormatting>
  <conditionalFormatting sqref="G45:K45">
    <cfRule type="cellIs" dxfId="2307" priority="2308" operator="greaterThan">
      <formula>1</formula>
    </cfRule>
  </conditionalFormatting>
  <conditionalFormatting sqref="G45:K45">
    <cfRule type="cellIs" dxfId="2306" priority="2307" operator="greaterThan">
      <formula>1</formula>
    </cfRule>
  </conditionalFormatting>
  <conditionalFormatting sqref="G45:K45">
    <cfRule type="cellIs" dxfId="2305" priority="2306" operator="greaterThan">
      <formula>1</formula>
    </cfRule>
  </conditionalFormatting>
  <conditionalFormatting sqref="G45:K45">
    <cfRule type="cellIs" dxfId="2304" priority="2305" operator="greaterThan">
      <formula>1</formula>
    </cfRule>
  </conditionalFormatting>
  <conditionalFormatting sqref="G45:K45">
    <cfRule type="cellIs" dxfId="2303" priority="2304" operator="greaterThan">
      <formula>1</formula>
    </cfRule>
  </conditionalFormatting>
  <conditionalFormatting sqref="G45:K45">
    <cfRule type="cellIs" dxfId="2302" priority="2303" operator="greaterThan">
      <formula>1</formula>
    </cfRule>
  </conditionalFormatting>
  <conditionalFormatting sqref="G45:K45">
    <cfRule type="cellIs" dxfId="2301" priority="2302" operator="greaterThan">
      <formula>1</formula>
    </cfRule>
  </conditionalFormatting>
  <conditionalFormatting sqref="G45:K45">
    <cfRule type="cellIs" dxfId="2300" priority="2301" operator="greaterThan">
      <formula>1</formula>
    </cfRule>
  </conditionalFormatting>
  <conditionalFormatting sqref="G45:K45">
    <cfRule type="cellIs" dxfId="2299" priority="2300" operator="greaterThan">
      <formula>1</formula>
    </cfRule>
  </conditionalFormatting>
  <conditionalFormatting sqref="G45:K45">
    <cfRule type="cellIs" dxfId="2298" priority="2299" operator="greaterThan">
      <formula>1</formula>
    </cfRule>
  </conditionalFormatting>
  <conditionalFormatting sqref="G45:K45">
    <cfRule type="cellIs" dxfId="2297" priority="2298" operator="greaterThan">
      <formula>1</formula>
    </cfRule>
  </conditionalFormatting>
  <conditionalFormatting sqref="G45:K45">
    <cfRule type="cellIs" dxfId="2296" priority="2297" operator="greaterThan">
      <formula>1</formula>
    </cfRule>
  </conditionalFormatting>
  <conditionalFormatting sqref="G45:K45">
    <cfRule type="cellIs" dxfId="2295" priority="2296" operator="greaterThan">
      <formula>1</formula>
    </cfRule>
  </conditionalFormatting>
  <conditionalFormatting sqref="G45:K45">
    <cfRule type="cellIs" dxfId="2294" priority="2295" operator="greaterThan">
      <formula>1</formula>
    </cfRule>
  </conditionalFormatting>
  <conditionalFormatting sqref="G45:K45">
    <cfRule type="cellIs" dxfId="2293" priority="2294" operator="greaterThan">
      <formula>1</formula>
    </cfRule>
  </conditionalFormatting>
  <conditionalFormatting sqref="G45:K45">
    <cfRule type="cellIs" dxfId="2292" priority="2293" operator="greaterThan">
      <formula>1</formula>
    </cfRule>
  </conditionalFormatting>
  <conditionalFormatting sqref="G47:J47">
    <cfRule type="cellIs" dxfId="1718" priority="1719" operator="greaterThan">
      <formula>1</formula>
    </cfRule>
  </conditionalFormatting>
  <conditionalFormatting sqref="G47:J47">
    <cfRule type="cellIs" dxfId="1717" priority="1718" operator="greaterThan">
      <formula>1</formula>
    </cfRule>
  </conditionalFormatting>
  <conditionalFormatting sqref="G47:J47">
    <cfRule type="cellIs" dxfId="1716" priority="1717" operator="equal">
      <formula>0</formula>
    </cfRule>
  </conditionalFormatting>
  <conditionalFormatting sqref="G47:J47">
    <cfRule type="cellIs" dxfId="1715" priority="1716" operator="greaterThan">
      <formula>1</formula>
    </cfRule>
  </conditionalFormatting>
  <conditionalFormatting sqref="G47:J47">
    <cfRule type="cellIs" dxfId="1714" priority="1715" operator="greaterThan">
      <formula>1</formula>
    </cfRule>
  </conditionalFormatting>
  <conditionalFormatting sqref="G47:J47">
    <cfRule type="cellIs" dxfId="1713" priority="1714" operator="greaterThan">
      <formula>1</formula>
    </cfRule>
  </conditionalFormatting>
  <conditionalFormatting sqref="G47:J47">
    <cfRule type="cellIs" dxfId="1712" priority="1713" operator="greaterThan">
      <formula>1</formula>
    </cfRule>
  </conditionalFormatting>
  <conditionalFormatting sqref="G47:J47">
    <cfRule type="cellIs" dxfId="1711" priority="1712" operator="greaterThan">
      <formula>1</formula>
    </cfRule>
  </conditionalFormatting>
  <conditionalFormatting sqref="G47:J47">
    <cfRule type="cellIs" dxfId="1710" priority="1711" operator="greaterThan">
      <formula>1</formula>
    </cfRule>
  </conditionalFormatting>
  <conditionalFormatting sqref="G47:J47">
    <cfRule type="cellIs" dxfId="1709" priority="1710" operator="greaterThan">
      <formula>1</formula>
    </cfRule>
  </conditionalFormatting>
  <conditionalFormatting sqref="G47:J47">
    <cfRule type="cellIs" dxfId="1708" priority="1709" operator="greaterThan">
      <formula>1</formula>
    </cfRule>
  </conditionalFormatting>
  <conditionalFormatting sqref="G47:J47">
    <cfRule type="cellIs" dxfId="1707" priority="1708" operator="greaterThan">
      <formula>1</formula>
    </cfRule>
  </conditionalFormatting>
  <conditionalFormatting sqref="G47:J47">
    <cfRule type="cellIs" dxfId="1706" priority="1707" operator="greaterThan">
      <formula>1</formula>
    </cfRule>
  </conditionalFormatting>
  <conditionalFormatting sqref="G47:J47">
    <cfRule type="cellIs" dxfId="1705" priority="1706" operator="greaterThan">
      <formula>1</formula>
    </cfRule>
  </conditionalFormatting>
  <conditionalFormatting sqref="G47:J47">
    <cfRule type="cellIs" dxfId="1704" priority="1705" operator="greaterThan">
      <formula>1</formula>
    </cfRule>
  </conditionalFormatting>
  <conditionalFormatting sqref="G47:J47">
    <cfRule type="cellIs" dxfId="1703" priority="1704" operator="greaterThan">
      <formula>1</formula>
    </cfRule>
  </conditionalFormatting>
  <conditionalFormatting sqref="G47:J47">
    <cfRule type="cellIs" dxfId="1702" priority="1703" operator="greaterThan">
      <formula>1</formula>
    </cfRule>
  </conditionalFormatting>
  <conditionalFormatting sqref="G47:J47">
    <cfRule type="cellIs" dxfId="1701" priority="1702" operator="greaterThan">
      <formula>1</formula>
    </cfRule>
  </conditionalFormatting>
  <conditionalFormatting sqref="G47:J47">
    <cfRule type="cellIs" dxfId="1700" priority="1701" operator="greaterThan">
      <formula>1</formula>
    </cfRule>
  </conditionalFormatting>
  <conditionalFormatting sqref="G47:J47">
    <cfRule type="cellIs" dxfId="1699" priority="1700" operator="greaterThan">
      <formula>1</formula>
    </cfRule>
  </conditionalFormatting>
  <conditionalFormatting sqref="G47:J47">
    <cfRule type="cellIs" dxfId="1698" priority="1699" operator="greaterThan">
      <formula>1</formula>
    </cfRule>
  </conditionalFormatting>
  <conditionalFormatting sqref="G47:J47">
    <cfRule type="cellIs" dxfId="1697" priority="1698" operator="greaterThan">
      <formula>1</formula>
    </cfRule>
  </conditionalFormatting>
  <conditionalFormatting sqref="G47:J47">
    <cfRule type="cellIs" dxfId="1696" priority="1697" operator="greaterThan">
      <formula>1</formula>
    </cfRule>
  </conditionalFormatting>
  <conditionalFormatting sqref="G47:J47">
    <cfRule type="cellIs" dxfId="1695" priority="1696" operator="greaterThan">
      <formula>1</formula>
    </cfRule>
  </conditionalFormatting>
  <conditionalFormatting sqref="G47:J47">
    <cfRule type="cellIs" dxfId="1694" priority="1695" operator="greaterThan">
      <formula>1</formula>
    </cfRule>
  </conditionalFormatting>
  <conditionalFormatting sqref="G47:J47">
    <cfRule type="cellIs" dxfId="1693" priority="1694" operator="greaterThan">
      <formula>1</formula>
    </cfRule>
  </conditionalFormatting>
  <conditionalFormatting sqref="G47:J47">
    <cfRule type="cellIs" dxfId="1692" priority="1693" operator="greaterThan">
      <formula>1</formula>
    </cfRule>
  </conditionalFormatting>
  <conditionalFormatting sqref="G47:J47">
    <cfRule type="cellIs" dxfId="1691" priority="1692" operator="greaterThan">
      <formula>1</formula>
    </cfRule>
  </conditionalFormatting>
  <conditionalFormatting sqref="G47:J47">
    <cfRule type="cellIs" dxfId="1690" priority="1691" operator="greaterThan">
      <formula>1</formula>
    </cfRule>
  </conditionalFormatting>
  <conditionalFormatting sqref="G47:J47">
    <cfRule type="cellIs" dxfId="1689" priority="1690" operator="greaterThan">
      <formula>1</formula>
    </cfRule>
  </conditionalFormatting>
  <conditionalFormatting sqref="G47:J47">
    <cfRule type="cellIs" dxfId="1688" priority="1689" operator="greaterThan">
      <formula>1</formula>
    </cfRule>
  </conditionalFormatting>
  <conditionalFormatting sqref="G47:J47">
    <cfRule type="cellIs" dxfId="1687" priority="1688" operator="greaterThan">
      <formula>1</formula>
    </cfRule>
  </conditionalFormatting>
  <conditionalFormatting sqref="G47:J47">
    <cfRule type="cellIs" dxfId="1686" priority="1687" operator="greaterThan">
      <formula>1</formula>
    </cfRule>
  </conditionalFormatting>
  <conditionalFormatting sqref="G47:J47">
    <cfRule type="cellIs" dxfId="1685" priority="1686" operator="greaterThan">
      <formula>1</formula>
    </cfRule>
  </conditionalFormatting>
  <conditionalFormatting sqref="G47:J47">
    <cfRule type="cellIs" dxfId="1684" priority="1685" operator="greaterThan">
      <formula>1</formula>
    </cfRule>
  </conditionalFormatting>
  <conditionalFormatting sqref="G47:J47">
    <cfRule type="cellIs" dxfId="1683" priority="1684" operator="greaterThan">
      <formula>1</formula>
    </cfRule>
  </conditionalFormatting>
  <conditionalFormatting sqref="G47:J47">
    <cfRule type="cellIs" dxfId="1682" priority="1554" operator="greaterThan">
      <formula>1</formula>
    </cfRule>
  </conditionalFormatting>
  <conditionalFormatting sqref="G47:J47">
    <cfRule type="cellIs" dxfId="1681" priority="1553" operator="greaterThan">
      <formula>1</formula>
    </cfRule>
  </conditionalFormatting>
  <conditionalFormatting sqref="G47:J47">
    <cfRule type="cellIs" dxfId="1680" priority="1552" operator="greaterThan">
      <formula>1</formula>
    </cfRule>
  </conditionalFormatting>
  <conditionalFormatting sqref="G47:J47">
    <cfRule type="cellIs" dxfId="1679" priority="1551" operator="greaterThan">
      <formula>1</formula>
    </cfRule>
  </conditionalFormatting>
  <conditionalFormatting sqref="G47:J47">
    <cfRule type="cellIs" dxfId="1678" priority="1550" operator="greaterThan">
      <formula>1</formula>
    </cfRule>
  </conditionalFormatting>
  <conditionalFormatting sqref="G47:J47">
    <cfRule type="cellIs" dxfId="1677" priority="1549" operator="greaterThan">
      <formula>1</formula>
    </cfRule>
  </conditionalFormatting>
  <conditionalFormatting sqref="G47:J47">
    <cfRule type="cellIs" dxfId="1676" priority="1544" operator="greaterThan">
      <formula>1</formula>
    </cfRule>
  </conditionalFormatting>
  <conditionalFormatting sqref="G47:J47">
    <cfRule type="cellIs" dxfId="1675" priority="1548" operator="greaterThan">
      <formula>1</formula>
    </cfRule>
  </conditionalFormatting>
  <conditionalFormatting sqref="G47:J47">
    <cfRule type="cellIs" dxfId="1674" priority="1547" operator="greaterThan">
      <formula>1</formula>
    </cfRule>
  </conditionalFormatting>
  <conditionalFormatting sqref="G47:J47">
    <cfRule type="cellIs" dxfId="1673" priority="1546" operator="greaterThan">
      <formula>1</formula>
    </cfRule>
  </conditionalFormatting>
  <conditionalFormatting sqref="G47:J47">
    <cfRule type="cellIs" dxfId="1672" priority="1545" operator="greaterThan">
      <formula>1</formula>
    </cfRule>
  </conditionalFormatting>
  <conditionalFormatting sqref="G47:J47">
    <cfRule type="cellIs" dxfId="1671" priority="1543" operator="greaterThan">
      <formula>1</formula>
    </cfRule>
  </conditionalFormatting>
  <conditionalFormatting sqref="G47:J47">
    <cfRule type="cellIs" dxfId="1670" priority="1541" operator="greaterThan">
      <formula>1</formula>
    </cfRule>
  </conditionalFormatting>
  <conditionalFormatting sqref="G47:J47">
    <cfRule type="cellIs" dxfId="1669" priority="1540" operator="greaterThan">
      <formula>1</formula>
    </cfRule>
  </conditionalFormatting>
  <conditionalFormatting sqref="G47:J47">
    <cfRule type="cellIs" dxfId="1668" priority="1542" operator="greaterThan">
      <formula>1</formula>
    </cfRule>
  </conditionalFormatting>
  <conditionalFormatting sqref="G47:J47">
    <cfRule type="cellIs" dxfId="1667" priority="1539" operator="greaterThan">
      <formula>1</formula>
    </cfRule>
  </conditionalFormatting>
  <conditionalFormatting sqref="G47:J47">
    <cfRule type="cellIs" dxfId="1666" priority="1538" operator="greaterThan">
      <formula>1</formula>
    </cfRule>
  </conditionalFormatting>
  <conditionalFormatting sqref="G47:J47">
    <cfRule type="cellIs" dxfId="1665" priority="1537" operator="greaterThan">
      <formula>1</formula>
    </cfRule>
  </conditionalFormatting>
  <conditionalFormatting sqref="G47:J47">
    <cfRule type="cellIs" dxfId="1664" priority="1536" operator="greaterThan">
      <formula>1</formula>
    </cfRule>
  </conditionalFormatting>
  <conditionalFormatting sqref="G47:J47">
    <cfRule type="cellIs" dxfId="1663" priority="1535" operator="greaterThan">
      <formula>1</formula>
    </cfRule>
  </conditionalFormatting>
  <conditionalFormatting sqref="G47:J47">
    <cfRule type="cellIs" dxfId="1662" priority="1530" operator="greaterThan">
      <formula>1</formula>
    </cfRule>
  </conditionalFormatting>
  <conditionalFormatting sqref="G47:J47">
    <cfRule type="cellIs" dxfId="1661" priority="1529" operator="greaterThan">
      <formula>1</formula>
    </cfRule>
  </conditionalFormatting>
  <conditionalFormatting sqref="G47:J47">
    <cfRule type="cellIs" dxfId="1660" priority="1528" operator="greaterThan">
      <formula>1</formula>
    </cfRule>
  </conditionalFormatting>
  <conditionalFormatting sqref="G47:J47">
    <cfRule type="cellIs" dxfId="1659" priority="1527" operator="greaterThan">
      <formula>1</formula>
    </cfRule>
  </conditionalFormatting>
  <conditionalFormatting sqref="G47:J47">
    <cfRule type="cellIs" dxfId="1658" priority="1526" operator="greaterThan">
      <formula>1</formula>
    </cfRule>
  </conditionalFormatting>
  <conditionalFormatting sqref="G47:J47">
    <cfRule type="cellIs" dxfId="1657" priority="1525" operator="greaterThan">
      <formula>1</formula>
    </cfRule>
  </conditionalFormatting>
  <conditionalFormatting sqref="G47:J47">
    <cfRule type="cellIs" dxfId="1656" priority="1524" operator="greaterThan">
      <formula>1</formula>
    </cfRule>
  </conditionalFormatting>
  <conditionalFormatting sqref="G47:J47">
    <cfRule type="cellIs" dxfId="1655" priority="1534" operator="greaterThan">
      <formula>1</formula>
    </cfRule>
  </conditionalFormatting>
  <conditionalFormatting sqref="G47:J47">
    <cfRule type="cellIs" dxfId="1654" priority="1533" operator="greaterThan">
      <formula>1</formula>
    </cfRule>
  </conditionalFormatting>
  <conditionalFormatting sqref="G47:J47">
    <cfRule type="cellIs" dxfId="1653" priority="1532" operator="greaterThan">
      <formula>1</formula>
    </cfRule>
  </conditionalFormatting>
  <conditionalFormatting sqref="G47:J47">
    <cfRule type="cellIs" dxfId="1652" priority="1531" operator="greaterThan">
      <formula>1</formula>
    </cfRule>
  </conditionalFormatting>
  <conditionalFormatting sqref="G47:J47">
    <cfRule type="cellIs" dxfId="1651" priority="1683" operator="greaterThan">
      <formula>1</formula>
    </cfRule>
  </conditionalFormatting>
  <conditionalFormatting sqref="G47:J47">
    <cfRule type="cellIs" dxfId="1650" priority="1682" operator="greaterThan">
      <formula>1</formula>
    </cfRule>
  </conditionalFormatting>
  <conditionalFormatting sqref="G47:J47">
    <cfRule type="cellIs" dxfId="1649" priority="1681" operator="greaterThan">
      <formula>1</formula>
    </cfRule>
  </conditionalFormatting>
  <conditionalFormatting sqref="G47:J47">
    <cfRule type="cellIs" dxfId="1648" priority="1680" operator="greaterThan">
      <formula>1</formula>
    </cfRule>
  </conditionalFormatting>
  <conditionalFormatting sqref="G47:J47">
    <cfRule type="cellIs" dxfId="1647" priority="1679" operator="greaterThan">
      <formula>1</formula>
    </cfRule>
  </conditionalFormatting>
  <conditionalFormatting sqref="G47:J47">
    <cfRule type="cellIs" dxfId="1646" priority="1678" operator="greaterThan">
      <formula>1</formula>
    </cfRule>
  </conditionalFormatting>
  <conditionalFormatting sqref="G47:J47">
    <cfRule type="cellIs" dxfId="1645" priority="1677" operator="greaterThan">
      <formula>1</formula>
    </cfRule>
  </conditionalFormatting>
  <conditionalFormatting sqref="G47:J47">
    <cfRule type="cellIs" dxfId="1644" priority="1676" operator="greaterThan">
      <formula>1</formula>
    </cfRule>
  </conditionalFormatting>
  <conditionalFormatting sqref="G47:J47">
    <cfRule type="cellIs" dxfId="1643" priority="1675" operator="greaterThan">
      <formula>1</formula>
    </cfRule>
  </conditionalFormatting>
  <conditionalFormatting sqref="G47:J47">
    <cfRule type="cellIs" dxfId="1642" priority="1674" operator="greaterThan">
      <formula>1</formula>
    </cfRule>
  </conditionalFormatting>
  <conditionalFormatting sqref="G47:J47">
    <cfRule type="cellIs" dxfId="1641" priority="1673" operator="greaterThan">
      <formula>1</formula>
    </cfRule>
  </conditionalFormatting>
  <conditionalFormatting sqref="G47:J47">
    <cfRule type="cellIs" dxfId="1640" priority="1672" operator="greaterThan">
      <formula>1</formula>
    </cfRule>
  </conditionalFormatting>
  <conditionalFormatting sqref="G47:J47">
    <cfRule type="cellIs" dxfId="1639" priority="1671" operator="greaterThan">
      <formula>1</formula>
    </cfRule>
  </conditionalFormatting>
  <conditionalFormatting sqref="G47:J47">
    <cfRule type="cellIs" dxfId="1638" priority="1670" operator="greaterThan">
      <formula>1</formula>
    </cfRule>
  </conditionalFormatting>
  <conditionalFormatting sqref="G47:J47">
    <cfRule type="cellIs" dxfId="1637" priority="1669" operator="greaterThan">
      <formula>1</formula>
    </cfRule>
  </conditionalFormatting>
  <conditionalFormatting sqref="G47:J47">
    <cfRule type="cellIs" dxfId="1636" priority="1668" operator="greaterThan">
      <formula>1</formula>
    </cfRule>
  </conditionalFormatting>
  <conditionalFormatting sqref="G47:J47">
    <cfRule type="cellIs" dxfId="1635" priority="1667" operator="greaterThan">
      <formula>1</formula>
    </cfRule>
  </conditionalFormatting>
  <conditionalFormatting sqref="G47:J47">
    <cfRule type="cellIs" dxfId="1634" priority="1666" operator="greaterThan">
      <formula>1</formula>
    </cfRule>
  </conditionalFormatting>
  <conditionalFormatting sqref="G47:J47">
    <cfRule type="cellIs" dxfId="1633" priority="1665" operator="greaterThan">
      <formula>1</formula>
    </cfRule>
  </conditionalFormatting>
  <conditionalFormatting sqref="G47:J47">
    <cfRule type="cellIs" dxfId="1632" priority="1664" operator="greaterThan">
      <formula>1</formula>
    </cfRule>
  </conditionalFormatting>
  <conditionalFormatting sqref="G47:J47">
    <cfRule type="cellIs" dxfId="1631" priority="1663" operator="greaterThan">
      <formula>1</formula>
    </cfRule>
  </conditionalFormatting>
  <conditionalFormatting sqref="G47:J47">
    <cfRule type="cellIs" dxfId="1630" priority="1662" operator="greaterThan">
      <formula>1</formula>
    </cfRule>
  </conditionalFormatting>
  <conditionalFormatting sqref="G47:J47">
    <cfRule type="cellIs" dxfId="1629" priority="1661" operator="greaterThan">
      <formula>1</formula>
    </cfRule>
  </conditionalFormatting>
  <conditionalFormatting sqref="G47:J47">
    <cfRule type="cellIs" dxfId="1628" priority="1660" operator="greaterThan">
      <formula>1</formula>
    </cfRule>
  </conditionalFormatting>
  <conditionalFormatting sqref="G47:J47">
    <cfRule type="cellIs" dxfId="1627" priority="1659" operator="greaterThan">
      <formula>1</formula>
    </cfRule>
  </conditionalFormatting>
  <conditionalFormatting sqref="G47:J47">
    <cfRule type="cellIs" dxfId="1626" priority="1658" operator="greaterThan">
      <formula>1</formula>
    </cfRule>
  </conditionalFormatting>
  <conditionalFormatting sqref="G47:J47">
    <cfRule type="cellIs" dxfId="1625" priority="1657" operator="greaterThan">
      <formula>1</formula>
    </cfRule>
  </conditionalFormatting>
  <conditionalFormatting sqref="G47:J47">
    <cfRule type="cellIs" dxfId="1624" priority="1656" operator="greaterThan">
      <formula>1</formula>
    </cfRule>
  </conditionalFormatting>
  <conditionalFormatting sqref="G47:J47">
    <cfRule type="cellIs" dxfId="1623" priority="1655" operator="greaterThan">
      <formula>1</formula>
    </cfRule>
  </conditionalFormatting>
  <conditionalFormatting sqref="G47:J47">
    <cfRule type="cellIs" dxfId="1622" priority="1654" operator="greaterThan">
      <formula>1</formula>
    </cfRule>
  </conditionalFormatting>
  <conditionalFormatting sqref="G47:J47">
    <cfRule type="cellIs" dxfId="1621" priority="1653" operator="greaterThan">
      <formula>1</formula>
    </cfRule>
  </conditionalFormatting>
  <conditionalFormatting sqref="G47:J47">
    <cfRule type="cellIs" dxfId="1620" priority="1652" operator="greaterThan">
      <formula>1</formula>
    </cfRule>
  </conditionalFormatting>
  <conditionalFormatting sqref="G47:J47">
    <cfRule type="cellIs" dxfId="1619" priority="1651" operator="greaterThan">
      <formula>1</formula>
    </cfRule>
  </conditionalFormatting>
  <conditionalFormatting sqref="G47:J47">
    <cfRule type="cellIs" dxfId="1618" priority="1650" operator="greaterThan">
      <formula>1</formula>
    </cfRule>
  </conditionalFormatting>
  <conditionalFormatting sqref="G47:J47">
    <cfRule type="cellIs" dxfId="1617" priority="1649" operator="greaterThan">
      <formula>1</formula>
    </cfRule>
  </conditionalFormatting>
  <conditionalFormatting sqref="G47:J47">
    <cfRule type="cellIs" dxfId="1616" priority="1648" operator="greaterThan">
      <formula>1</formula>
    </cfRule>
  </conditionalFormatting>
  <conditionalFormatting sqref="G47:J47">
    <cfRule type="cellIs" dxfId="1615" priority="1647" operator="greaterThan">
      <formula>1</formula>
    </cfRule>
  </conditionalFormatting>
  <conditionalFormatting sqref="G47:J47">
    <cfRule type="cellIs" dxfId="1614" priority="1646" operator="greaterThan">
      <formula>1</formula>
    </cfRule>
  </conditionalFormatting>
  <conditionalFormatting sqref="G47:J47">
    <cfRule type="cellIs" dxfId="1613" priority="1645" operator="greaterThan">
      <formula>1</formula>
    </cfRule>
  </conditionalFormatting>
  <conditionalFormatting sqref="G47:J47">
    <cfRule type="cellIs" dxfId="1612" priority="1644" operator="greaterThan">
      <formula>1</formula>
    </cfRule>
  </conditionalFormatting>
  <conditionalFormatting sqref="G47:J47">
    <cfRule type="cellIs" dxfId="1611" priority="1643" operator="greaterThan">
      <formula>1</formula>
    </cfRule>
  </conditionalFormatting>
  <conditionalFormatting sqref="G47:J47">
    <cfRule type="cellIs" dxfId="1610" priority="1642" operator="greaterThan">
      <formula>1</formula>
    </cfRule>
  </conditionalFormatting>
  <conditionalFormatting sqref="G47:J47">
    <cfRule type="cellIs" dxfId="1609" priority="1641" operator="greaterThan">
      <formula>1</formula>
    </cfRule>
  </conditionalFormatting>
  <conditionalFormatting sqref="G47:J47">
    <cfRule type="cellIs" dxfId="1608" priority="1640" operator="greaterThan">
      <formula>1</formula>
    </cfRule>
  </conditionalFormatting>
  <conditionalFormatting sqref="G47:J47">
    <cfRule type="cellIs" dxfId="1607" priority="1639" operator="greaterThan">
      <formula>1</formula>
    </cfRule>
  </conditionalFormatting>
  <conditionalFormatting sqref="G47:J47">
    <cfRule type="cellIs" dxfId="1606" priority="1638" operator="greaterThan">
      <formula>1</formula>
    </cfRule>
  </conditionalFormatting>
  <conditionalFormatting sqref="G47:J47">
    <cfRule type="cellIs" dxfId="1605" priority="1637" operator="greaterThan">
      <formula>1</formula>
    </cfRule>
  </conditionalFormatting>
  <conditionalFormatting sqref="G47:J47">
    <cfRule type="cellIs" dxfId="1604" priority="1636" operator="greaterThan">
      <formula>1</formula>
    </cfRule>
  </conditionalFormatting>
  <conditionalFormatting sqref="G47:J47">
    <cfRule type="cellIs" dxfId="1603" priority="1635" operator="greaterThan">
      <formula>1</formula>
    </cfRule>
  </conditionalFormatting>
  <conditionalFormatting sqref="G47:J47">
    <cfRule type="cellIs" dxfId="1602" priority="1634" operator="greaterThan">
      <formula>1</formula>
    </cfRule>
  </conditionalFormatting>
  <conditionalFormatting sqref="G47:J47">
    <cfRule type="cellIs" dxfId="1601" priority="1633" operator="greaterThan">
      <formula>1</formula>
    </cfRule>
  </conditionalFormatting>
  <conditionalFormatting sqref="G47:J47">
    <cfRule type="cellIs" dxfId="1600" priority="1632" operator="greaterThan">
      <formula>1</formula>
    </cfRule>
  </conditionalFormatting>
  <conditionalFormatting sqref="G47:J47">
    <cfRule type="cellIs" dxfId="1599" priority="1631" operator="greaterThan">
      <formula>1</formula>
    </cfRule>
  </conditionalFormatting>
  <conditionalFormatting sqref="G47:J47">
    <cfRule type="cellIs" dxfId="1598" priority="1630" operator="greaterThan">
      <formula>1</formula>
    </cfRule>
  </conditionalFormatting>
  <conditionalFormatting sqref="G47:J47">
    <cfRule type="cellIs" dxfId="1597" priority="1629" operator="greaterThan">
      <formula>1</formula>
    </cfRule>
  </conditionalFormatting>
  <conditionalFormatting sqref="G47:J47">
    <cfRule type="cellIs" dxfId="1596" priority="1628" operator="greaterThan">
      <formula>1</formula>
    </cfRule>
  </conditionalFormatting>
  <conditionalFormatting sqref="G47:J47">
    <cfRule type="cellIs" dxfId="1595" priority="1627" operator="greaterThan">
      <formula>1</formula>
    </cfRule>
  </conditionalFormatting>
  <conditionalFormatting sqref="G47:J47">
    <cfRule type="cellIs" dxfId="1594" priority="1626" operator="greaterThan">
      <formula>1</formula>
    </cfRule>
  </conditionalFormatting>
  <conditionalFormatting sqref="G47:J47">
    <cfRule type="cellIs" dxfId="1593" priority="1625" operator="greaterThan">
      <formula>1</formula>
    </cfRule>
  </conditionalFormatting>
  <conditionalFormatting sqref="G47:J47">
    <cfRule type="cellIs" dxfId="1592" priority="1624" operator="greaterThan">
      <formula>1</formula>
    </cfRule>
  </conditionalFormatting>
  <conditionalFormatting sqref="G47:J47">
    <cfRule type="cellIs" dxfId="1591" priority="1623" operator="greaterThan">
      <formula>1</formula>
    </cfRule>
  </conditionalFormatting>
  <conditionalFormatting sqref="G47:J47">
    <cfRule type="cellIs" dxfId="1590" priority="1622" operator="greaterThan">
      <formula>1</formula>
    </cfRule>
  </conditionalFormatting>
  <conditionalFormatting sqref="G47:J47">
    <cfRule type="cellIs" dxfId="1589" priority="1621" operator="greaterThan">
      <formula>1</formula>
    </cfRule>
  </conditionalFormatting>
  <conditionalFormatting sqref="G47:J47">
    <cfRule type="cellIs" dxfId="1588" priority="1620" operator="greaterThan">
      <formula>1</formula>
    </cfRule>
  </conditionalFormatting>
  <conditionalFormatting sqref="G47:J47">
    <cfRule type="cellIs" dxfId="1587" priority="1619" operator="greaterThan">
      <formula>1</formula>
    </cfRule>
  </conditionalFormatting>
  <conditionalFormatting sqref="G47:J47">
    <cfRule type="cellIs" dxfId="1586" priority="1618" operator="greaterThan">
      <formula>1</formula>
    </cfRule>
  </conditionalFormatting>
  <conditionalFormatting sqref="G47:J47">
    <cfRule type="cellIs" dxfId="1585" priority="1617" operator="greaterThan">
      <formula>1</formula>
    </cfRule>
  </conditionalFormatting>
  <conditionalFormatting sqref="G47:J47">
    <cfRule type="cellIs" dxfId="1584" priority="1616" operator="greaterThan">
      <formula>1</formula>
    </cfRule>
  </conditionalFormatting>
  <conditionalFormatting sqref="G47:J47">
    <cfRule type="cellIs" dxfId="1583" priority="1615" operator="greaterThan">
      <formula>1</formula>
    </cfRule>
  </conditionalFormatting>
  <conditionalFormatting sqref="G47:J47">
    <cfRule type="cellIs" dxfId="1582" priority="1614" operator="greaterThan">
      <formula>1</formula>
    </cfRule>
  </conditionalFormatting>
  <conditionalFormatting sqref="G47:J47">
    <cfRule type="cellIs" dxfId="1581" priority="1613" operator="greaterThan">
      <formula>1</formula>
    </cfRule>
  </conditionalFormatting>
  <conditionalFormatting sqref="G47:J47">
    <cfRule type="cellIs" dxfId="1580" priority="1612" operator="greaterThan">
      <formula>1</formula>
    </cfRule>
  </conditionalFormatting>
  <conditionalFormatting sqref="G47:J47">
    <cfRule type="cellIs" dxfId="1579" priority="1611" operator="greaterThan">
      <formula>1</formula>
    </cfRule>
  </conditionalFormatting>
  <conditionalFormatting sqref="G47:J47">
    <cfRule type="cellIs" dxfId="1578" priority="1610" operator="greaterThan">
      <formula>1</formula>
    </cfRule>
  </conditionalFormatting>
  <conditionalFormatting sqref="G47:J47">
    <cfRule type="cellIs" dxfId="1577" priority="1609" operator="greaterThan">
      <formula>1</formula>
    </cfRule>
  </conditionalFormatting>
  <conditionalFormatting sqref="G47:J47">
    <cfRule type="cellIs" dxfId="1576" priority="1608" operator="greaterThan">
      <formula>1</formula>
    </cfRule>
  </conditionalFormatting>
  <conditionalFormatting sqref="G47:J47">
    <cfRule type="cellIs" dxfId="1575" priority="1607" operator="greaterThan">
      <formula>1</formula>
    </cfRule>
  </conditionalFormatting>
  <conditionalFormatting sqref="G47:J47">
    <cfRule type="cellIs" dxfId="1574" priority="1606" operator="greaterThan">
      <formula>1</formula>
    </cfRule>
  </conditionalFormatting>
  <conditionalFormatting sqref="G47:J47">
    <cfRule type="cellIs" dxfId="1573" priority="1605" operator="greaterThan">
      <formula>1</formula>
    </cfRule>
  </conditionalFormatting>
  <conditionalFormatting sqref="G47:J47">
    <cfRule type="cellIs" dxfId="1572" priority="1604" operator="greaterThan">
      <formula>1</formula>
    </cfRule>
  </conditionalFormatting>
  <conditionalFormatting sqref="G47:J47">
    <cfRule type="cellIs" dxfId="1571" priority="1603" operator="greaterThan">
      <formula>1</formula>
    </cfRule>
  </conditionalFormatting>
  <conditionalFormatting sqref="G47:J47">
    <cfRule type="cellIs" dxfId="1570" priority="1602" operator="greaterThan">
      <formula>1</formula>
    </cfRule>
  </conditionalFormatting>
  <conditionalFormatting sqref="G47:J47">
    <cfRule type="cellIs" dxfId="1569" priority="1601" operator="greaterThan">
      <formula>1</formula>
    </cfRule>
  </conditionalFormatting>
  <conditionalFormatting sqref="G47:J47">
    <cfRule type="cellIs" dxfId="1568" priority="1600" operator="greaterThan">
      <formula>1</formula>
    </cfRule>
  </conditionalFormatting>
  <conditionalFormatting sqref="G47:J47">
    <cfRule type="cellIs" dxfId="1567" priority="1599" operator="greaterThan">
      <formula>1</formula>
    </cfRule>
  </conditionalFormatting>
  <conditionalFormatting sqref="G47:J47">
    <cfRule type="cellIs" dxfId="1566" priority="1598" operator="greaterThan">
      <formula>1</formula>
    </cfRule>
  </conditionalFormatting>
  <conditionalFormatting sqref="G47:J47">
    <cfRule type="cellIs" dxfId="1565" priority="1597" operator="greaterThan">
      <formula>1</formula>
    </cfRule>
  </conditionalFormatting>
  <conditionalFormatting sqref="G47:J47">
    <cfRule type="cellIs" dxfId="1564" priority="1596" operator="greaterThan">
      <formula>1</formula>
    </cfRule>
  </conditionalFormatting>
  <conditionalFormatting sqref="G47:J47">
    <cfRule type="cellIs" dxfId="1563" priority="1595" operator="greaterThan">
      <formula>1</formula>
    </cfRule>
  </conditionalFormatting>
  <conditionalFormatting sqref="G47:J47">
    <cfRule type="cellIs" dxfId="1562" priority="1594" operator="greaterThan">
      <formula>1</formula>
    </cfRule>
  </conditionalFormatting>
  <conditionalFormatting sqref="G47:J47">
    <cfRule type="cellIs" dxfId="1561" priority="1593" operator="greaterThan">
      <formula>1</formula>
    </cfRule>
  </conditionalFormatting>
  <conditionalFormatting sqref="G47:J47">
    <cfRule type="cellIs" dxfId="1560" priority="1592" operator="greaterThan">
      <formula>1</formula>
    </cfRule>
  </conditionalFormatting>
  <conditionalFormatting sqref="G47:J47">
    <cfRule type="cellIs" dxfId="1559" priority="1591" operator="greaterThan">
      <formula>1</formula>
    </cfRule>
  </conditionalFormatting>
  <conditionalFormatting sqref="G47:J47">
    <cfRule type="cellIs" dxfId="1558" priority="1590" operator="greaterThan">
      <formula>1</formula>
    </cfRule>
  </conditionalFormatting>
  <conditionalFormatting sqref="G47:J47">
    <cfRule type="cellIs" dxfId="1557" priority="1589" operator="greaterThan">
      <formula>1</formula>
    </cfRule>
  </conditionalFormatting>
  <conditionalFormatting sqref="G47:J47">
    <cfRule type="cellIs" dxfId="1556" priority="1588" operator="greaterThan">
      <formula>1</formula>
    </cfRule>
  </conditionalFormatting>
  <conditionalFormatting sqref="G47:J47">
    <cfRule type="cellIs" dxfId="1555" priority="1587" operator="greaterThan">
      <formula>1</formula>
    </cfRule>
  </conditionalFormatting>
  <conditionalFormatting sqref="G47:J47">
    <cfRule type="cellIs" dxfId="1554" priority="1586" operator="greaterThan">
      <formula>1</formula>
    </cfRule>
  </conditionalFormatting>
  <conditionalFormatting sqref="G47:J47">
    <cfRule type="cellIs" dxfId="1553" priority="1585" operator="greaterThan">
      <formula>1</formula>
    </cfRule>
  </conditionalFormatting>
  <conditionalFormatting sqref="G47:J47">
    <cfRule type="cellIs" dxfId="1552" priority="1584" operator="greaterThan">
      <formula>1</formula>
    </cfRule>
  </conditionalFormatting>
  <conditionalFormatting sqref="G47:J47">
    <cfRule type="cellIs" dxfId="1551" priority="1583" operator="greaterThan">
      <formula>1</formula>
    </cfRule>
  </conditionalFormatting>
  <conditionalFormatting sqref="G47:J47">
    <cfRule type="cellIs" dxfId="1550" priority="1582" operator="greaterThan">
      <formula>1</formula>
    </cfRule>
  </conditionalFormatting>
  <conditionalFormatting sqref="G47:J47">
    <cfRule type="cellIs" dxfId="1549" priority="1581" operator="greaterThan">
      <formula>1</formula>
    </cfRule>
  </conditionalFormatting>
  <conditionalFormatting sqref="G47:J47">
    <cfRule type="cellIs" dxfId="1548" priority="1580" operator="greaterThan">
      <formula>1</formula>
    </cfRule>
  </conditionalFormatting>
  <conditionalFormatting sqref="G47:J47">
    <cfRule type="cellIs" dxfId="1547" priority="1579" operator="greaterThan">
      <formula>1</formula>
    </cfRule>
  </conditionalFormatting>
  <conditionalFormatting sqref="G47:J47">
    <cfRule type="cellIs" dxfId="1546" priority="1578" operator="greaterThan">
      <formula>1</formula>
    </cfRule>
  </conditionalFormatting>
  <conditionalFormatting sqref="G47:J47">
    <cfRule type="cellIs" dxfId="1545" priority="1577" operator="greaterThan">
      <formula>1</formula>
    </cfRule>
  </conditionalFormatting>
  <conditionalFormatting sqref="G47:J47">
    <cfRule type="cellIs" dxfId="1544" priority="1576" operator="greaterThan">
      <formula>1</formula>
    </cfRule>
  </conditionalFormatting>
  <conditionalFormatting sqref="G47:J47">
    <cfRule type="cellIs" dxfId="1543" priority="1575" operator="greaterThan">
      <formula>1</formula>
    </cfRule>
  </conditionalFormatting>
  <conditionalFormatting sqref="G47:J47">
    <cfRule type="cellIs" dxfId="1542" priority="1574" operator="greaterThan">
      <formula>1</formula>
    </cfRule>
  </conditionalFormatting>
  <conditionalFormatting sqref="G47:J47">
    <cfRule type="cellIs" dxfId="1541" priority="1573" operator="greaterThan">
      <formula>1</formula>
    </cfRule>
  </conditionalFormatting>
  <conditionalFormatting sqref="G47:J47">
    <cfRule type="cellIs" dxfId="1540" priority="1572" operator="greaterThan">
      <formula>1</formula>
    </cfRule>
  </conditionalFormatting>
  <conditionalFormatting sqref="G47:J47">
    <cfRule type="cellIs" dxfId="1539" priority="1571" operator="greaterThan">
      <formula>1</formula>
    </cfRule>
  </conditionalFormatting>
  <conditionalFormatting sqref="G47:J47">
    <cfRule type="cellIs" dxfId="1538" priority="1570" operator="greaterThan">
      <formula>1</formula>
    </cfRule>
  </conditionalFormatting>
  <conditionalFormatting sqref="G47:J47">
    <cfRule type="cellIs" dxfId="1537" priority="1569" operator="greaterThan">
      <formula>1</formula>
    </cfRule>
  </conditionalFormatting>
  <conditionalFormatting sqref="G47:J47">
    <cfRule type="cellIs" dxfId="1536" priority="1568" operator="greaterThan">
      <formula>1</formula>
    </cfRule>
  </conditionalFormatting>
  <conditionalFormatting sqref="G47:J47">
    <cfRule type="cellIs" dxfId="1535" priority="1567" operator="greaterThan">
      <formula>1</formula>
    </cfRule>
  </conditionalFormatting>
  <conditionalFormatting sqref="G47:J47">
    <cfRule type="cellIs" dxfId="1534" priority="1566" operator="greaterThan">
      <formula>1</formula>
    </cfRule>
  </conditionalFormatting>
  <conditionalFormatting sqref="G47:J47">
    <cfRule type="cellIs" dxfId="1533" priority="1565" operator="greaterThan">
      <formula>1</formula>
    </cfRule>
  </conditionalFormatting>
  <conditionalFormatting sqref="G47:J47">
    <cfRule type="cellIs" dxfId="1532" priority="1564" operator="greaterThan">
      <formula>1</formula>
    </cfRule>
  </conditionalFormatting>
  <conditionalFormatting sqref="G47:J47">
    <cfRule type="cellIs" dxfId="1531" priority="1563" operator="greaterThan">
      <formula>1</formula>
    </cfRule>
  </conditionalFormatting>
  <conditionalFormatting sqref="G47:J47">
    <cfRule type="cellIs" dxfId="1530" priority="1562" operator="greaterThan">
      <formula>1</formula>
    </cfRule>
  </conditionalFormatting>
  <conditionalFormatting sqref="G47:J47">
    <cfRule type="cellIs" dxfId="1529" priority="1561" operator="greaterThan">
      <formula>1</formula>
    </cfRule>
  </conditionalFormatting>
  <conditionalFormatting sqref="G47:J47">
    <cfRule type="cellIs" dxfId="1528" priority="1560" operator="greaterThan">
      <formula>1</formula>
    </cfRule>
  </conditionalFormatting>
  <conditionalFormatting sqref="G47:J47">
    <cfRule type="cellIs" dxfId="1527" priority="1559" operator="greaterThan">
      <formula>1</formula>
    </cfRule>
  </conditionalFormatting>
  <conditionalFormatting sqref="G47:J47">
    <cfRule type="cellIs" dxfId="1526" priority="1558" operator="greaterThan">
      <formula>1</formula>
    </cfRule>
  </conditionalFormatting>
  <conditionalFormatting sqref="G47:J47">
    <cfRule type="cellIs" dxfId="1525" priority="1557" operator="greaterThan">
      <formula>1</formula>
    </cfRule>
  </conditionalFormatting>
  <conditionalFormatting sqref="G47:J47">
    <cfRule type="cellIs" dxfId="1524" priority="1556" operator="greaterThan">
      <formula>1</formula>
    </cfRule>
  </conditionalFormatting>
  <conditionalFormatting sqref="G47:J47">
    <cfRule type="cellIs" dxfId="1523" priority="1555" operator="greaterThan">
      <formula>1</formula>
    </cfRule>
  </conditionalFormatting>
  <conditionalFormatting sqref="G47:J47">
    <cfRule type="cellIs" dxfId="1522" priority="1523" operator="greaterThan">
      <formula>1</formula>
    </cfRule>
  </conditionalFormatting>
  <conditionalFormatting sqref="G47:J47">
    <cfRule type="cellIs" dxfId="1521" priority="1522" operator="greaterThan">
      <formula>1</formula>
    </cfRule>
  </conditionalFormatting>
  <conditionalFormatting sqref="G47:J47">
    <cfRule type="cellIs" dxfId="1520" priority="1521" operator="greaterThan">
      <formula>1</formula>
    </cfRule>
  </conditionalFormatting>
  <conditionalFormatting sqref="G47:J47">
    <cfRule type="cellIs" dxfId="1519" priority="1520" operator="greaterThan">
      <formula>1</formula>
    </cfRule>
  </conditionalFormatting>
  <conditionalFormatting sqref="G47:J47">
    <cfRule type="cellIs" dxfId="1518" priority="1519" operator="greaterThan">
      <formula>1</formula>
    </cfRule>
  </conditionalFormatting>
  <conditionalFormatting sqref="G47:J47">
    <cfRule type="cellIs" dxfId="1517" priority="1518" operator="greaterThan">
      <formula>1</formula>
    </cfRule>
  </conditionalFormatting>
  <conditionalFormatting sqref="G47:J47">
    <cfRule type="cellIs" dxfId="1516" priority="1517" operator="greaterThan">
      <formula>1</formula>
    </cfRule>
  </conditionalFormatting>
  <conditionalFormatting sqref="G47:J47">
    <cfRule type="cellIs" dxfId="1515" priority="1516" operator="greaterThan">
      <formula>1</formula>
    </cfRule>
  </conditionalFormatting>
  <conditionalFormatting sqref="G47:J47">
    <cfRule type="cellIs" dxfId="1514" priority="1515" operator="greaterThan">
      <formula>1</formula>
    </cfRule>
  </conditionalFormatting>
  <conditionalFormatting sqref="G47:J47">
    <cfRule type="cellIs" dxfId="1513" priority="1514" operator="greaterThan">
      <formula>1</formula>
    </cfRule>
  </conditionalFormatting>
  <conditionalFormatting sqref="G47:J47">
    <cfRule type="cellIs" dxfId="1512" priority="1513" operator="greaterThan">
      <formula>1</formula>
    </cfRule>
  </conditionalFormatting>
  <conditionalFormatting sqref="G47:J47">
    <cfRule type="cellIs" dxfId="1511" priority="1512" operator="greaterThan">
      <formula>1</formula>
    </cfRule>
  </conditionalFormatting>
  <conditionalFormatting sqref="G47:J47">
    <cfRule type="cellIs" dxfId="1510" priority="1511" operator="greaterThan">
      <formula>1</formula>
    </cfRule>
  </conditionalFormatting>
  <conditionalFormatting sqref="G47:J47">
    <cfRule type="cellIs" dxfId="1509" priority="1510" operator="greaterThan">
      <formula>1</formula>
    </cfRule>
  </conditionalFormatting>
  <conditionalFormatting sqref="G47:J47">
    <cfRule type="cellIs" dxfId="1508" priority="1509" operator="greaterThan">
      <formula>1</formula>
    </cfRule>
  </conditionalFormatting>
  <conditionalFormatting sqref="G47:J47">
    <cfRule type="cellIs" dxfId="1507" priority="1508" operator="greaterThan">
      <formula>1</formula>
    </cfRule>
  </conditionalFormatting>
  <conditionalFormatting sqref="G47:J47">
    <cfRule type="cellIs" dxfId="1506" priority="1507" operator="greaterThan">
      <formula>1</formula>
    </cfRule>
  </conditionalFormatting>
  <conditionalFormatting sqref="G47:J47">
    <cfRule type="cellIs" dxfId="1505" priority="1506" operator="greaterThan">
      <formula>1</formula>
    </cfRule>
  </conditionalFormatting>
  <conditionalFormatting sqref="G47:J47">
    <cfRule type="cellIs" dxfId="1504" priority="1505" operator="greaterThan">
      <formula>1</formula>
    </cfRule>
  </conditionalFormatting>
  <conditionalFormatting sqref="G47:J47">
    <cfRule type="cellIs" dxfId="1503" priority="1504" operator="greaterThan">
      <formula>1</formula>
    </cfRule>
  </conditionalFormatting>
  <conditionalFormatting sqref="G47:J47">
    <cfRule type="cellIs" dxfId="1502" priority="1503" operator="greaterThan">
      <formula>1</formula>
    </cfRule>
  </conditionalFormatting>
  <conditionalFormatting sqref="G47:J47">
    <cfRule type="cellIs" dxfId="1501" priority="1502" operator="greaterThan">
      <formula>1</formula>
    </cfRule>
  </conditionalFormatting>
  <conditionalFormatting sqref="G47:J47">
    <cfRule type="cellIs" dxfId="1500" priority="1501" operator="greaterThan">
      <formula>1</formula>
    </cfRule>
  </conditionalFormatting>
  <conditionalFormatting sqref="G47:J47">
    <cfRule type="cellIs" dxfId="1499" priority="1500" operator="greaterThan">
      <formula>1</formula>
    </cfRule>
  </conditionalFormatting>
  <conditionalFormatting sqref="G47:J47">
    <cfRule type="cellIs" dxfId="1498" priority="1499" operator="greaterThan">
      <formula>1</formula>
    </cfRule>
  </conditionalFormatting>
  <conditionalFormatting sqref="G47:J47">
    <cfRule type="cellIs" dxfId="1497" priority="1498" operator="greaterThan">
      <formula>1</formula>
    </cfRule>
  </conditionalFormatting>
  <conditionalFormatting sqref="G47:J47">
    <cfRule type="cellIs" dxfId="1496" priority="1497" operator="greaterThan">
      <formula>1</formula>
    </cfRule>
  </conditionalFormatting>
  <conditionalFormatting sqref="G47:J47">
    <cfRule type="cellIs" dxfId="1495" priority="1496" operator="greaterThan">
      <formula>1</formula>
    </cfRule>
  </conditionalFormatting>
  <conditionalFormatting sqref="G47:J47">
    <cfRule type="cellIs" dxfId="1494" priority="1495" operator="greaterThan">
      <formula>1</formula>
    </cfRule>
  </conditionalFormatting>
  <conditionalFormatting sqref="G47:J47">
    <cfRule type="cellIs" dxfId="1493" priority="1494" operator="greaterThan">
      <formula>1</formula>
    </cfRule>
  </conditionalFormatting>
  <conditionalFormatting sqref="G47:J47">
    <cfRule type="cellIs" dxfId="1492" priority="1493" operator="greaterThan">
      <formula>1</formula>
    </cfRule>
  </conditionalFormatting>
  <conditionalFormatting sqref="G47:J47">
    <cfRule type="cellIs" dxfId="1491" priority="1492" operator="greaterThan">
      <formula>1</formula>
    </cfRule>
  </conditionalFormatting>
  <conditionalFormatting sqref="G47:J47">
    <cfRule type="cellIs" dxfId="1490" priority="1491" operator="greaterThan">
      <formula>1</formula>
    </cfRule>
  </conditionalFormatting>
  <conditionalFormatting sqref="G47:J47">
    <cfRule type="cellIs" dxfId="1489" priority="1490" operator="greaterThan">
      <formula>1</formula>
    </cfRule>
  </conditionalFormatting>
  <conditionalFormatting sqref="G47:J47">
    <cfRule type="cellIs" dxfId="1488" priority="1489" operator="greaterThan">
      <formula>1</formula>
    </cfRule>
  </conditionalFormatting>
  <conditionalFormatting sqref="G47:J47">
    <cfRule type="cellIs" dxfId="1487" priority="1488" operator="greaterThan">
      <formula>1</formula>
    </cfRule>
  </conditionalFormatting>
  <conditionalFormatting sqref="G47:J47">
    <cfRule type="cellIs" dxfId="1486" priority="1487" operator="greaterThan">
      <formula>1</formula>
    </cfRule>
  </conditionalFormatting>
  <conditionalFormatting sqref="G47:J47">
    <cfRule type="cellIs" dxfId="1485" priority="1486" operator="greaterThan">
      <formula>1</formula>
    </cfRule>
  </conditionalFormatting>
  <conditionalFormatting sqref="G47:J47">
    <cfRule type="cellIs" dxfId="1484" priority="1485" operator="greaterThan">
      <formula>1</formula>
    </cfRule>
  </conditionalFormatting>
  <conditionalFormatting sqref="G47:J47">
    <cfRule type="cellIs" dxfId="1483" priority="1484" operator="greaterThan">
      <formula>1</formula>
    </cfRule>
  </conditionalFormatting>
  <conditionalFormatting sqref="G47:J47">
    <cfRule type="cellIs" dxfId="1482" priority="1483" operator="greaterThan">
      <formula>1</formula>
    </cfRule>
  </conditionalFormatting>
  <conditionalFormatting sqref="G47:J47">
    <cfRule type="cellIs" dxfId="1481" priority="1482" operator="greaterThan">
      <formula>1</formula>
    </cfRule>
  </conditionalFormatting>
  <conditionalFormatting sqref="G47:J47">
    <cfRule type="cellIs" dxfId="1480" priority="1481" operator="greaterThan">
      <formula>1</formula>
    </cfRule>
  </conditionalFormatting>
  <conditionalFormatting sqref="G47:J47">
    <cfRule type="cellIs" dxfId="1479" priority="1480" operator="greaterThan">
      <formula>1</formula>
    </cfRule>
  </conditionalFormatting>
  <conditionalFormatting sqref="G47:J47">
    <cfRule type="cellIs" dxfId="1478" priority="1479" operator="greaterThan">
      <formula>1</formula>
    </cfRule>
  </conditionalFormatting>
  <conditionalFormatting sqref="G47:J47">
    <cfRule type="cellIs" dxfId="1477" priority="1478" operator="greaterThan">
      <formula>1</formula>
    </cfRule>
  </conditionalFormatting>
  <conditionalFormatting sqref="G47:J47">
    <cfRule type="cellIs" dxfId="1476" priority="1477" operator="greaterThan">
      <formula>1</formula>
    </cfRule>
  </conditionalFormatting>
  <conditionalFormatting sqref="G47:J47">
    <cfRule type="cellIs" dxfId="1475" priority="1476" operator="greaterThan">
      <formula>1</formula>
    </cfRule>
  </conditionalFormatting>
  <conditionalFormatting sqref="G47:J47">
    <cfRule type="cellIs" dxfId="1474" priority="1475" operator="greaterThan">
      <formula>1</formula>
    </cfRule>
  </conditionalFormatting>
  <conditionalFormatting sqref="G47:J47">
    <cfRule type="cellIs" dxfId="1473" priority="1474" operator="greaterThan">
      <formula>1</formula>
    </cfRule>
  </conditionalFormatting>
  <conditionalFormatting sqref="G47:J47">
    <cfRule type="cellIs" dxfId="1472" priority="1473" operator="greaterThan">
      <formula>1</formula>
    </cfRule>
  </conditionalFormatting>
  <conditionalFormatting sqref="G47:J47">
    <cfRule type="cellIs" dxfId="1471" priority="1472" operator="greaterThan">
      <formula>1</formula>
    </cfRule>
  </conditionalFormatting>
  <conditionalFormatting sqref="G47:J47">
    <cfRule type="cellIs" dxfId="1470" priority="1471" operator="greaterThan">
      <formula>1</formula>
    </cfRule>
  </conditionalFormatting>
  <conditionalFormatting sqref="G47:J47">
    <cfRule type="cellIs" dxfId="1469" priority="1470" operator="greaterThan">
      <formula>1</formula>
    </cfRule>
  </conditionalFormatting>
  <conditionalFormatting sqref="G47:J47">
    <cfRule type="cellIs" dxfId="1468" priority="1469" operator="greaterThan">
      <formula>1</formula>
    </cfRule>
  </conditionalFormatting>
  <conditionalFormatting sqref="G47:J47">
    <cfRule type="cellIs" dxfId="1467" priority="1468" operator="greaterThan">
      <formula>1</formula>
    </cfRule>
  </conditionalFormatting>
  <conditionalFormatting sqref="G47:J47">
    <cfRule type="cellIs" dxfId="1466" priority="1467" operator="greaterThan">
      <formula>1</formula>
    </cfRule>
  </conditionalFormatting>
  <conditionalFormatting sqref="G47:J47">
    <cfRule type="cellIs" dxfId="1465" priority="1466" operator="greaterThan">
      <formula>1</formula>
    </cfRule>
  </conditionalFormatting>
  <conditionalFormatting sqref="G47:J47">
    <cfRule type="cellIs" dxfId="1464" priority="1465" operator="greaterThan">
      <formula>1</formula>
    </cfRule>
  </conditionalFormatting>
  <conditionalFormatting sqref="G47:J47">
    <cfRule type="cellIs" dxfId="1463" priority="1464" operator="greaterThan">
      <formula>1</formula>
    </cfRule>
  </conditionalFormatting>
  <conditionalFormatting sqref="G47:J47">
    <cfRule type="cellIs" dxfId="1462" priority="1463" operator="greaterThan">
      <formula>1</formula>
    </cfRule>
  </conditionalFormatting>
  <conditionalFormatting sqref="G47:J47">
    <cfRule type="cellIs" dxfId="1461" priority="1462" operator="greaterThan">
      <formula>1</formula>
    </cfRule>
  </conditionalFormatting>
  <conditionalFormatting sqref="G47:J47">
    <cfRule type="cellIs" dxfId="1460" priority="1461" operator="greaterThan">
      <formula>1</formula>
    </cfRule>
  </conditionalFormatting>
  <conditionalFormatting sqref="G47:J47">
    <cfRule type="cellIs" dxfId="1459" priority="1460" operator="greaterThan">
      <formula>1</formula>
    </cfRule>
  </conditionalFormatting>
  <conditionalFormatting sqref="G47:J47">
    <cfRule type="cellIs" dxfId="1458" priority="1459" operator="greaterThan">
      <formula>1</formula>
    </cfRule>
  </conditionalFormatting>
  <conditionalFormatting sqref="G47:J47">
    <cfRule type="cellIs" dxfId="1457" priority="1458" operator="greaterThan">
      <formula>1</formula>
    </cfRule>
  </conditionalFormatting>
  <conditionalFormatting sqref="G47:J47">
    <cfRule type="cellIs" dxfId="1456" priority="1457" operator="greaterThan">
      <formula>1</formula>
    </cfRule>
  </conditionalFormatting>
  <conditionalFormatting sqref="G47:J47">
    <cfRule type="cellIs" dxfId="1455" priority="1456" operator="greaterThan">
      <formula>1</formula>
    </cfRule>
  </conditionalFormatting>
  <conditionalFormatting sqref="G47:J47">
    <cfRule type="cellIs" dxfId="1454" priority="1455" operator="greaterThan">
      <formula>1</formula>
    </cfRule>
  </conditionalFormatting>
  <conditionalFormatting sqref="G47:J47">
    <cfRule type="cellIs" dxfId="1453" priority="1454" operator="greaterThan">
      <formula>1</formula>
    </cfRule>
  </conditionalFormatting>
  <conditionalFormatting sqref="G47:J47">
    <cfRule type="cellIs" dxfId="1452" priority="1453" operator="greaterThan">
      <formula>1</formula>
    </cfRule>
  </conditionalFormatting>
  <conditionalFormatting sqref="G47:J47">
    <cfRule type="cellIs" dxfId="1451" priority="1452" operator="greaterThan">
      <formula>1</formula>
    </cfRule>
  </conditionalFormatting>
  <conditionalFormatting sqref="G47:J47">
    <cfRule type="cellIs" dxfId="1450" priority="1451" operator="greaterThan">
      <formula>1</formula>
    </cfRule>
  </conditionalFormatting>
  <conditionalFormatting sqref="G47:J47">
    <cfRule type="cellIs" dxfId="1449" priority="1450" operator="greaterThan">
      <formula>1</formula>
    </cfRule>
  </conditionalFormatting>
  <conditionalFormatting sqref="G47:J47">
    <cfRule type="cellIs" dxfId="1448" priority="1449" operator="greaterThan">
      <formula>1</formula>
    </cfRule>
  </conditionalFormatting>
  <conditionalFormatting sqref="G47:J47">
    <cfRule type="cellIs" dxfId="1447" priority="1448" operator="greaterThan">
      <formula>1</formula>
    </cfRule>
  </conditionalFormatting>
  <conditionalFormatting sqref="G47:J47">
    <cfRule type="cellIs" dxfId="1446" priority="1447" operator="greaterThan">
      <formula>1</formula>
    </cfRule>
  </conditionalFormatting>
  <conditionalFormatting sqref="G47:J47">
    <cfRule type="cellIs" dxfId="1445" priority="1446" operator="greaterThan">
      <formula>1</formula>
    </cfRule>
  </conditionalFormatting>
  <conditionalFormatting sqref="G47:J47">
    <cfRule type="cellIs" dxfId="1444" priority="1445" operator="greaterThan">
      <formula>1</formula>
    </cfRule>
  </conditionalFormatting>
  <conditionalFormatting sqref="G47:J47">
    <cfRule type="cellIs" dxfId="1443" priority="1444" operator="greaterThan">
      <formula>1</formula>
    </cfRule>
  </conditionalFormatting>
  <conditionalFormatting sqref="G47:J47">
    <cfRule type="cellIs" dxfId="1442" priority="1443" operator="greaterThan">
      <formula>1</formula>
    </cfRule>
  </conditionalFormatting>
  <conditionalFormatting sqref="G47:J47">
    <cfRule type="cellIs" dxfId="1441" priority="1442" operator="greaterThan">
      <formula>1</formula>
    </cfRule>
  </conditionalFormatting>
  <conditionalFormatting sqref="G47:J47">
    <cfRule type="cellIs" dxfId="1440" priority="1441" operator="greaterThan">
      <formula>1</formula>
    </cfRule>
  </conditionalFormatting>
  <conditionalFormatting sqref="G47:J47">
    <cfRule type="cellIs" dxfId="1439" priority="1440" operator="greaterThan">
      <formula>1</formula>
    </cfRule>
  </conditionalFormatting>
  <conditionalFormatting sqref="G47:J47">
    <cfRule type="cellIs" dxfId="1438" priority="1439" operator="greaterThan">
      <formula>1</formula>
    </cfRule>
  </conditionalFormatting>
  <conditionalFormatting sqref="G47:J47">
    <cfRule type="cellIs" dxfId="1437" priority="1438" operator="greaterThan">
      <formula>1</formula>
    </cfRule>
  </conditionalFormatting>
  <conditionalFormatting sqref="G47:J47">
    <cfRule type="cellIs" dxfId="1436" priority="1437" operator="greaterThan">
      <formula>1</formula>
    </cfRule>
  </conditionalFormatting>
  <conditionalFormatting sqref="G47:J47">
    <cfRule type="cellIs" dxfId="1435" priority="1436" operator="greaterThan">
      <formula>1</formula>
    </cfRule>
  </conditionalFormatting>
  <conditionalFormatting sqref="G47:J47">
    <cfRule type="cellIs" dxfId="1434" priority="1435" operator="greaterThan">
      <formula>1</formula>
    </cfRule>
  </conditionalFormatting>
  <conditionalFormatting sqref="G47:J47">
    <cfRule type="cellIs" dxfId="1433" priority="1434" operator="greaterThan">
      <formula>1</formula>
    </cfRule>
  </conditionalFormatting>
  <conditionalFormatting sqref="G47:J47">
    <cfRule type="cellIs" dxfId="1432" priority="1433" operator="greaterThan">
      <formula>1</formula>
    </cfRule>
  </conditionalFormatting>
  <conditionalFormatting sqref="G47:J47">
    <cfRule type="cellIs" dxfId="1431" priority="1432" operator="greaterThan">
      <formula>1</formula>
    </cfRule>
  </conditionalFormatting>
  <conditionalFormatting sqref="G47:J47">
    <cfRule type="cellIs" dxfId="1430" priority="1431" operator="greaterThan">
      <formula>1</formula>
    </cfRule>
  </conditionalFormatting>
  <conditionalFormatting sqref="G47:J47">
    <cfRule type="cellIs" dxfId="1429" priority="1430" operator="greaterThan">
      <formula>1</formula>
    </cfRule>
  </conditionalFormatting>
  <conditionalFormatting sqref="G47:J47">
    <cfRule type="cellIs" dxfId="1428" priority="1429" operator="greaterThan">
      <formula>1</formula>
    </cfRule>
  </conditionalFormatting>
  <conditionalFormatting sqref="G47:J47">
    <cfRule type="cellIs" dxfId="1427" priority="1428" operator="greaterThan">
      <formula>1</formula>
    </cfRule>
  </conditionalFormatting>
  <conditionalFormatting sqref="G47:J47">
    <cfRule type="cellIs" dxfId="1426" priority="1427" operator="greaterThan">
      <formula>1</formula>
    </cfRule>
  </conditionalFormatting>
  <conditionalFormatting sqref="G47:J47">
    <cfRule type="cellIs" dxfId="1425" priority="1426" operator="greaterThan">
      <formula>1</formula>
    </cfRule>
  </conditionalFormatting>
  <conditionalFormatting sqref="G47:J47">
    <cfRule type="cellIs" dxfId="1424" priority="1425" operator="greaterThan">
      <formula>1</formula>
    </cfRule>
  </conditionalFormatting>
  <conditionalFormatting sqref="G47:J47">
    <cfRule type="cellIs" dxfId="1423" priority="1424" operator="greaterThan">
      <formula>1</formula>
    </cfRule>
  </conditionalFormatting>
  <conditionalFormatting sqref="G47:J47">
    <cfRule type="cellIs" dxfId="1422" priority="1423" operator="greaterThan">
      <formula>1</formula>
    </cfRule>
  </conditionalFormatting>
  <conditionalFormatting sqref="G47:J47">
    <cfRule type="cellIs" dxfId="1421" priority="1422" operator="greaterThan">
      <formula>1</formula>
    </cfRule>
  </conditionalFormatting>
  <conditionalFormatting sqref="G47:J47">
    <cfRule type="cellIs" dxfId="1420" priority="1421" operator="greaterThan">
      <formula>1</formula>
    </cfRule>
  </conditionalFormatting>
  <conditionalFormatting sqref="G47:J47">
    <cfRule type="cellIs" dxfId="1419" priority="1420" operator="greaterThan">
      <formula>1</formula>
    </cfRule>
  </conditionalFormatting>
  <conditionalFormatting sqref="G47:J47">
    <cfRule type="cellIs" dxfId="1418" priority="1419" operator="greaterThan">
      <formula>1</formula>
    </cfRule>
  </conditionalFormatting>
  <conditionalFormatting sqref="G47:J47">
    <cfRule type="cellIs" dxfId="1417" priority="1418" operator="greaterThan">
      <formula>1</formula>
    </cfRule>
  </conditionalFormatting>
  <conditionalFormatting sqref="G47:J47">
    <cfRule type="cellIs" dxfId="1416" priority="1417" operator="greaterThan">
      <formula>1</formula>
    </cfRule>
  </conditionalFormatting>
  <conditionalFormatting sqref="G47:J47">
    <cfRule type="cellIs" dxfId="1415" priority="1416" operator="greaterThan">
      <formula>1</formula>
    </cfRule>
  </conditionalFormatting>
  <conditionalFormatting sqref="G47:J47">
    <cfRule type="cellIs" dxfId="1414" priority="1415" operator="greaterThan">
      <formula>1</formula>
    </cfRule>
  </conditionalFormatting>
  <conditionalFormatting sqref="G47:J47">
    <cfRule type="cellIs" dxfId="1413" priority="1414" operator="greaterThan">
      <formula>1</formula>
    </cfRule>
  </conditionalFormatting>
  <conditionalFormatting sqref="G47:J47">
    <cfRule type="cellIs" dxfId="1412" priority="1413" operator="greaterThan">
      <formula>1</formula>
    </cfRule>
  </conditionalFormatting>
  <conditionalFormatting sqref="G47:J47">
    <cfRule type="cellIs" dxfId="1411" priority="1412" operator="greaterThan">
      <formula>1</formula>
    </cfRule>
  </conditionalFormatting>
  <conditionalFormatting sqref="G47:J47">
    <cfRule type="cellIs" dxfId="1410" priority="1411" operator="greaterThan">
      <formula>1</formula>
    </cfRule>
  </conditionalFormatting>
  <conditionalFormatting sqref="G47:J47">
    <cfRule type="cellIs" dxfId="1409" priority="1410" operator="greaterThan">
      <formula>1</formula>
    </cfRule>
  </conditionalFormatting>
  <conditionalFormatting sqref="G47:J47">
    <cfRule type="cellIs" dxfId="1408" priority="1409" operator="greaterThan">
      <formula>1</formula>
    </cfRule>
  </conditionalFormatting>
  <conditionalFormatting sqref="G47:J47">
    <cfRule type="cellIs" dxfId="1407" priority="1408" operator="greaterThan">
      <formula>1</formula>
    </cfRule>
  </conditionalFormatting>
  <conditionalFormatting sqref="G47:J47">
    <cfRule type="cellIs" dxfId="1406" priority="1407" operator="greaterThan">
      <formula>1</formula>
    </cfRule>
  </conditionalFormatting>
  <conditionalFormatting sqref="G47:J47">
    <cfRule type="cellIs" dxfId="1405" priority="1406" operator="greaterThan">
      <formula>1</formula>
    </cfRule>
  </conditionalFormatting>
  <conditionalFormatting sqref="G47:J47">
    <cfRule type="cellIs" dxfId="1404" priority="1405" operator="greaterThan">
      <formula>1</formula>
    </cfRule>
  </conditionalFormatting>
  <conditionalFormatting sqref="G47:J47">
    <cfRule type="cellIs" dxfId="1403" priority="1404" operator="greaterThan">
      <formula>1</formula>
    </cfRule>
  </conditionalFormatting>
  <conditionalFormatting sqref="G47:J47">
    <cfRule type="cellIs" dxfId="1402" priority="1403" operator="greaterThan">
      <formula>1</formula>
    </cfRule>
  </conditionalFormatting>
  <conditionalFormatting sqref="G47:J47">
    <cfRule type="cellIs" dxfId="1401" priority="1402" operator="greaterThan">
      <formula>1</formula>
    </cfRule>
  </conditionalFormatting>
  <conditionalFormatting sqref="G47:J47">
    <cfRule type="cellIs" dxfId="1400" priority="1401" operator="greaterThan">
      <formula>1</formula>
    </cfRule>
  </conditionalFormatting>
  <conditionalFormatting sqref="G47:J47">
    <cfRule type="cellIs" dxfId="1399" priority="1400" operator="greaterThan">
      <formula>1</formula>
    </cfRule>
  </conditionalFormatting>
  <conditionalFormatting sqref="G47:J47">
    <cfRule type="cellIs" dxfId="1398" priority="1399" operator="greaterThan">
      <formula>1</formula>
    </cfRule>
  </conditionalFormatting>
  <conditionalFormatting sqref="G47:J47">
    <cfRule type="cellIs" dxfId="1397" priority="1398" operator="greaterThan">
      <formula>1</formula>
    </cfRule>
  </conditionalFormatting>
  <conditionalFormatting sqref="G47:J47">
    <cfRule type="cellIs" dxfId="1396" priority="1397" operator="greaterThan">
      <formula>1</formula>
    </cfRule>
  </conditionalFormatting>
  <conditionalFormatting sqref="G47:J47">
    <cfRule type="cellIs" dxfId="1395" priority="1396" operator="greaterThan">
      <formula>1</formula>
    </cfRule>
  </conditionalFormatting>
  <conditionalFormatting sqref="G47:J47">
    <cfRule type="cellIs" dxfId="1394" priority="1395" operator="greaterThan">
      <formula>1</formula>
    </cfRule>
  </conditionalFormatting>
  <conditionalFormatting sqref="G47:J47">
    <cfRule type="cellIs" dxfId="1393" priority="1394" operator="greaterThan">
      <formula>1</formula>
    </cfRule>
  </conditionalFormatting>
  <conditionalFormatting sqref="G47:J47">
    <cfRule type="cellIs" dxfId="1392" priority="1393" operator="greaterThan">
      <formula>1</formula>
    </cfRule>
  </conditionalFormatting>
  <conditionalFormatting sqref="G47:J47">
    <cfRule type="cellIs" dxfId="1391" priority="1392" operator="greaterThan">
      <formula>1</formula>
    </cfRule>
  </conditionalFormatting>
  <conditionalFormatting sqref="G47:J47">
    <cfRule type="cellIs" dxfId="1390" priority="1391" operator="greaterThan">
      <formula>1</formula>
    </cfRule>
  </conditionalFormatting>
  <conditionalFormatting sqref="G47:J47">
    <cfRule type="cellIs" dxfId="1389" priority="1390" operator="greaterThan">
      <formula>1</formula>
    </cfRule>
  </conditionalFormatting>
  <conditionalFormatting sqref="G47:J47">
    <cfRule type="cellIs" dxfId="1388" priority="1389" operator="greaterThan">
      <formula>1</formula>
    </cfRule>
  </conditionalFormatting>
  <conditionalFormatting sqref="G47:J47">
    <cfRule type="cellIs" dxfId="1387" priority="1388" operator="greaterThan">
      <formula>1</formula>
    </cfRule>
  </conditionalFormatting>
  <conditionalFormatting sqref="G47:J47">
    <cfRule type="cellIs" dxfId="1386" priority="1387" operator="greaterThan">
      <formula>1</formula>
    </cfRule>
  </conditionalFormatting>
  <conditionalFormatting sqref="G47:J47">
    <cfRule type="cellIs" dxfId="1385" priority="1386" operator="greaterThan">
      <formula>1</formula>
    </cfRule>
  </conditionalFormatting>
  <conditionalFormatting sqref="G47:J47">
    <cfRule type="cellIs" dxfId="1384" priority="1385" operator="greaterThan">
      <formula>1</formula>
    </cfRule>
  </conditionalFormatting>
  <conditionalFormatting sqref="G47:J47">
    <cfRule type="cellIs" dxfId="1383" priority="1384" operator="greaterThan">
      <formula>1</formula>
    </cfRule>
  </conditionalFormatting>
  <conditionalFormatting sqref="G47:J47">
    <cfRule type="cellIs" dxfId="1382" priority="1383" operator="greaterThan">
      <formula>1</formula>
    </cfRule>
  </conditionalFormatting>
  <conditionalFormatting sqref="G47:J47">
    <cfRule type="cellIs" dxfId="1381" priority="1382" operator="greaterThan">
      <formula>1</formula>
    </cfRule>
  </conditionalFormatting>
  <conditionalFormatting sqref="G47:J47">
    <cfRule type="cellIs" dxfId="1380" priority="1381" operator="greaterThan">
      <formula>1</formula>
    </cfRule>
  </conditionalFormatting>
  <conditionalFormatting sqref="G47:J47">
    <cfRule type="cellIs" dxfId="1379" priority="1380" operator="greaterThan">
      <formula>1</formula>
    </cfRule>
  </conditionalFormatting>
  <conditionalFormatting sqref="G47:J47">
    <cfRule type="cellIs" dxfId="1378" priority="1379" operator="greaterThan">
      <formula>1</formula>
    </cfRule>
  </conditionalFormatting>
  <conditionalFormatting sqref="G47:J47">
    <cfRule type="cellIs" dxfId="1377" priority="1378" operator="greaterThan">
      <formula>1</formula>
    </cfRule>
  </conditionalFormatting>
  <conditionalFormatting sqref="G47:J47">
    <cfRule type="cellIs" dxfId="1376" priority="1377" operator="greaterThan">
      <formula>1</formula>
    </cfRule>
  </conditionalFormatting>
  <conditionalFormatting sqref="G47:J47">
    <cfRule type="cellIs" dxfId="1375" priority="1376" operator="greaterThan">
      <formula>1</formula>
    </cfRule>
  </conditionalFormatting>
  <conditionalFormatting sqref="G47:J47">
    <cfRule type="cellIs" dxfId="1374" priority="1375" operator="greaterThan">
      <formula>1</formula>
    </cfRule>
  </conditionalFormatting>
  <conditionalFormatting sqref="G47:J47">
    <cfRule type="cellIs" dxfId="1373" priority="1374" operator="greaterThan">
      <formula>1</formula>
    </cfRule>
  </conditionalFormatting>
  <conditionalFormatting sqref="G47:J47">
    <cfRule type="cellIs" dxfId="1372" priority="1373" operator="greaterThan">
      <formula>1</formula>
    </cfRule>
  </conditionalFormatting>
  <conditionalFormatting sqref="G47:J47">
    <cfRule type="cellIs" dxfId="1371" priority="1372" operator="greaterThan">
      <formula>1</formula>
    </cfRule>
  </conditionalFormatting>
  <conditionalFormatting sqref="G47:J47">
    <cfRule type="cellIs" dxfId="1370" priority="1371" operator="greaterThan">
      <formula>1</formula>
    </cfRule>
  </conditionalFormatting>
  <conditionalFormatting sqref="G47:J47">
    <cfRule type="cellIs" dxfId="1369" priority="1370" operator="greaterThan">
      <formula>1</formula>
    </cfRule>
  </conditionalFormatting>
  <conditionalFormatting sqref="G47:J47">
    <cfRule type="cellIs" dxfId="1368" priority="1369" operator="greaterThan">
      <formula>1</formula>
    </cfRule>
  </conditionalFormatting>
  <conditionalFormatting sqref="G47:J47">
    <cfRule type="cellIs" dxfId="1367" priority="1368" operator="greaterThan">
      <formula>1</formula>
    </cfRule>
  </conditionalFormatting>
  <conditionalFormatting sqref="G47:J47">
    <cfRule type="cellIs" dxfId="1366" priority="1367" operator="greaterThan">
      <formula>1</formula>
    </cfRule>
  </conditionalFormatting>
  <conditionalFormatting sqref="G47:J47">
    <cfRule type="cellIs" dxfId="1365" priority="1366" operator="greaterThan">
      <formula>1</formula>
    </cfRule>
  </conditionalFormatting>
  <conditionalFormatting sqref="G47:J47">
    <cfRule type="cellIs" dxfId="1364" priority="1365" operator="greaterThan">
      <formula>1</formula>
    </cfRule>
  </conditionalFormatting>
  <conditionalFormatting sqref="G47:J47">
    <cfRule type="cellIs" dxfId="1363" priority="1364" operator="greaterThan">
      <formula>1</formula>
    </cfRule>
  </conditionalFormatting>
  <conditionalFormatting sqref="G47:J47">
    <cfRule type="cellIs" dxfId="1362" priority="1363" operator="greaterThan">
      <formula>1</formula>
    </cfRule>
  </conditionalFormatting>
  <conditionalFormatting sqref="G47:J47">
    <cfRule type="cellIs" dxfId="1361" priority="1362" operator="greaterThan">
      <formula>1</formula>
    </cfRule>
  </conditionalFormatting>
  <conditionalFormatting sqref="G47:J47">
    <cfRule type="cellIs" dxfId="1360" priority="1361" operator="greaterThan">
      <formula>1</formula>
    </cfRule>
  </conditionalFormatting>
  <conditionalFormatting sqref="G47:J47">
    <cfRule type="cellIs" dxfId="1359" priority="1360" operator="greaterThan">
      <formula>1</formula>
    </cfRule>
  </conditionalFormatting>
  <conditionalFormatting sqref="G47:J47">
    <cfRule type="cellIs" dxfId="1358" priority="1359" operator="greaterThan">
      <formula>1</formula>
    </cfRule>
  </conditionalFormatting>
  <conditionalFormatting sqref="G47:J47">
    <cfRule type="cellIs" dxfId="1357" priority="1358" operator="greaterThan">
      <formula>1</formula>
    </cfRule>
  </conditionalFormatting>
  <conditionalFormatting sqref="G47:J47">
    <cfRule type="cellIs" dxfId="1356" priority="1357" operator="greaterThan">
      <formula>1</formula>
    </cfRule>
  </conditionalFormatting>
  <conditionalFormatting sqref="G47:J47">
    <cfRule type="cellIs" dxfId="1355" priority="1356" operator="greaterThan">
      <formula>1</formula>
    </cfRule>
  </conditionalFormatting>
  <conditionalFormatting sqref="G47:J47">
    <cfRule type="cellIs" dxfId="1354" priority="1355" operator="greaterThan">
      <formula>1</formula>
    </cfRule>
  </conditionalFormatting>
  <conditionalFormatting sqref="G47:J47">
    <cfRule type="cellIs" dxfId="1353" priority="1354" operator="greaterThan">
      <formula>1</formula>
    </cfRule>
  </conditionalFormatting>
  <conditionalFormatting sqref="G47:J47">
    <cfRule type="cellIs" dxfId="1352" priority="1353" operator="greaterThan">
      <formula>1</formula>
    </cfRule>
  </conditionalFormatting>
  <conditionalFormatting sqref="G47:J47">
    <cfRule type="cellIs" dxfId="1351" priority="1352" operator="greaterThan">
      <formula>1</formula>
    </cfRule>
  </conditionalFormatting>
  <conditionalFormatting sqref="G47:J47">
    <cfRule type="cellIs" dxfId="1350" priority="1351" operator="greaterThan">
      <formula>1</formula>
    </cfRule>
  </conditionalFormatting>
  <conditionalFormatting sqref="G47:J47">
    <cfRule type="cellIs" dxfId="1349" priority="1350" operator="greaterThan">
      <formula>1</formula>
    </cfRule>
  </conditionalFormatting>
  <conditionalFormatting sqref="G47:J47">
    <cfRule type="cellIs" dxfId="1348" priority="1349" operator="greaterThan">
      <formula>1</formula>
    </cfRule>
  </conditionalFormatting>
  <conditionalFormatting sqref="G47:J47">
    <cfRule type="cellIs" dxfId="1347" priority="1348" operator="greaterThan">
      <formula>1</formula>
    </cfRule>
  </conditionalFormatting>
  <conditionalFormatting sqref="G47:J47">
    <cfRule type="cellIs" dxfId="1346" priority="1347" operator="greaterThan">
      <formula>1</formula>
    </cfRule>
  </conditionalFormatting>
  <conditionalFormatting sqref="G47:J47">
    <cfRule type="cellIs" dxfId="1345" priority="1346" operator="greaterThan">
      <formula>1</formula>
    </cfRule>
  </conditionalFormatting>
  <conditionalFormatting sqref="G47:J47">
    <cfRule type="cellIs" dxfId="1344" priority="1345" operator="greaterThan">
      <formula>1</formula>
    </cfRule>
  </conditionalFormatting>
  <conditionalFormatting sqref="G47:J47">
    <cfRule type="cellIs" dxfId="1343" priority="1344" operator="greaterThan">
      <formula>1</formula>
    </cfRule>
  </conditionalFormatting>
  <conditionalFormatting sqref="G47:J47">
    <cfRule type="cellIs" dxfId="1342" priority="1343" operator="greaterThan">
      <formula>1</formula>
    </cfRule>
  </conditionalFormatting>
  <conditionalFormatting sqref="G47:J47">
    <cfRule type="cellIs" dxfId="1341" priority="1342" operator="greaterThan">
      <formula>1</formula>
    </cfRule>
  </conditionalFormatting>
  <conditionalFormatting sqref="G47:J47">
    <cfRule type="cellIs" dxfId="1340" priority="1341" operator="greaterThan">
      <formula>1</formula>
    </cfRule>
  </conditionalFormatting>
  <conditionalFormatting sqref="G47:J47">
    <cfRule type="cellIs" dxfId="1339" priority="1340" operator="greaterThan">
      <formula>1</formula>
    </cfRule>
  </conditionalFormatting>
  <conditionalFormatting sqref="G47:J47">
    <cfRule type="cellIs" dxfId="1338" priority="1339" operator="greaterThan">
      <formula>1</formula>
    </cfRule>
  </conditionalFormatting>
  <conditionalFormatting sqref="G47:J47">
    <cfRule type="cellIs" dxfId="1337" priority="1338" operator="greaterThan">
      <formula>1</formula>
    </cfRule>
  </conditionalFormatting>
  <conditionalFormatting sqref="G47:J47">
    <cfRule type="cellIs" dxfId="1336" priority="1337" operator="greaterThan">
      <formula>1</formula>
    </cfRule>
  </conditionalFormatting>
  <conditionalFormatting sqref="G47:J47">
    <cfRule type="cellIs" dxfId="1335" priority="1336" operator="greaterThan">
      <formula>1</formula>
    </cfRule>
  </conditionalFormatting>
  <conditionalFormatting sqref="G47:J47">
    <cfRule type="cellIs" dxfId="1334" priority="1335" operator="greaterThan">
      <formula>1</formula>
    </cfRule>
  </conditionalFormatting>
  <conditionalFormatting sqref="G47:J47">
    <cfRule type="cellIs" dxfId="1333" priority="1334" operator="greaterThan">
      <formula>1</formula>
    </cfRule>
  </conditionalFormatting>
  <conditionalFormatting sqref="G47:J47">
    <cfRule type="cellIs" dxfId="1332" priority="1333" operator="greaterThan">
      <formula>1</formula>
    </cfRule>
  </conditionalFormatting>
  <conditionalFormatting sqref="G47:J47">
    <cfRule type="cellIs" dxfId="1331" priority="1332" operator="greaterThan">
      <formula>1</formula>
    </cfRule>
  </conditionalFormatting>
  <conditionalFormatting sqref="G47:J47">
    <cfRule type="cellIs" dxfId="1330" priority="1331" operator="greaterThan">
      <formula>1</formula>
    </cfRule>
  </conditionalFormatting>
  <conditionalFormatting sqref="G47:J47">
    <cfRule type="cellIs" dxfId="1329" priority="1330" operator="greaterThan">
      <formula>1</formula>
    </cfRule>
  </conditionalFormatting>
  <conditionalFormatting sqref="G47:J47">
    <cfRule type="cellIs" dxfId="1328" priority="1329" operator="greaterThan">
      <formula>1</formula>
    </cfRule>
  </conditionalFormatting>
  <conditionalFormatting sqref="G47:J47">
    <cfRule type="cellIs" dxfId="1327" priority="1328" operator="greaterThan">
      <formula>1</formula>
    </cfRule>
  </conditionalFormatting>
  <conditionalFormatting sqref="G47:J47">
    <cfRule type="cellIs" dxfId="1326" priority="1327" operator="greaterThan">
      <formula>1</formula>
    </cfRule>
  </conditionalFormatting>
  <conditionalFormatting sqref="G47:J47">
    <cfRule type="cellIs" dxfId="1325" priority="1326" operator="greaterThan">
      <formula>1</formula>
    </cfRule>
  </conditionalFormatting>
  <conditionalFormatting sqref="G47:J47">
    <cfRule type="cellIs" dxfId="1324" priority="1325" operator="greaterThan">
      <formula>1</formula>
    </cfRule>
  </conditionalFormatting>
  <conditionalFormatting sqref="G47:J47">
    <cfRule type="cellIs" dxfId="1323" priority="1324" operator="greaterThan">
      <formula>1</formula>
    </cfRule>
  </conditionalFormatting>
  <conditionalFormatting sqref="G47:J47">
    <cfRule type="cellIs" dxfId="1322" priority="1323" operator="greaterThan">
      <formula>1</formula>
    </cfRule>
  </conditionalFormatting>
  <conditionalFormatting sqref="G47:J47">
    <cfRule type="cellIs" dxfId="1321" priority="1322" operator="greaterThan">
      <formula>1</formula>
    </cfRule>
  </conditionalFormatting>
  <conditionalFormatting sqref="G47:J47">
    <cfRule type="cellIs" dxfId="1320" priority="1321" operator="greaterThan">
      <formula>1</formula>
    </cfRule>
  </conditionalFormatting>
  <conditionalFormatting sqref="G47:J47">
    <cfRule type="cellIs" dxfId="1319" priority="1320" operator="greaterThan">
      <formula>1</formula>
    </cfRule>
  </conditionalFormatting>
  <conditionalFormatting sqref="G47:J47">
    <cfRule type="cellIs" dxfId="1318" priority="1319" operator="greaterThan">
      <formula>1</formula>
    </cfRule>
  </conditionalFormatting>
  <conditionalFormatting sqref="G47:J47">
    <cfRule type="cellIs" dxfId="1317" priority="1318" operator="greaterThan">
      <formula>1</formula>
    </cfRule>
  </conditionalFormatting>
  <conditionalFormatting sqref="G47:J47">
    <cfRule type="cellIs" dxfId="1316" priority="1317" operator="greaterThan">
      <formula>1</formula>
    </cfRule>
  </conditionalFormatting>
  <conditionalFormatting sqref="G47:J47">
    <cfRule type="cellIs" dxfId="1315" priority="1316" operator="greaterThan">
      <formula>1</formula>
    </cfRule>
  </conditionalFormatting>
  <conditionalFormatting sqref="G47:J47">
    <cfRule type="cellIs" dxfId="1314" priority="1315" operator="greaterThan">
      <formula>1</formula>
    </cfRule>
  </conditionalFormatting>
  <conditionalFormatting sqref="G47:J47">
    <cfRule type="cellIs" dxfId="1313" priority="1314" operator="greaterThan">
      <formula>1</formula>
    </cfRule>
  </conditionalFormatting>
  <conditionalFormatting sqref="G47:J47">
    <cfRule type="cellIs" dxfId="1312" priority="1313" operator="greaterThan">
      <formula>1</formula>
    </cfRule>
  </conditionalFormatting>
  <conditionalFormatting sqref="G47:J47">
    <cfRule type="cellIs" dxfId="1311" priority="1312" operator="greaterThan">
      <formula>1</formula>
    </cfRule>
  </conditionalFormatting>
  <conditionalFormatting sqref="G47:J47">
    <cfRule type="cellIs" dxfId="1310" priority="1311" operator="greaterThan">
      <formula>1</formula>
    </cfRule>
  </conditionalFormatting>
  <conditionalFormatting sqref="G47:J47">
    <cfRule type="cellIs" dxfId="1309" priority="1310" operator="greaterThan">
      <formula>1</formula>
    </cfRule>
  </conditionalFormatting>
  <conditionalFormatting sqref="G47:J47">
    <cfRule type="cellIs" dxfId="1308" priority="1309" operator="greaterThan">
      <formula>1</formula>
    </cfRule>
  </conditionalFormatting>
  <conditionalFormatting sqref="G47:J47">
    <cfRule type="cellIs" dxfId="1307" priority="1308" operator="greaterThan">
      <formula>1</formula>
    </cfRule>
  </conditionalFormatting>
  <conditionalFormatting sqref="G47:J47">
    <cfRule type="cellIs" dxfId="1306" priority="1307" operator="greaterThan">
      <formula>1</formula>
    </cfRule>
  </conditionalFormatting>
  <conditionalFormatting sqref="G47:J47">
    <cfRule type="cellIs" dxfId="1305" priority="1306" operator="greaterThan">
      <formula>1</formula>
    </cfRule>
  </conditionalFormatting>
  <conditionalFormatting sqref="G47:J47">
    <cfRule type="cellIs" dxfId="1304" priority="1305" operator="greaterThan">
      <formula>1</formula>
    </cfRule>
  </conditionalFormatting>
  <conditionalFormatting sqref="G47:J47">
    <cfRule type="cellIs" dxfId="1303" priority="1304" operator="greaterThan">
      <formula>1</formula>
    </cfRule>
  </conditionalFormatting>
  <conditionalFormatting sqref="G47:J47">
    <cfRule type="cellIs" dxfId="1302" priority="1303" operator="greaterThan">
      <formula>1</formula>
    </cfRule>
  </conditionalFormatting>
  <conditionalFormatting sqref="G47:J47">
    <cfRule type="cellIs" dxfId="1301" priority="1302" operator="greaterThan">
      <formula>1</formula>
    </cfRule>
  </conditionalFormatting>
  <conditionalFormatting sqref="G47:J47">
    <cfRule type="cellIs" dxfId="1300" priority="1301" operator="greaterThan">
      <formula>1</formula>
    </cfRule>
  </conditionalFormatting>
  <conditionalFormatting sqref="G47:J47">
    <cfRule type="cellIs" dxfId="1299" priority="1300" operator="greaterThan">
      <formula>1</formula>
    </cfRule>
  </conditionalFormatting>
  <conditionalFormatting sqref="G47:J47">
    <cfRule type="cellIs" dxfId="1298" priority="1299" operator="greaterThan">
      <formula>1</formula>
    </cfRule>
  </conditionalFormatting>
  <conditionalFormatting sqref="G47:J47">
    <cfRule type="cellIs" dxfId="1297" priority="1298" operator="greaterThan">
      <formula>1</formula>
    </cfRule>
  </conditionalFormatting>
  <conditionalFormatting sqref="G47:J47">
    <cfRule type="cellIs" dxfId="1296" priority="1297" operator="greaterThan">
      <formula>1</formula>
    </cfRule>
  </conditionalFormatting>
  <conditionalFormatting sqref="G47:J47">
    <cfRule type="cellIs" dxfId="1295" priority="1296" operator="greaterThan">
      <formula>1</formula>
    </cfRule>
  </conditionalFormatting>
  <conditionalFormatting sqref="G47:J47">
    <cfRule type="cellIs" dxfId="1294" priority="1295" operator="greaterThan">
      <formula>1</formula>
    </cfRule>
  </conditionalFormatting>
  <conditionalFormatting sqref="G47:J47">
    <cfRule type="cellIs" dxfId="1293" priority="1294" operator="greaterThan">
      <formula>1</formula>
    </cfRule>
  </conditionalFormatting>
  <conditionalFormatting sqref="G47:J47">
    <cfRule type="cellIs" dxfId="1292" priority="1293" operator="greaterThan">
      <formula>1</formula>
    </cfRule>
  </conditionalFormatting>
  <conditionalFormatting sqref="G47:J47">
    <cfRule type="cellIs" dxfId="1291" priority="1292" operator="greaterThan">
      <formula>1</formula>
    </cfRule>
  </conditionalFormatting>
  <conditionalFormatting sqref="G47:J47">
    <cfRule type="cellIs" dxfId="1290" priority="1291" operator="greaterThan">
      <formula>1</formula>
    </cfRule>
  </conditionalFormatting>
  <conditionalFormatting sqref="G47:J47">
    <cfRule type="cellIs" dxfId="1289" priority="1290" operator="greaterThan">
      <formula>1</formula>
    </cfRule>
  </conditionalFormatting>
  <conditionalFormatting sqref="G47:J47">
    <cfRule type="cellIs" dxfId="1288" priority="1289" operator="greaterThan">
      <formula>1</formula>
    </cfRule>
  </conditionalFormatting>
  <conditionalFormatting sqref="G47:J47">
    <cfRule type="cellIs" dxfId="1287" priority="1288" operator="greaterThan">
      <formula>1</formula>
    </cfRule>
  </conditionalFormatting>
  <conditionalFormatting sqref="G47:J47">
    <cfRule type="cellIs" dxfId="1286" priority="1287" operator="greaterThan">
      <formula>1</formula>
    </cfRule>
  </conditionalFormatting>
  <conditionalFormatting sqref="G47:J47">
    <cfRule type="cellIs" dxfId="1285" priority="1286" operator="greaterThan">
      <formula>1</formula>
    </cfRule>
  </conditionalFormatting>
  <conditionalFormatting sqref="G47:J47">
    <cfRule type="cellIs" dxfId="1284" priority="1285" operator="greaterThan">
      <formula>1</formula>
    </cfRule>
  </conditionalFormatting>
  <conditionalFormatting sqref="G47:J47">
    <cfRule type="cellIs" dxfId="1283" priority="1284" operator="greaterThan">
      <formula>1</formula>
    </cfRule>
  </conditionalFormatting>
  <conditionalFormatting sqref="G47:J47">
    <cfRule type="cellIs" dxfId="1282" priority="1283" operator="greaterThan">
      <formula>1</formula>
    </cfRule>
  </conditionalFormatting>
  <conditionalFormatting sqref="G47:J47">
    <cfRule type="cellIs" dxfId="1281" priority="1282" operator="greaterThan">
      <formula>1</formula>
    </cfRule>
  </conditionalFormatting>
  <conditionalFormatting sqref="G47:J47">
    <cfRule type="cellIs" dxfId="1280" priority="1281" operator="greaterThan">
      <formula>1</formula>
    </cfRule>
  </conditionalFormatting>
  <conditionalFormatting sqref="G47:J47">
    <cfRule type="cellIs" dxfId="1279" priority="1280" operator="greaterThan">
      <formula>1</formula>
    </cfRule>
  </conditionalFormatting>
  <conditionalFormatting sqref="G47:J47">
    <cfRule type="cellIs" dxfId="1278" priority="1279" operator="greaterThan">
      <formula>1</formula>
    </cfRule>
  </conditionalFormatting>
  <conditionalFormatting sqref="G47:J47">
    <cfRule type="cellIs" dxfId="1277" priority="1278" operator="greaterThan">
      <formula>1</formula>
    </cfRule>
  </conditionalFormatting>
  <conditionalFormatting sqref="G47:J47">
    <cfRule type="cellIs" dxfId="1276" priority="1277" operator="greaterThan">
      <formula>1</formula>
    </cfRule>
  </conditionalFormatting>
  <conditionalFormatting sqref="G47:J47">
    <cfRule type="cellIs" dxfId="1275" priority="1276" operator="greaterThan">
      <formula>1</formula>
    </cfRule>
  </conditionalFormatting>
  <conditionalFormatting sqref="G47:J47">
    <cfRule type="cellIs" dxfId="1274" priority="1275" operator="greaterThan">
      <formula>1</formula>
    </cfRule>
  </conditionalFormatting>
  <conditionalFormatting sqref="G47:J47">
    <cfRule type="cellIs" dxfId="1273" priority="1274" operator="greaterThan">
      <formula>1</formula>
    </cfRule>
  </conditionalFormatting>
  <conditionalFormatting sqref="G47:J47">
    <cfRule type="cellIs" dxfId="1272" priority="1273" operator="greaterThan">
      <formula>1</formula>
    </cfRule>
  </conditionalFormatting>
  <conditionalFormatting sqref="G47:J47">
    <cfRule type="cellIs" dxfId="1271" priority="1272" operator="greaterThan">
      <formula>1</formula>
    </cfRule>
  </conditionalFormatting>
  <conditionalFormatting sqref="G47:J47">
    <cfRule type="cellIs" dxfId="1270" priority="1271" operator="greaterThan">
      <formula>1</formula>
    </cfRule>
  </conditionalFormatting>
  <conditionalFormatting sqref="G47:J47">
    <cfRule type="cellIs" dxfId="1269" priority="1270" operator="greaterThan">
      <formula>1</formula>
    </cfRule>
  </conditionalFormatting>
  <conditionalFormatting sqref="G47:J47">
    <cfRule type="cellIs" dxfId="1268" priority="1269" operator="greaterThan">
      <formula>1</formula>
    </cfRule>
  </conditionalFormatting>
  <conditionalFormatting sqref="G47:J47">
    <cfRule type="cellIs" dxfId="1267" priority="1268" operator="greaterThan">
      <formula>1</formula>
    </cfRule>
  </conditionalFormatting>
  <conditionalFormatting sqref="G47:J47">
    <cfRule type="cellIs" dxfId="1266" priority="1267" operator="greaterThan">
      <formula>1</formula>
    </cfRule>
  </conditionalFormatting>
  <conditionalFormatting sqref="G47:J47">
    <cfRule type="cellIs" dxfId="1265" priority="1266" operator="greaterThan">
      <formula>1</formula>
    </cfRule>
  </conditionalFormatting>
  <conditionalFormatting sqref="G47:J47">
    <cfRule type="cellIs" dxfId="1264" priority="1265" operator="greaterThan">
      <formula>1</formula>
    </cfRule>
  </conditionalFormatting>
  <conditionalFormatting sqref="G47:J47">
    <cfRule type="cellIs" dxfId="1263" priority="1264" operator="greaterThan">
      <formula>1</formula>
    </cfRule>
  </conditionalFormatting>
  <conditionalFormatting sqref="G47:J47">
    <cfRule type="cellIs" dxfId="1262" priority="1263" operator="greaterThan">
      <formula>1</formula>
    </cfRule>
  </conditionalFormatting>
  <conditionalFormatting sqref="G47:J47">
    <cfRule type="cellIs" dxfId="1261" priority="1262" operator="greaterThan">
      <formula>1</formula>
    </cfRule>
  </conditionalFormatting>
  <conditionalFormatting sqref="G47:J47">
    <cfRule type="cellIs" dxfId="1260" priority="1261" operator="greaterThan">
      <formula>1</formula>
    </cfRule>
  </conditionalFormatting>
  <conditionalFormatting sqref="G47:J47">
    <cfRule type="cellIs" dxfId="1259" priority="1260" operator="greaterThan">
      <formula>1</formula>
    </cfRule>
  </conditionalFormatting>
  <conditionalFormatting sqref="G47:J47">
    <cfRule type="cellIs" dxfId="1258" priority="1259" operator="greaterThan">
      <formula>1</formula>
    </cfRule>
  </conditionalFormatting>
  <conditionalFormatting sqref="G47:J47">
    <cfRule type="cellIs" dxfId="1257" priority="1258" operator="greaterThan">
      <formula>1</formula>
    </cfRule>
  </conditionalFormatting>
  <conditionalFormatting sqref="G47:J47">
    <cfRule type="cellIs" dxfId="1256" priority="1257" operator="greaterThan">
      <formula>1</formula>
    </cfRule>
  </conditionalFormatting>
  <conditionalFormatting sqref="G47:J47">
    <cfRule type="cellIs" dxfId="1255" priority="1256" operator="greaterThan">
      <formula>1</formula>
    </cfRule>
  </conditionalFormatting>
  <conditionalFormatting sqref="G47:J47">
    <cfRule type="cellIs" dxfId="1254" priority="1255" operator="greaterThan">
      <formula>1</formula>
    </cfRule>
  </conditionalFormatting>
  <conditionalFormatting sqref="G47:J47">
    <cfRule type="cellIs" dxfId="1253" priority="1254" operator="greaterThan">
      <formula>1</formula>
    </cfRule>
  </conditionalFormatting>
  <conditionalFormatting sqref="G47:J47">
    <cfRule type="cellIs" dxfId="1252" priority="1253" operator="greaterThan">
      <formula>1</formula>
    </cfRule>
  </conditionalFormatting>
  <conditionalFormatting sqref="G47:J47">
    <cfRule type="cellIs" dxfId="1251" priority="1252" operator="greaterThan">
      <formula>1</formula>
    </cfRule>
  </conditionalFormatting>
  <conditionalFormatting sqref="G47:J47">
    <cfRule type="cellIs" dxfId="1250" priority="1251" operator="greaterThan">
      <formula>1</formula>
    </cfRule>
  </conditionalFormatting>
  <conditionalFormatting sqref="G47:J47">
    <cfRule type="cellIs" dxfId="1249" priority="1250" operator="greaterThan">
      <formula>1</formula>
    </cfRule>
  </conditionalFormatting>
  <conditionalFormatting sqref="G47:J47">
    <cfRule type="cellIs" dxfId="1248" priority="1249" operator="greaterThan">
      <formula>1</formula>
    </cfRule>
  </conditionalFormatting>
  <conditionalFormatting sqref="G47:J47">
    <cfRule type="cellIs" dxfId="1247" priority="1248" operator="greaterThan">
      <formula>1</formula>
    </cfRule>
  </conditionalFormatting>
  <conditionalFormatting sqref="G47:J47">
    <cfRule type="cellIs" dxfId="1246" priority="1247" operator="greaterThan">
      <formula>1</formula>
    </cfRule>
  </conditionalFormatting>
  <conditionalFormatting sqref="G47:J47">
    <cfRule type="cellIs" dxfId="1245" priority="1246" operator="greaterThan">
      <formula>1</formula>
    </cfRule>
  </conditionalFormatting>
  <conditionalFormatting sqref="G47:J47">
    <cfRule type="cellIs" dxfId="1244" priority="1245" operator="greaterThan">
      <formula>1</formula>
    </cfRule>
  </conditionalFormatting>
  <conditionalFormatting sqref="G47:J47">
    <cfRule type="cellIs" dxfId="1243" priority="1244" operator="greaterThan">
      <formula>1</formula>
    </cfRule>
  </conditionalFormatting>
  <conditionalFormatting sqref="G47:J47">
    <cfRule type="cellIs" dxfId="1242" priority="1243" operator="greaterThan">
      <formula>1</formula>
    </cfRule>
  </conditionalFormatting>
  <conditionalFormatting sqref="G47:J47">
    <cfRule type="cellIs" dxfId="1241" priority="1242" operator="greaterThan">
      <formula>1</formula>
    </cfRule>
  </conditionalFormatting>
  <conditionalFormatting sqref="G47:J47">
    <cfRule type="cellIs" dxfId="1240" priority="1241" operator="greaterThan">
      <formula>1</formula>
    </cfRule>
  </conditionalFormatting>
  <conditionalFormatting sqref="G47:J47">
    <cfRule type="cellIs" dxfId="1239" priority="1240" operator="greaterThan">
      <formula>1</formula>
    </cfRule>
  </conditionalFormatting>
  <conditionalFormatting sqref="G47:J47">
    <cfRule type="cellIs" dxfId="1238" priority="1239" operator="greaterThan">
      <formula>1</formula>
    </cfRule>
  </conditionalFormatting>
  <conditionalFormatting sqref="G47:J47">
    <cfRule type="cellIs" dxfId="1237" priority="1238" operator="greaterThan">
      <formula>1</formula>
    </cfRule>
  </conditionalFormatting>
  <conditionalFormatting sqref="G47:J47">
    <cfRule type="cellIs" dxfId="1236" priority="1237" operator="greaterThan">
      <formula>1</formula>
    </cfRule>
  </conditionalFormatting>
  <conditionalFormatting sqref="G47:J47">
    <cfRule type="cellIs" dxfId="1235" priority="1236" operator="greaterThan">
      <formula>1</formula>
    </cfRule>
  </conditionalFormatting>
  <conditionalFormatting sqref="G47:J47">
    <cfRule type="cellIs" dxfId="1234" priority="1235" operator="greaterThan">
      <formula>1</formula>
    </cfRule>
  </conditionalFormatting>
  <conditionalFormatting sqref="G47:J47">
    <cfRule type="cellIs" dxfId="1233" priority="1234" operator="greaterThan">
      <formula>1</formula>
    </cfRule>
  </conditionalFormatting>
  <conditionalFormatting sqref="G47:J47">
    <cfRule type="cellIs" dxfId="1232" priority="1233" operator="greaterThan">
      <formula>1</formula>
    </cfRule>
  </conditionalFormatting>
  <conditionalFormatting sqref="G47:J47">
    <cfRule type="cellIs" dxfId="1231" priority="1232" operator="greaterThan">
      <formula>1</formula>
    </cfRule>
  </conditionalFormatting>
  <conditionalFormatting sqref="G47:J47">
    <cfRule type="cellIs" dxfId="1230" priority="1231" operator="greaterThan">
      <formula>1</formula>
    </cfRule>
  </conditionalFormatting>
  <conditionalFormatting sqref="G47:J47">
    <cfRule type="cellIs" dxfId="1229" priority="1230" operator="greaterThan">
      <formula>1</formula>
    </cfRule>
  </conditionalFormatting>
  <conditionalFormatting sqref="G47:J47">
    <cfRule type="cellIs" dxfId="1228" priority="1229" operator="greaterThan">
      <formula>1</formula>
    </cfRule>
  </conditionalFormatting>
  <conditionalFormatting sqref="G47:J47">
    <cfRule type="cellIs" dxfId="1227" priority="1228" operator="greaterThan">
      <formula>1</formula>
    </cfRule>
  </conditionalFormatting>
  <conditionalFormatting sqref="G47:J47">
    <cfRule type="cellIs" dxfId="1226" priority="1227" operator="greaterThan">
      <formula>1</formula>
    </cfRule>
  </conditionalFormatting>
  <conditionalFormatting sqref="G47:J47">
    <cfRule type="cellIs" dxfId="1225" priority="1226" operator="greaterThan">
      <formula>1</formula>
    </cfRule>
  </conditionalFormatting>
  <conditionalFormatting sqref="G47:J47">
    <cfRule type="cellIs" dxfId="1224" priority="1225" operator="greaterThan">
      <formula>1</formula>
    </cfRule>
  </conditionalFormatting>
  <conditionalFormatting sqref="G47:J47">
    <cfRule type="cellIs" dxfId="1223" priority="1224" operator="greaterThan">
      <formula>1</formula>
    </cfRule>
  </conditionalFormatting>
  <conditionalFormatting sqref="G47:J47">
    <cfRule type="cellIs" dxfId="1222" priority="1223" operator="greaterThan">
      <formula>1</formula>
    </cfRule>
  </conditionalFormatting>
  <conditionalFormatting sqref="G47:J47">
    <cfRule type="cellIs" dxfId="1221" priority="1222" operator="greaterThan">
      <formula>1</formula>
    </cfRule>
  </conditionalFormatting>
  <conditionalFormatting sqref="G47:J47">
    <cfRule type="cellIs" dxfId="1220" priority="1221" operator="greaterThan">
      <formula>1</formula>
    </cfRule>
  </conditionalFormatting>
  <conditionalFormatting sqref="G47:J47">
    <cfRule type="cellIs" dxfId="1219" priority="1220" operator="greaterThan">
      <formula>1</formula>
    </cfRule>
  </conditionalFormatting>
  <conditionalFormatting sqref="G47:J47">
    <cfRule type="cellIs" dxfId="1218" priority="1219" operator="greaterThan">
      <formula>1</formula>
    </cfRule>
  </conditionalFormatting>
  <conditionalFormatting sqref="G47:J47">
    <cfRule type="cellIs" dxfId="1217" priority="1218" operator="greaterThan">
      <formula>1</formula>
    </cfRule>
  </conditionalFormatting>
  <conditionalFormatting sqref="G47:J47">
    <cfRule type="cellIs" dxfId="1216" priority="1217" operator="greaterThan">
      <formula>1</formula>
    </cfRule>
  </conditionalFormatting>
  <conditionalFormatting sqref="G47:J47">
    <cfRule type="cellIs" dxfId="1215" priority="1216" operator="greaterThan">
      <formula>1</formula>
    </cfRule>
  </conditionalFormatting>
  <conditionalFormatting sqref="G47:J47">
    <cfRule type="cellIs" dxfId="1214" priority="1215" operator="greaterThan">
      <formula>1</formula>
    </cfRule>
  </conditionalFormatting>
  <conditionalFormatting sqref="G47:J47">
    <cfRule type="cellIs" dxfId="1213" priority="1214" operator="greaterThan">
      <formula>1</formula>
    </cfRule>
  </conditionalFormatting>
  <conditionalFormatting sqref="G47:J47">
    <cfRule type="cellIs" dxfId="1212" priority="1213" operator="greaterThan">
      <formula>1</formula>
    </cfRule>
  </conditionalFormatting>
  <conditionalFormatting sqref="G47:J47">
    <cfRule type="cellIs" dxfId="1211" priority="1212" operator="greaterThan">
      <formula>1</formula>
    </cfRule>
  </conditionalFormatting>
  <conditionalFormatting sqref="G47:J47">
    <cfRule type="cellIs" dxfId="1210" priority="1211" operator="greaterThan">
      <formula>1</formula>
    </cfRule>
  </conditionalFormatting>
  <conditionalFormatting sqref="G47:J47">
    <cfRule type="cellIs" dxfId="1209" priority="1210" operator="greaterThan">
      <formula>1</formula>
    </cfRule>
  </conditionalFormatting>
  <conditionalFormatting sqref="G47:J47">
    <cfRule type="cellIs" dxfId="1208" priority="1209" operator="greaterThan">
      <formula>1</formula>
    </cfRule>
  </conditionalFormatting>
  <conditionalFormatting sqref="G47:J47">
    <cfRule type="cellIs" dxfId="1207" priority="1208" operator="greaterThan">
      <formula>1</formula>
    </cfRule>
  </conditionalFormatting>
  <conditionalFormatting sqref="G47:J47">
    <cfRule type="cellIs" dxfId="1206" priority="1207" operator="greaterThan">
      <formula>1</formula>
    </cfRule>
  </conditionalFormatting>
  <conditionalFormatting sqref="G47:J47">
    <cfRule type="cellIs" dxfId="1205" priority="1206" operator="greaterThan">
      <formula>1</formula>
    </cfRule>
  </conditionalFormatting>
  <conditionalFormatting sqref="G47:J47">
    <cfRule type="cellIs" dxfId="1204" priority="1205" operator="greaterThan">
      <formula>1</formula>
    </cfRule>
  </conditionalFormatting>
  <conditionalFormatting sqref="G47:J47">
    <cfRule type="cellIs" dxfId="1203" priority="1204" operator="greaterThan">
      <formula>1</formula>
    </cfRule>
  </conditionalFormatting>
  <conditionalFormatting sqref="G47:J47">
    <cfRule type="cellIs" dxfId="1202" priority="1203" operator="greaterThan">
      <formula>1</formula>
    </cfRule>
  </conditionalFormatting>
  <conditionalFormatting sqref="G47:J47">
    <cfRule type="cellIs" dxfId="1201" priority="1202" operator="greaterThan">
      <formula>1</formula>
    </cfRule>
  </conditionalFormatting>
  <conditionalFormatting sqref="G47:J47">
    <cfRule type="cellIs" dxfId="1200" priority="1201" operator="greaterThan">
      <formula>1</formula>
    </cfRule>
  </conditionalFormatting>
  <conditionalFormatting sqref="G47:J47">
    <cfRule type="cellIs" dxfId="1199" priority="1200" operator="greaterThan">
      <formula>1</formula>
    </cfRule>
  </conditionalFormatting>
  <conditionalFormatting sqref="G47:J47">
    <cfRule type="cellIs" dxfId="1198" priority="1199" operator="greaterThan">
      <formula>1</formula>
    </cfRule>
  </conditionalFormatting>
  <conditionalFormatting sqref="G47:J47">
    <cfRule type="cellIs" dxfId="1197" priority="1198" operator="greaterThan">
      <formula>1</formula>
    </cfRule>
  </conditionalFormatting>
  <conditionalFormatting sqref="G47:J47">
    <cfRule type="cellIs" dxfId="1196" priority="1197" operator="greaterThan">
      <formula>1</formula>
    </cfRule>
  </conditionalFormatting>
  <conditionalFormatting sqref="G47:J47">
    <cfRule type="cellIs" dxfId="1195" priority="1196" operator="greaterThan">
      <formula>1</formula>
    </cfRule>
  </conditionalFormatting>
  <conditionalFormatting sqref="G47:J47">
    <cfRule type="cellIs" dxfId="1194" priority="1195" operator="greaterThan">
      <formula>1</formula>
    </cfRule>
  </conditionalFormatting>
  <conditionalFormatting sqref="G47:J47">
    <cfRule type="cellIs" dxfId="1193" priority="1194" operator="greaterThan">
      <formula>1</formula>
    </cfRule>
  </conditionalFormatting>
  <conditionalFormatting sqref="G47:J47">
    <cfRule type="cellIs" dxfId="1192" priority="1193" operator="greaterThan">
      <formula>1</formula>
    </cfRule>
  </conditionalFormatting>
  <conditionalFormatting sqref="G47:J47">
    <cfRule type="cellIs" dxfId="1191" priority="1192" operator="greaterThan">
      <formula>1</formula>
    </cfRule>
  </conditionalFormatting>
  <conditionalFormatting sqref="G47:J47">
    <cfRule type="cellIs" dxfId="1190" priority="1191" operator="greaterThan">
      <formula>1</formula>
    </cfRule>
  </conditionalFormatting>
  <conditionalFormatting sqref="G47:J47">
    <cfRule type="cellIs" dxfId="1189" priority="1190" operator="greaterThan">
      <formula>1</formula>
    </cfRule>
  </conditionalFormatting>
  <conditionalFormatting sqref="G47:J47">
    <cfRule type="cellIs" dxfId="1188" priority="1189" operator="greaterThan">
      <formula>1</formula>
    </cfRule>
  </conditionalFormatting>
  <conditionalFormatting sqref="G47:J47">
    <cfRule type="cellIs" dxfId="1187" priority="1188" operator="greaterThan">
      <formula>1</formula>
    </cfRule>
  </conditionalFormatting>
  <conditionalFormatting sqref="G47:J47">
    <cfRule type="cellIs" dxfId="1186" priority="1187" operator="greaterThan">
      <formula>1</formula>
    </cfRule>
  </conditionalFormatting>
  <conditionalFormatting sqref="G47:J47">
    <cfRule type="cellIs" dxfId="1185" priority="1186" operator="greaterThan">
      <formula>1</formula>
    </cfRule>
  </conditionalFormatting>
  <conditionalFormatting sqref="G47:J47">
    <cfRule type="cellIs" dxfId="1184" priority="1185" operator="greaterThan">
      <formula>1</formula>
    </cfRule>
  </conditionalFormatting>
  <conditionalFormatting sqref="G47:J47">
    <cfRule type="cellIs" dxfId="1183" priority="1184" operator="greaterThan">
      <formula>1</formula>
    </cfRule>
  </conditionalFormatting>
  <conditionalFormatting sqref="G47:J47">
    <cfRule type="cellIs" dxfId="1182" priority="1183" operator="greaterThan">
      <formula>1</formula>
    </cfRule>
  </conditionalFormatting>
  <conditionalFormatting sqref="G47:J47">
    <cfRule type="cellIs" dxfId="1181" priority="1182" operator="greaterThan">
      <formula>1</formula>
    </cfRule>
  </conditionalFormatting>
  <conditionalFormatting sqref="G47:J47">
    <cfRule type="cellIs" dxfId="1180" priority="1181" operator="greaterThan">
      <formula>1</formula>
    </cfRule>
  </conditionalFormatting>
  <conditionalFormatting sqref="G47:J47">
    <cfRule type="cellIs" dxfId="1179" priority="1180" operator="greaterThan">
      <formula>1</formula>
    </cfRule>
  </conditionalFormatting>
  <conditionalFormatting sqref="G47:J47">
    <cfRule type="cellIs" dxfId="1178" priority="1179" operator="greaterThan">
      <formula>1</formula>
    </cfRule>
  </conditionalFormatting>
  <conditionalFormatting sqref="G47:J47">
    <cfRule type="cellIs" dxfId="1177" priority="1178" operator="greaterThan">
      <formula>1</formula>
    </cfRule>
  </conditionalFormatting>
  <conditionalFormatting sqref="G47:J47">
    <cfRule type="cellIs" dxfId="1176" priority="1177" operator="greaterThan">
      <formula>1</formula>
    </cfRule>
  </conditionalFormatting>
  <conditionalFormatting sqref="G47:J47">
    <cfRule type="cellIs" dxfId="1175" priority="1176" operator="greaterThan">
      <formula>1</formula>
    </cfRule>
  </conditionalFormatting>
  <conditionalFormatting sqref="G47:J47">
    <cfRule type="cellIs" dxfId="1174" priority="1175" operator="greaterThan">
      <formula>1</formula>
    </cfRule>
  </conditionalFormatting>
  <conditionalFormatting sqref="G47:J47">
    <cfRule type="cellIs" dxfId="1173" priority="1174" operator="greaterThan">
      <formula>1</formula>
    </cfRule>
  </conditionalFormatting>
  <conditionalFormatting sqref="G47:J47">
    <cfRule type="cellIs" dxfId="1172" priority="1173" operator="greaterThan">
      <formula>1</formula>
    </cfRule>
  </conditionalFormatting>
  <conditionalFormatting sqref="G47:J47">
    <cfRule type="cellIs" dxfId="1171" priority="1172" operator="greaterThan">
      <formula>1</formula>
    </cfRule>
  </conditionalFormatting>
  <conditionalFormatting sqref="G47:J47">
    <cfRule type="cellIs" dxfId="1170" priority="1171" operator="greaterThan">
      <formula>1</formula>
    </cfRule>
  </conditionalFormatting>
  <conditionalFormatting sqref="G47:J47">
    <cfRule type="cellIs" dxfId="1169" priority="1170" operator="greaterThan">
      <formula>1</formula>
    </cfRule>
  </conditionalFormatting>
  <conditionalFormatting sqref="G47:J47">
    <cfRule type="cellIs" dxfId="1168" priority="1169" operator="greaterThan">
      <formula>1</formula>
    </cfRule>
  </conditionalFormatting>
  <conditionalFormatting sqref="G47:J47">
    <cfRule type="cellIs" dxfId="1167" priority="1168" operator="greaterThan">
      <formula>1</formula>
    </cfRule>
  </conditionalFormatting>
  <conditionalFormatting sqref="G47:J47">
    <cfRule type="cellIs" dxfId="1166" priority="1167" operator="greaterThan">
      <formula>1</formula>
    </cfRule>
  </conditionalFormatting>
  <conditionalFormatting sqref="G47:J47">
    <cfRule type="cellIs" dxfId="1165" priority="1166" operator="greaterThan">
      <formula>1</formula>
    </cfRule>
  </conditionalFormatting>
  <conditionalFormatting sqref="G47:J47">
    <cfRule type="cellIs" dxfId="1164" priority="1165" operator="greaterThan">
      <formula>1</formula>
    </cfRule>
  </conditionalFormatting>
  <conditionalFormatting sqref="G47:J47">
    <cfRule type="cellIs" dxfId="1163" priority="1164" operator="greaterThan">
      <formula>1</formula>
    </cfRule>
  </conditionalFormatting>
  <conditionalFormatting sqref="G47:J47">
    <cfRule type="cellIs" dxfId="1162" priority="1163" operator="greaterThan">
      <formula>1</formula>
    </cfRule>
  </conditionalFormatting>
  <conditionalFormatting sqref="G47:J47">
    <cfRule type="cellIs" dxfId="1161" priority="1162" operator="greaterThan">
      <formula>1</formula>
    </cfRule>
  </conditionalFormatting>
  <conditionalFormatting sqref="G47:J47">
    <cfRule type="cellIs" dxfId="1160" priority="1161" operator="greaterThan">
      <formula>1</formula>
    </cfRule>
  </conditionalFormatting>
  <conditionalFormatting sqref="G47:J47">
    <cfRule type="cellIs" dxfId="1159" priority="1160" operator="greaterThan">
      <formula>1</formula>
    </cfRule>
  </conditionalFormatting>
  <conditionalFormatting sqref="G47:J47">
    <cfRule type="cellIs" dxfId="1158" priority="1159" operator="greaterThan">
      <formula>1</formula>
    </cfRule>
  </conditionalFormatting>
  <conditionalFormatting sqref="G47:J47">
    <cfRule type="cellIs" dxfId="1157" priority="1158" operator="greaterThan">
      <formula>1</formula>
    </cfRule>
  </conditionalFormatting>
  <conditionalFormatting sqref="G47:J47">
    <cfRule type="cellIs" dxfId="1156" priority="1157" operator="greaterThan">
      <formula>1</formula>
    </cfRule>
  </conditionalFormatting>
  <conditionalFormatting sqref="G47:J47">
    <cfRule type="cellIs" dxfId="1155" priority="1156" operator="greaterThan">
      <formula>1</formula>
    </cfRule>
  </conditionalFormatting>
  <conditionalFormatting sqref="G47:J47">
    <cfRule type="cellIs" dxfId="1154" priority="1155" operator="greaterThan">
      <formula>1</formula>
    </cfRule>
  </conditionalFormatting>
  <conditionalFormatting sqref="G47:J47">
    <cfRule type="cellIs" dxfId="1153" priority="1154" operator="greaterThan">
      <formula>1</formula>
    </cfRule>
  </conditionalFormatting>
  <conditionalFormatting sqref="G47:J47">
    <cfRule type="cellIs" dxfId="1152" priority="1153" operator="greaterThan">
      <formula>1</formula>
    </cfRule>
  </conditionalFormatting>
  <conditionalFormatting sqref="G47:J47">
    <cfRule type="cellIs" dxfId="1151" priority="1152" operator="greaterThan">
      <formula>1</formula>
    </cfRule>
  </conditionalFormatting>
  <conditionalFormatting sqref="G47:J47">
    <cfRule type="cellIs" dxfId="1150" priority="1151" operator="greaterThan">
      <formula>1</formula>
    </cfRule>
  </conditionalFormatting>
  <conditionalFormatting sqref="G47:J47">
    <cfRule type="cellIs" dxfId="1149" priority="1150" operator="greaterThan">
      <formula>1</formula>
    </cfRule>
  </conditionalFormatting>
  <conditionalFormatting sqref="G47:J47">
    <cfRule type="cellIs" dxfId="1148" priority="1149" operator="greaterThan">
      <formula>1</formula>
    </cfRule>
  </conditionalFormatting>
  <conditionalFormatting sqref="G47:J47">
    <cfRule type="cellIs" dxfId="1147" priority="1148" operator="greaterThan">
      <formula>1</formula>
    </cfRule>
  </conditionalFormatting>
  <conditionalFormatting sqref="G47:J47">
    <cfRule type="cellIs" dxfId="1146" priority="1147" operator="greaterThan">
      <formula>1</formula>
    </cfRule>
  </conditionalFormatting>
  <conditionalFormatting sqref="L49">
    <cfRule type="cellIs" dxfId="1145" priority="1146" operator="greaterThan">
      <formula>1</formula>
    </cfRule>
  </conditionalFormatting>
  <conditionalFormatting sqref="L49">
    <cfRule type="cellIs" dxfId="1144" priority="1145" operator="greaterThan">
      <formula>1</formula>
    </cfRule>
  </conditionalFormatting>
  <conditionalFormatting sqref="L49">
    <cfRule type="cellIs" dxfId="1143" priority="1144" operator="equal">
      <formula>0</formula>
    </cfRule>
  </conditionalFormatting>
  <conditionalFormatting sqref="L49">
    <cfRule type="cellIs" dxfId="1142" priority="1143" operator="greaterThan">
      <formula>1</formula>
    </cfRule>
  </conditionalFormatting>
  <conditionalFormatting sqref="L49">
    <cfRule type="cellIs" dxfId="1141" priority="1142" operator="greaterThan">
      <formula>1</formula>
    </cfRule>
  </conditionalFormatting>
  <conditionalFormatting sqref="L49">
    <cfRule type="cellIs" dxfId="1140" priority="1141" operator="greaterThan">
      <formula>1</formula>
    </cfRule>
  </conditionalFormatting>
  <conditionalFormatting sqref="L49">
    <cfRule type="cellIs" dxfId="1139" priority="1140" operator="greaterThan">
      <formula>1</formula>
    </cfRule>
  </conditionalFormatting>
  <conditionalFormatting sqref="L49">
    <cfRule type="cellIs" dxfId="1138" priority="1139" operator="greaterThan">
      <formula>1</formula>
    </cfRule>
  </conditionalFormatting>
  <conditionalFormatting sqref="L49">
    <cfRule type="cellIs" dxfId="1137" priority="1138" operator="greaterThan">
      <formula>1</formula>
    </cfRule>
  </conditionalFormatting>
  <conditionalFormatting sqref="L49">
    <cfRule type="cellIs" dxfId="1136" priority="1137" operator="greaterThan">
      <formula>1</formula>
    </cfRule>
  </conditionalFormatting>
  <conditionalFormatting sqref="L49">
    <cfRule type="cellIs" dxfId="1135" priority="1136" operator="greaterThan">
      <formula>1</formula>
    </cfRule>
  </conditionalFormatting>
  <conditionalFormatting sqref="L49">
    <cfRule type="cellIs" dxfId="1134" priority="1135" operator="greaterThan">
      <formula>1</formula>
    </cfRule>
  </conditionalFormatting>
  <conditionalFormatting sqref="L49">
    <cfRule type="cellIs" dxfId="1133" priority="1134" operator="greaterThan">
      <formula>1</formula>
    </cfRule>
  </conditionalFormatting>
  <conditionalFormatting sqref="L49">
    <cfRule type="cellIs" dxfId="1132" priority="1133" operator="greaterThan">
      <formula>1</formula>
    </cfRule>
  </conditionalFormatting>
  <conditionalFormatting sqref="L49">
    <cfRule type="cellIs" dxfId="1131" priority="1132" operator="greaterThan">
      <formula>1</formula>
    </cfRule>
  </conditionalFormatting>
  <conditionalFormatting sqref="L49">
    <cfRule type="cellIs" dxfId="1130" priority="1131" operator="greaterThan">
      <formula>1</formula>
    </cfRule>
  </conditionalFormatting>
  <conditionalFormatting sqref="L49">
    <cfRule type="cellIs" dxfId="1129" priority="1130" operator="greaterThan">
      <formula>1</formula>
    </cfRule>
  </conditionalFormatting>
  <conditionalFormatting sqref="L49">
    <cfRule type="cellIs" dxfId="1128" priority="1129" operator="greaterThan">
      <formula>1</formula>
    </cfRule>
  </conditionalFormatting>
  <conditionalFormatting sqref="L49">
    <cfRule type="cellIs" dxfId="1127" priority="1128" operator="greaterThan">
      <formula>1</formula>
    </cfRule>
  </conditionalFormatting>
  <conditionalFormatting sqref="L49">
    <cfRule type="cellIs" dxfId="1126" priority="1127" operator="greaterThan">
      <formula>1</formula>
    </cfRule>
  </conditionalFormatting>
  <conditionalFormatting sqref="L49">
    <cfRule type="cellIs" dxfId="1125" priority="1126" operator="greaterThan">
      <formula>1</formula>
    </cfRule>
  </conditionalFormatting>
  <conditionalFormatting sqref="L49">
    <cfRule type="cellIs" dxfId="1124" priority="1125" operator="greaterThan">
      <formula>1</formula>
    </cfRule>
  </conditionalFormatting>
  <conditionalFormatting sqref="L49">
    <cfRule type="cellIs" dxfId="1123" priority="1124" operator="greaterThan">
      <formula>1</formula>
    </cfRule>
  </conditionalFormatting>
  <conditionalFormatting sqref="L49">
    <cfRule type="cellIs" dxfId="1122" priority="1123" operator="greaterThan">
      <formula>1</formula>
    </cfRule>
  </conditionalFormatting>
  <conditionalFormatting sqref="L49">
    <cfRule type="cellIs" dxfId="1121" priority="1122" operator="greaterThan">
      <formula>1</formula>
    </cfRule>
  </conditionalFormatting>
  <conditionalFormatting sqref="L49">
    <cfRule type="cellIs" dxfId="1120" priority="1121" operator="greaterThan">
      <formula>1</formula>
    </cfRule>
  </conditionalFormatting>
  <conditionalFormatting sqref="L49">
    <cfRule type="cellIs" dxfId="1119" priority="1120" operator="greaterThan">
      <formula>1</formula>
    </cfRule>
  </conditionalFormatting>
  <conditionalFormatting sqref="L49">
    <cfRule type="cellIs" dxfId="1118" priority="1119" operator="greaterThan">
      <formula>1</formula>
    </cfRule>
  </conditionalFormatting>
  <conditionalFormatting sqref="L49">
    <cfRule type="cellIs" dxfId="1117" priority="1118" operator="greaterThan">
      <formula>1</formula>
    </cfRule>
  </conditionalFormatting>
  <conditionalFormatting sqref="L49">
    <cfRule type="cellIs" dxfId="1116" priority="1117" operator="greaterThan">
      <formula>1</formula>
    </cfRule>
  </conditionalFormatting>
  <conditionalFormatting sqref="L49">
    <cfRule type="cellIs" dxfId="1115" priority="1116" operator="greaterThan">
      <formula>1</formula>
    </cfRule>
  </conditionalFormatting>
  <conditionalFormatting sqref="L49">
    <cfRule type="cellIs" dxfId="1114" priority="1115" operator="greaterThan">
      <formula>1</formula>
    </cfRule>
  </conditionalFormatting>
  <conditionalFormatting sqref="L49">
    <cfRule type="cellIs" dxfId="1113" priority="1114" operator="greaterThan">
      <formula>1</formula>
    </cfRule>
  </conditionalFormatting>
  <conditionalFormatting sqref="L49">
    <cfRule type="cellIs" dxfId="1112" priority="1113" operator="greaterThan">
      <formula>1</formula>
    </cfRule>
  </conditionalFormatting>
  <conditionalFormatting sqref="L49">
    <cfRule type="cellIs" dxfId="1111" priority="1112" operator="greaterThan">
      <formula>1</formula>
    </cfRule>
  </conditionalFormatting>
  <conditionalFormatting sqref="L49">
    <cfRule type="cellIs" dxfId="1110" priority="1111" operator="greaterThan">
      <formula>1</formula>
    </cfRule>
  </conditionalFormatting>
  <conditionalFormatting sqref="L49">
    <cfRule type="cellIs" dxfId="1109" priority="981" operator="greaterThan">
      <formula>1</formula>
    </cfRule>
  </conditionalFormatting>
  <conditionalFormatting sqref="L49">
    <cfRule type="cellIs" dxfId="1108" priority="980" operator="greaterThan">
      <formula>1</formula>
    </cfRule>
  </conditionalFormatting>
  <conditionalFormatting sqref="L49">
    <cfRule type="cellIs" dxfId="1107" priority="979" operator="greaterThan">
      <formula>1</formula>
    </cfRule>
  </conditionalFormatting>
  <conditionalFormatting sqref="L49">
    <cfRule type="cellIs" dxfId="1106" priority="978" operator="greaterThan">
      <formula>1</formula>
    </cfRule>
  </conditionalFormatting>
  <conditionalFormatting sqref="L49">
    <cfRule type="cellIs" dxfId="1105" priority="977" operator="greaterThan">
      <formula>1</formula>
    </cfRule>
  </conditionalFormatting>
  <conditionalFormatting sqref="L49">
    <cfRule type="cellIs" dxfId="1104" priority="976" operator="greaterThan">
      <formula>1</formula>
    </cfRule>
  </conditionalFormatting>
  <conditionalFormatting sqref="L49">
    <cfRule type="cellIs" dxfId="1103" priority="971" operator="greaterThan">
      <formula>1</formula>
    </cfRule>
  </conditionalFormatting>
  <conditionalFormatting sqref="L49">
    <cfRule type="cellIs" dxfId="1102" priority="975" operator="greaterThan">
      <formula>1</formula>
    </cfRule>
  </conditionalFormatting>
  <conditionalFormatting sqref="L49">
    <cfRule type="cellIs" dxfId="1101" priority="974" operator="greaterThan">
      <formula>1</formula>
    </cfRule>
  </conditionalFormatting>
  <conditionalFormatting sqref="L49">
    <cfRule type="cellIs" dxfId="1100" priority="973" operator="greaterThan">
      <formula>1</formula>
    </cfRule>
  </conditionalFormatting>
  <conditionalFormatting sqref="L49">
    <cfRule type="cellIs" dxfId="1099" priority="972" operator="greaterThan">
      <formula>1</formula>
    </cfRule>
  </conditionalFormatting>
  <conditionalFormatting sqref="L49">
    <cfRule type="cellIs" dxfId="1098" priority="970" operator="greaterThan">
      <formula>1</formula>
    </cfRule>
  </conditionalFormatting>
  <conditionalFormatting sqref="L49">
    <cfRule type="cellIs" dxfId="1097" priority="968" operator="greaterThan">
      <formula>1</formula>
    </cfRule>
  </conditionalFormatting>
  <conditionalFormatting sqref="L49">
    <cfRule type="cellIs" dxfId="1096" priority="967" operator="greaterThan">
      <formula>1</formula>
    </cfRule>
  </conditionalFormatting>
  <conditionalFormatting sqref="L49">
    <cfRule type="cellIs" dxfId="1095" priority="969" operator="greaterThan">
      <formula>1</formula>
    </cfRule>
  </conditionalFormatting>
  <conditionalFormatting sqref="L49">
    <cfRule type="cellIs" dxfId="1094" priority="966" operator="greaterThan">
      <formula>1</formula>
    </cfRule>
  </conditionalFormatting>
  <conditionalFormatting sqref="L49">
    <cfRule type="cellIs" dxfId="1093" priority="965" operator="greaterThan">
      <formula>1</formula>
    </cfRule>
  </conditionalFormatting>
  <conditionalFormatting sqref="L49">
    <cfRule type="cellIs" dxfId="1092" priority="964" operator="greaterThan">
      <formula>1</formula>
    </cfRule>
  </conditionalFormatting>
  <conditionalFormatting sqref="L49">
    <cfRule type="cellIs" dxfId="1091" priority="963" operator="greaterThan">
      <formula>1</formula>
    </cfRule>
  </conditionalFormatting>
  <conditionalFormatting sqref="L49">
    <cfRule type="cellIs" dxfId="1090" priority="962" operator="greaterThan">
      <formula>1</formula>
    </cfRule>
  </conditionalFormatting>
  <conditionalFormatting sqref="L49">
    <cfRule type="cellIs" dxfId="1089" priority="957" operator="greaterThan">
      <formula>1</formula>
    </cfRule>
  </conditionalFormatting>
  <conditionalFormatting sqref="L49">
    <cfRule type="cellIs" dxfId="1088" priority="956" operator="greaterThan">
      <formula>1</formula>
    </cfRule>
  </conditionalFormatting>
  <conditionalFormatting sqref="L49">
    <cfRule type="cellIs" dxfId="1087" priority="955" operator="greaterThan">
      <formula>1</formula>
    </cfRule>
  </conditionalFormatting>
  <conditionalFormatting sqref="L49">
    <cfRule type="cellIs" dxfId="1086" priority="954" operator="greaterThan">
      <formula>1</formula>
    </cfRule>
  </conditionalFormatting>
  <conditionalFormatting sqref="L49">
    <cfRule type="cellIs" dxfId="1085" priority="953" operator="greaterThan">
      <formula>1</formula>
    </cfRule>
  </conditionalFormatting>
  <conditionalFormatting sqref="L49">
    <cfRule type="cellIs" dxfId="1084" priority="952" operator="greaterThan">
      <formula>1</formula>
    </cfRule>
  </conditionalFormatting>
  <conditionalFormatting sqref="L49">
    <cfRule type="cellIs" dxfId="1083" priority="951" operator="greaterThan">
      <formula>1</formula>
    </cfRule>
  </conditionalFormatting>
  <conditionalFormatting sqref="L49">
    <cfRule type="cellIs" dxfId="1082" priority="961" operator="greaterThan">
      <formula>1</formula>
    </cfRule>
  </conditionalFormatting>
  <conditionalFormatting sqref="L49">
    <cfRule type="cellIs" dxfId="1081" priority="960" operator="greaterThan">
      <formula>1</formula>
    </cfRule>
  </conditionalFormatting>
  <conditionalFormatting sqref="L49">
    <cfRule type="cellIs" dxfId="1080" priority="959" operator="greaterThan">
      <formula>1</formula>
    </cfRule>
  </conditionalFormatting>
  <conditionalFormatting sqref="L49">
    <cfRule type="cellIs" dxfId="1079" priority="958" operator="greaterThan">
      <formula>1</formula>
    </cfRule>
  </conditionalFormatting>
  <conditionalFormatting sqref="L49">
    <cfRule type="cellIs" dxfId="1078" priority="1110" operator="greaterThan">
      <formula>1</formula>
    </cfRule>
  </conditionalFormatting>
  <conditionalFormatting sqref="L49">
    <cfRule type="cellIs" dxfId="1077" priority="1109" operator="greaterThan">
      <formula>1</formula>
    </cfRule>
  </conditionalFormatting>
  <conditionalFormatting sqref="L49">
    <cfRule type="cellIs" dxfId="1076" priority="1108" operator="greaterThan">
      <formula>1</formula>
    </cfRule>
  </conditionalFormatting>
  <conditionalFormatting sqref="L49">
    <cfRule type="cellIs" dxfId="1075" priority="1107" operator="greaterThan">
      <formula>1</formula>
    </cfRule>
  </conditionalFormatting>
  <conditionalFormatting sqref="L49">
    <cfRule type="cellIs" dxfId="1074" priority="1106" operator="greaterThan">
      <formula>1</formula>
    </cfRule>
  </conditionalFormatting>
  <conditionalFormatting sqref="L49">
    <cfRule type="cellIs" dxfId="1073" priority="1105" operator="greaterThan">
      <formula>1</formula>
    </cfRule>
  </conditionalFormatting>
  <conditionalFormatting sqref="L49">
    <cfRule type="cellIs" dxfId="1072" priority="1104" operator="greaterThan">
      <formula>1</formula>
    </cfRule>
  </conditionalFormatting>
  <conditionalFormatting sqref="L49">
    <cfRule type="cellIs" dxfId="1071" priority="1103" operator="greaterThan">
      <formula>1</formula>
    </cfRule>
  </conditionalFormatting>
  <conditionalFormatting sqref="L49">
    <cfRule type="cellIs" dxfId="1070" priority="1102" operator="greaterThan">
      <formula>1</formula>
    </cfRule>
  </conditionalFormatting>
  <conditionalFormatting sqref="L49">
    <cfRule type="cellIs" dxfId="1069" priority="1101" operator="greaterThan">
      <formula>1</formula>
    </cfRule>
  </conditionalFormatting>
  <conditionalFormatting sqref="L49">
    <cfRule type="cellIs" dxfId="1068" priority="1100" operator="greaterThan">
      <formula>1</formula>
    </cfRule>
  </conditionalFormatting>
  <conditionalFormatting sqref="L49">
    <cfRule type="cellIs" dxfId="1067" priority="1099" operator="greaterThan">
      <formula>1</formula>
    </cfRule>
  </conditionalFormatting>
  <conditionalFormatting sqref="L49">
    <cfRule type="cellIs" dxfId="1066" priority="1098" operator="greaterThan">
      <formula>1</formula>
    </cfRule>
  </conditionalFormatting>
  <conditionalFormatting sqref="L49">
    <cfRule type="cellIs" dxfId="1065" priority="1097" operator="greaterThan">
      <formula>1</formula>
    </cfRule>
  </conditionalFormatting>
  <conditionalFormatting sqref="L49">
    <cfRule type="cellIs" dxfId="1064" priority="1096" operator="greaterThan">
      <formula>1</formula>
    </cfRule>
  </conditionalFormatting>
  <conditionalFormatting sqref="L49">
    <cfRule type="cellIs" dxfId="1063" priority="1095" operator="greaterThan">
      <formula>1</formula>
    </cfRule>
  </conditionalFormatting>
  <conditionalFormatting sqref="L49">
    <cfRule type="cellIs" dxfId="1062" priority="1094" operator="greaterThan">
      <formula>1</formula>
    </cfRule>
  </conditionalFormatting>
  <conditionalFormatting sqref="L49">
    <cfRule type="cellIs" dxfId="1061" priority="1093" operator="greaterThan">
      <formula>1</formula>
    </cfRule>
  </conditionalFormatting>
  <conditionalFormatting sqref="L49">
    <cfRule type="cellIs" dxfId="1060" priority="1092" operator="greaterThan">
      <formula>1</formula>
    </cfRule>
  </conditionalFormatting>
  <conditionalFormatting sqref="L49">
    <cfRule type="cellIs" dxfId="1059" priority="1091" operator="greaterThan">
      <formula>1</formula>
    </cfRule>
  </conditionalFormatting>
  <conditionalFormatting sqref="L49">
    <cfRule type="cellIs" dxfId="1058" priority="1090" operator="greaterThan">
      <formula>1</formula>
    </cfRule>
  </conditionalFormatting>
  <conditionalFormatting sqref="L49">
    <cfRule type="cellIs" dxfId="1057" priority="1089" operator="greaterThan">
      <formula>1</formula>
    </cfRule>
  </conditionalFormatting>
  <conditionalFormatting sqref="L49">
    <cfRule type="cellIs" dxfId="1056" priority="1088" operator="greaterThan">
      <formula>1</formula>
    </cfRule>
  </conditionalFormatting>
  <conditionalFormatting sqref="L49">
    <cfRule type="cellIs" dxfId="1055" priority="1087" operator="greaterThan">
      <formula>1</formula>
    </cfRule>
  </conditionalFormatting>
  <conditionalFormatting sqref="L49">
    <cfRule type="cellIs" dxfId="1054" priority="1086" operator="greaterThan">
      <formula>1</formula>
    </cfRule>
  </conditionalFormatting>
  <conditionalFormatting sqref="L49">
    <cfRule type="cellIs" dxfId="1053" priority="1085" operator="greaterThan">
      <formula>1</formula>
    </cfRule>
  </conditionalFormatting>
  <conditionalFormatting sqref="L49">
    <cfRule type="cellIs" dxfId="1052" priority="1084" operator="greaterThan">
      <formula>1</formula>
    </cfRule>
  </conditionalFormatting>
  <conditionalFormatting sqref="L49">
    <cfRule type="cellIs" dxfId="1051" priority="1083" operator="greaterThan">
      <formula>1</formula>
    </cfRule>
  </conditionalFormatting>
  <conditionalFormatting sqref="L49">
    <cfRule type="cellIs" dxfId="1050" priority="1082" operator="greaterThan">
      <formula>1</formula>
    </cfRule>
  </conditionalFormatting>
  <conditionalFormatting sqref="L49">
    <cfRule type="cellIs" dxfId="1049" priority="1081" operator="greaterThan">
      <formula>1</formula>
    </cfRule>
  </conditionalFormatting>
  <conditionalFormatting sqref="L49">
    <cfRule type="cellIs" dxfId="1048" priority="1080" operator="greaterThan">
      <formula>1</formula>
    </cfRule>
  </conditionalFormatting>
  <conditionalFormatting sqref="L49">
    <cfRule type="cellIs" dxfId="1047" priority="1079" operator="greaterThan">
      <formula>1</formula>
    </cfRule>
  </conditionalFormatting>
  <conditionalFormatting sqref="L49">
    <cfRule type="cellIs" dxfId="1046" priority="1078" operator="greaterThan">
      <formula>1</formula>
    </cfRule>
  </conditionalFormatting>
  <conditionalFormatting sqref="L49">
    <cfRule type="cellIs" dxfId="1045" priority="1077" operator="greaterThan">
      <formula>1</formula>
    </cfRule>
  </conditionalFormatting>
  <conditionalFormatting sqref="L49">
    <cfRule type="cellIs" dxfId="1044" priority="1076" operator="greaterThan">
      <formula>1</formula>
    </cfRule>
  </conditionalFormatting>
  <conditionalFormatting sqref="L49">
    <cfRule type="cellIs" dxfId="1043" priority="1075" operator="greaterThan">
      <formula>1</formula>
    </cfRule>
  </conditionalFormatting>
  <conditionalFormatting sqref="L49">
    <cfRule type="cellIs" dxfId="1042" priority="1074" operator="greaterThan">
      <formula>1</formula>
    </cfRule>
  </conditionalFormatting>
  <conditionalFormatting sqref="L49">
    <cfRule type="cellIs" dxfId="1041" priority="1073" operator="greaterThan">
      <formula>1</formula>
    </cfRule>
  </conditionalFormatting>
  <conditionalFormatting sqref="L49">
    <cfRule type="cellIs" dxfId="1040" priority="1072" operator="greaterThan">
      <formula>1</formula>
    </cfRule>
  </conditionalFormatting>
  <conditionalFormatting sqref="L49">
    <cfRule type="cellIs" dxfId="1039" priority="1071" operator="greaterThan">
      <formula>1</formula>
    </cfRule>
  </conditionalFormatting>
  <conditionalFormatting sqref="L49">
    <cfRule type="cellIs" dxfId="1038" priority="1070" operator="greaterThan">
      <formula>1</formula>
    </cfRule>
  </conditionalFormatting>
  <conditionalFormatting sqref="L49">
    <cfRule type="cellIs" dxfId="1037" priority="1069" operator="greaterThan">
      <formula>1</formula>
    </cfRule>
  </conditionalFormatting>
  <conditionalFormatting sqref="L49">
    <cfRule type="cellIs" dxfId="1036" priority="1068" operator="greaterThan">
      <formula>1</formula>
    </cfRule>
  </conditionalFormatting>
  <conditionalFormatting sqref="L49">
    <cfRule type="cellIs" dxfId="1035" priority="1067" operator="greaterThan">
      <formula>1</formula>
    </cfRule>
  </conditionalFormatting>
  <conditionalFormatting sqref="L49">
    <cfRule type="cellIs" dxfId="1034" priority="1066" operator="greaterThan">
      <formula>1</formula>
    </cfRule>
  </conditionalFormatting>
  <conditionalFormatting sqref="L49">
    <cfRule type="cellIs" dxfId="1033" priority="1065" operator="greaterThan">
      <formula>1</formula>
    </cfRule>
  </conditionalFormatting>
  <conditionalFormatting sqref="L49">
    <cfRule type="cellIs" dxfId="1032" priority="1064" operator="greaterThan">
      <formula>1</formula>
    </cfRule>
  </conditionalFormatting>
  <conditionalFormatting sqref="L49">
    <cfRule type="cellIs" dxfId="1031" priority="1063" operator="greaterThan">
      <formula>1</formula>
    </cfRule>
  </conditionalFormatting>
  <conditionalFormatting sqref="L49">
    <cfRule type="cellIs" dxfId="1030" priority="1062" operator="greaterThan">
      <formula>1</formula>
    </cfRule>
  </conditionalFormatting>
  <conditionalFormatting sqref="L49">
    <cfRule type="cellIs" dxfId="1029" priority="1061" operator="greaterThan">
      <formula>1</formula>
    </cfRule>
  </conditionalFormatting>
  <conditionalFormatting sqref="L49">
    <cfRule type="cellIs" dxfId="1028" priority="1060" operator="greaterThan">
      <formula>1</formula>
    </cfRule>
  </conditionalFormatting>
  <conditionalFormatting sqref="L49">
    <cfRule type="cellIs" dxfId="1027" priority="1059" operator="greaterThan">
      <formula>1</formula>
    </cfRule>
  </conditionalFormatting>
  <conditionalFormatting sqref="L49">
    <cfRule type="cellIs" dxfId="1026" priority="1058" operator="greaterThan">
      <formula>1</formula>
    </cfRule>
  </conditionalFormatting>
  <conditionalFormatting sqref="L49">
    <cfRule type="cellIs" dxfId="1025" priority="1057" operator="greaterThan">
      <formula>1</formula>
    </cfRule>
  </conditionalFormatting>
  <conditionalFormatting sqref="L49">
    <cfRule type="cellIs" dxfId="1024" priority="1056" operator="greaterThan">
      <formula>1</formula>
    </cfRule>
  </conditionalFormatting>
  <conditionalFormatting sqref="L49">
    <cfRule type="cellIs" dxfId="1023" priority="1055" operator="greaterThan">
      <formula>1</formula>
    </cfRule>
  </conditionalFormatting>
  <conditionalFormatting sqref="L49">
    <cfRule type="cellIs" dxfId="1022" priority="1054" operator="greaterThan">
      <formula>1</formula>
    </cfRule>
  </conditionalFormatting>
  <conditionalFormatting sqref="L49">
    <cfRule type="cellIs" dxfId="1021" priority="1053" operator="greaterThan">
      <formula>1</formula>
    </cfRule>
  </conditionalFormatting>
  <conditionalFormatting sqref="L49">
    <cfRule type="cellIs" dxfId="1020" priority="1052" operator="greaterThan">
      <formula>1</formula>
    </cfRule>
  </conditionalFormatting>
  <conditionalFormatting sqref="L49">
    <cfRule type="cellIs" dxfId="1019" priority="1051" operator="greaterThan">
      <formula>1</formula>
    </cfRule>
  </conditionalFormatting>
  <conditionalFormatting sqref="L49">
    <cfRule type="cellIs" dxfId="1018" priority="1050" operator="greaterThan">
      <formula>1</formula>
    </cfRule>
  </conditionalFormatting>
  <conditionalFormatting sqref="L49">
    <cfRule type="cellIs" dxfId="1017" priority="1049" operator="greaterThan">
      <formula>1</formula>
    </cfRule>
  </conditionalFormatting>
  <conditionalFormatting sqref="L49">
    <cfRule type="cellIs" dxfId="1016" priority="1048" operator="greaterThan">
      <formula>1</formula>
    </cfRule>
  </conditionalFormatting>
  <conditionalFormatting sqref="L49">
    <cfRule type="cellIs" dxfId="1015" priority="1047" operator="greaterThan">
      <formula>1</formula>
    </cfRule>
  </conditionalFormatting>
  <conditionalFormatting sqref="L49">
    <cfRule type="cellIs" dxfId="1014" priority="1046" operator="greaterThan">
      <formula>1</formula>
    </cfRule>
  </conditionalFormatting>
  <conditionalFormatting sqref="L49">
    <cfRule type="cellIs" dxfId="1013" priority="1045" operator="greaterThan">
      <formula>1</formula>
    </cfRule>
  </conditionalFormatting>
  <conditionalFormatting sqref="L49">
    <cfRule type="cellIs" dxfId="1012" priority="1044" operator="greaterThan">
      <formula>1</formula>
    </cfRule>
  </conditionalFormatting>
  <conditionalFormatting sqref="L49">
    <cfRule type="cellIs" dxfId="1011" priority="1043" operator="greaterThan">
      <formula>1</formula>
    </cfRule>
  </conditionalFormatting>
  <conditionalFormatting sqref="L49">
    <cfRule type="cellIs" dxfId="1010" priority="1042" operator="greaterThan">
      <formula>1</formula>
    </cfRule>
  </conditionalFormatting>
  <conditionalFormatting sqref="L49">
    <cfRule type="cellIs" dxfId="1009" priority="1041" operator="greaterThan">
      <formula>1</formula>
    </cfRule>
  </conditionalFormatting>
  <conditionalFormatting sqref="L49">
    <cfRule type="cellIs" dxfId="1008" priority="1040" operator="greaterThan">
      <formula>1</formula>
    </cfRule>
  </conditionalFormatting>
  <conditionalFormatting sqref="L49">
    <cfRule type="cellIs" dxfId="1007" priority="1039" operator="greaterThan">
      <formula>1</formula>
    </cfRule>
  </conditionalFormatting>
  <conditionalFormatting sqref="L49">
    <cfRule type="cellIs" dxfId="1006" priority="1038" operator="greaterThan">
      <formula>1</formula>
    </cfRule>
  </conditionalFormatting>
  <conditionalFormatting sqref="L49">
    <cfRule type="cellIs" dxfId="1005" priority="1037" operator="greaterThan">
      <formula>1</formula>
    </cfRule>
  </conditionalFormatting>
  <conditionalFormatting sqref="L49">
    <cfRule type="cellIs" dxfId="1004" priority="1036" operator="greaterThan">
      <formula>1</formula>
    </cfRule>
  </conditionalFormatting>
  <conditionalFormatting sqref="L49">
    <cfRule type="cellIs" dxfId="1003" priority="1035" operator="greaterThan">
      <formula>1</formula>
    </cfRule>
  </conditionalFormatting>
  <conditionalFormatting sqref="L49">
    <cfRule type="cellIs" dxfId="1002" priority="1034" operator="greaterThan">
      <formula>1</formula>
    </cfRule>
  </conditionalFormatting>
  <conditionalFormatting sqref="L49">
    <cfRule type="cellIs" dxfId="1001" priority="1033" operator="greaterThan">
      <formula>1</formula>
    </cfRule>
  </conditionalFormatting>
  <conditionalFormatting sqref="L49">
    <cfRule type="cellIs" dxfId="1000" priority="1032" operator="greaterThan">
      <formula>1</formula>
    </cfRule>
  </conditionalFormatting>
  <conditionalFormatting sqref="L49">
    <cfRule type="cellIs" dxfId="999" priority="1031" operator="greaterThan">
      <formula>1</formula>
    </cfRule>
  </conditionalFormatting>
  <conditionalFormatting sqref="L49">
    <cfRule type="cellIs" dxfId="998" priority="1030" operator="greaterThan">
      <formula>1</formula>
    </cfRule>
  </conditionalFormatting>
  <conditionalFormatting sqref="L49">
    <cfRule type="cellIs" dxfId="997" priority="1029" operator="greaterThan">
      <formula>1</formula>
    </cfRule>
  </conditionalFormatting>
  <conditionalFormatting sqref="L49">
    <cfRule type="cellIs" dxfId="996" priority="1028" operator="greaterThan">
      <formula>1</formula>
    </cfRule>
  </conditionalFormatting>
  <conditionalFormatting sqref="L49">
    <cfRule type="cellIs" dxfId="995" priority="1027" operator="greaterThan">
      <formula>1</formula>
    </cfRule>
  </conditionalFormatting>
  <conditionalFormatting sqref="L49">
    <cfRule type="cellIs" dxfId="994" priority="1026" operator="greaterThan">
      <formula>1</formula>
    </cfRule>
  </conditionalFormatting>
  <conditionalFormatting sqref="L49">
    <cfRule type="cellIs" dxfId="993" priority="1025" operator="greaterThan">
      <formula>1</formula>
    </cfRule>
  </conditionalFormatting>
  <conditionalFormatting sqref="L49">
    <cfRule type="cellIs" dxfId="992" priority="1024" operator="greaterThan">
      <formula>1</formula>
    </cfRule>
  </conditionalFormatting>
  <conditionalFormatting sqref="L49">
    <cfRule type="cellIs" dxfId="991" priority="1023" operator="greaterThan">
      <formula>1</formula>
    </cfRule>
  </conditionalFormatting>
  <conditionalFormatting sqref="L49">
    <cfRule type="cellIs" dxfId="990" priority="1022" operator="greaterThan">
      <formula>1</formula>
    </cfRule>
  </conditionalFormatting>
  <conditionalFormatting sqref="L49">
    <cfRule type="cellIs" dxfId="989" priority="1021" operator="greaterThan">
      <formula>1</formula>
    </cfRule>
  </conditionalFormatting>
  <conditionalFormatting sqref="L49">
    <cfRule type="cellIs" dxfId="988" priority="1020" operator="greaterThan">
      <formula>1</formula>
    </cfRule>
  </conditionalFormatting>
  <conditionalFormatting sqref="L49">
    <cfRule type="cellIs" dxfId="987" priority="1019" operator="greaterThan">
      <formula>1</formula>
    </cfRule>
  </conditionalFormatting>
  <conditionalFormatting sqref="L49">
    <cfRule type="cellIs" dxfId="986" priority="1018" operator="greaterThan">
      <formula>1</formula>
    </cfRule>
  </conditionalFormatting>
  <conditionalFormatting sqref="L49">
    <cfRule type="cellIs" dxfId="985" priority="1017" operator="greaterThan">
      <formula>1</formula>
    </cfRule>
  </conditionalFormatting>
  <conditionalFormatting sqref="L49">
    <cfRule type="cellIs" dxfId="984" priority="1016" operator="greaterThan">
      <formula>1</formula>
    </cfRule>
  </conditionalFormatting>
  <conditionalFormatting sqref="L49">
    <cfRule type="cellIs" dxfId="983" priority="1015" operator="greaterThan">
      <formula>1</formula>
    </cfRule>
  </conditionalFormatting>
  <conditionalFormatting sqref="L49">
    <cfRule type="cellIs" dxfId="982" priority="1014" operator="greaterThan">
      <formula>1</formula>
    </cfRule>
  </conditionalFormatting>
  <conditionalFormatting sqref="L49">
    <cfRule type="cellIs" dxfId="981" priority="1013" operator="greaterThan">
      <formula>1</formula>
    </cfRule>
  </conditionalFormatting>
  <conditionalFormatting sqref="L49">
    <cfRule type="cellIs" dxfId="980" priority="1012" operator="greaterThan">
      <formula>1</formula>
    </cfRule>
  </conditionalFormatting>
  <conditionalFormatting sqref="L49">
    <cfRule type="cellIs" dxfId="979" priority="1011" operator="greaterThan">
      <formula>1</formula>
    </cfRule>
  </conditionalFormatting>
  <conditionalFormatting sqref="L49">
    <cfRule type="cellIs" dxfId="978" priority="1010" operator="greaterThan">
      <formula>1</formula>
    </cfRule>
  </conditionalFormatting>
  <conditionalFormatting sqref="L49">
    <cfRule type="cellIs" dxfId="977" priority="1009" operator="greaterThan">
      <formula>1</formula>
    </cfRule>
  </conditionalFormatting>
  <conditionalFormatting sqref="L49">
    <cfRule type="cellIs" dxfId="976" priority="1008" operator="greaterThan">
      <formula>1</formula>
    </cfRule>
  </conditionalFormatting>
  <conditionalFormatting sqref="L49">
    <cfRule type="cellIs" dxfId="975" priority="1007" operator="greaterThan">
      <formula>1</formula>
    </cfRule>
  </conditionalFormatting>
  <conditionalFormatting sqref="L49">
    <cfRule type="cellIs" dxfId="974" priority="1006" operator="greaterThan">
      <formula>1</formula>
    </cfRule>
  </conditionalFormatting>
  <conditionalFormatting sqref="L49">
    <cfRule type="cellIs" dxfId="973" priority="1005" operator="greaterThan">
      <formula>1</formula>
    </cfRule>
  </conditionalFormatting>
  <conditionalFormatting sqref="L49">
    <cfRule type="cellIs" dxfId="972" priority="1004" operator="greaterThan">
      <formula>1</formula>
    </cfRule>
  </conditionalFormatting>
  <conditionalFormatting sqref="L49">
    <cfRule type="cellIs" dxfId="971" priority="1003" operator="greaterThan">
      <formula>1</formula>
    </cfRule>
  </conditionalFormatting>
  <conditionalFormatting sqref="L49">
    <cfRule type="cellIs" dxfId="970" priority="1002" operator="greaterThan">
      <formula>1</formula>
    </cfRule>
  </conditionalFormatting>
  <conditionalFormatting sqref="L49">
    <cfRule type="cellIs" dxfId="969" priority="1001" operator="greaterThan">
      <formula>1</formula>
    </cfRule>
  </conditionalFormatting>
  <conditionalFormatting sqref="L49">
    <cfRule type="cellIs" dxfId="968" priority="1000" operator="greaterThan">
      <formula>1</formula>
    </cfRule>
  </conditionalFormatting>
  <conditionalFormatting sqref="L49">
    <cfRule type="cellIs" dxfId="967" priority="999" operator="greaterThan">
      <formula>1</formula>
    </cfRule>
  </conditionalFormatting>
  <conditionalFormatting sqref="L49">
    <cfRule type="cellIs" dxfId="966" priority="998" operator="greaterThan">
      <formula>1</formula>
    </cfRule>
  </conditionalFormatting>
  <conditionalFormatting sqref="L49">
    <cfRule type="cellIs" dxfId="965" priority="997" operator="greaterThan">
      <formula>1</formula>
    </cfRule>
  </conditionalFormatting>
  <conditionalFormatting sqref="L49">
    <cfRule type="cellIs" dxfId="964" priority="996" operator="greaterThan">
      <formula>1</formula>
    </cfRule>
  </conditionalFormatting>
  <conditionalFormatting sqref="L49">
    <cfRule type="cellIs" dxfId="963" priority="995" operator="greaterThan">
      <formula>1</formula>
    </cfRule>
  </conditionalFormatting>
  <conditionalFormatting sqref="L49">
    <cfRule type="cellIs" dxfId="962" priority="994" operator="greaterThan">
      <formula>1</formula>
    </cfRule>
  </conditionalFormatting>
  <conditionalFormatting sqref="L49">
    <cfRule type="cellIs" dxfId="961" priority="993" operator="greaterThan">
      <formula>1</formula>
    </cfRule>
  </conditionalFormatting>
  <conditionalFormatting sqref="L49">
    <cfRule type="cellIs" dxfId="960" priority="992" operator="greaterThan">
      <formula>1</formula>
    </cfRule>
  </conditionalFormatting>
  <conditionalFormatting sqref="L49">
    <cfRule type="cellIs" dxfId="959" priority="991" operator="greaterThan">
      <formula>1</formula>
    </cfRule>
  </conditionalFormatting>
  <conditionalFormatting sqref="L49">
    <cfRule type="cellIs" dxfId="958" priority="990" operator="greaterThan">
      <formula>1</formula>
    </cfRule>
  </conditionalFormatting>
  <conditionalFormatting sqref="L49">
    <cfRule type="cellIs" dxfId="957" priority="989" operator="greaterThan">
      <formula>1</formula>
    </cfRule>
  </conditionalFormatting>
  <conditionalFormatting sqref="L49">
    <cfRule type="cellIs" dxfId="956" priority="988" operator="greaterThan">
      <formula>1</formula>
    </cfRule>
  </conditionalFormatting>
  <conditionalFormatting sqref="L49">
    <cfRule type="cellIs" dxfId="955" priority="987" operator="greaterThan">
      <formula>1</formula>
    </cfRule>
  </conditionalFormatting>
  <conditionalFormatting sqref="L49">
    <cfRule type="cellIs" dxfId="954" priority="986" operator="greaterThan">
      <formula>1</formula>
    </cfRule>
  </conditionalFormatting>
  <conditionalFormatting sqref="L49">
    <cfRule type="cellIs" dxfId="953" priority="985" operator="greaterThan">
      <formula>1</formula>
    </cfRule>
  </conditionalFormatting>
  <conditionalFormatting sqref="L49">
    <cfRule type="cellIs" dxfId="952" priority="984" operator="greaterThan">
      <formula>1</formula>
    </cfRule>
  </conditionalFormatting>
  <conditionalFormatting sqref="L49">
    <cfRule type="cellIs" dxfId="951" priority="983" operator="greaterThan">
      <formula>1</formula>
    </cfRule>
  </conditionalFormatting>
  <conditionalFormatting sqref="L49">
    <cfRule type="cellIs" dxfId="950" priority="982" operator="greaterThan">
      <formula>1</formula>
    </cfRule>
  </conditionalFormatting>
  <conditionalFormatting sqref="L49">
    <cfRule type="cellIs" dxfId="949" priority="950" operator="greaterThan">
      <formula>1</formula>
    </cfRule>
  </conditionalFormatting>
  <conditionalFormatting sqref="L49">
    <cfRule type="cellIs" dxfId="948" priority="949" operator="greaterThan">
      <formula>1</formula>
    </cfRule>
  </conditionalFormatting>
  <conditionalFormatting sqref="L49">
    <cfRule type="cellIs" dxfId="947" priority="948" operator="greaterThan">
      <formula>1</formula>
    </cfRule>
  </conditionalFormatting>
  <conditionalFormatting sqref="L49">
    <cfRule type="cellIs" dxfId="946" priority="947" operator="greaterThan">
      <formula>1</formula>
    </cfRule>
  </conditionalFormatting>
  <conditionalFormatting sqref="L49">
    <cfRule type="cellIs" dxfId="945" priority="946" operator="greaterThan">
      <formula>1</formula>
    </cfRule>
  </conditionalFormatting>
  <conditionalFormatting sqref="L49">
    <cfRule type="cellIs" dxfId="944" priority="945" operator="greaterThan">
      <formula>1</formula>
    </cfRule>
  </conditionalFormatting>
  <conditionalFormatting sqref="L49">
    <cfRule type="cellIs" dxfId="943" priority="944" operator="greaterThan">
      <formula>1</formula>
    </cfRule>
  </conditionalFormatting>
  <conditionalFormatting sqref="L49">
    <cfRule type="cellIs" dxfId="942" priority="943" operator="greaterThan">
      <formula>1</formula>
    </cfRule>
  </conditionalFormatting>
  <conditionalFormatting sqref="L49">
    <cfRule type="cellIs" dxfId="941" priority="942" operator="greaterThan">
      <formula>1</formula>
    </cfRule>
  </conditionalFormatting>
  <conditionalFormatting sqref="L49">
    <cfRule type="cellIs" dxfId="940" priority="941" operator="greaterThan">
      <formula>1</formula>
    </cfRule>
  </conditionalFormatting>
  <conditionalFormatting sqref="L49">
    <cfRule type="cellIs" dxfId="939" priority="940" operator="greaterThan">
      <formula>1</formula>
    </cfRule>
  </conditionalFormatting>
  <conditionalFormatting sqref="L49">
    <cfRule type="cellIs" dxfId="938" priority="939" operator="greaterThan">
      <formula>1</formula>
    </cfRule>
  </conditionalFormatting>
  <conditionalFormatting sqref="L49">
    <cfRule type="cellIs" dxfId="937" priority="938" operator="greaterThan">
      <formula>1</formula>
    </cfRule>
  </conditionalFormatting>
  <conditionalFormatting sqref="L49">
    <cfRule type="cellIs" dxfId="936" priority="937" operator="greaterThan">
      <formula>1</formula>
    </cfRule>
  </conditionalFormatting>
  <conditionalFormatting sqref="L49">
    <cfRule type="cellIs" dxfId="935" priority="936" operator="greaterThan">
      <formula>1</formula>
    </cfRule>
  </conditionalFormatting>
  <conditionalFormatting sqref="L49">
    <cfRule type="cellIs" dxfId="934" priority="935" operator="greaterThan">
      <formula>1</formula>
    </cfRule>
  </conditionalFormatting>
  <conditionalFormatting sqref="L49">
    <cfRule type="cellIs" dxfId="933" priority="934" operator="greaterThan">
      <formula>1</formula>
    </cfRule>
  </conditionalFormatting>
  <conditionalFormatting sqref="L49">
    <cfRule type="cellIs" dxfId="932" priority="933" operator="greaterThan">
      <formula>1</formula>
    </cfRule>
  </conditionalFormatting>
  <conditionalFormatting sqref="L49">
    <cfRule type="cellIs" dxfId="931" priority="932" operator="greaterThan">
      <formula>1</formula>
    </cfRule>
  </conditionalFormatting>
  <conditionalFormatting sqref="L49">
    <cfRule type="cellIs" dxfId="930" priority="931" operator="greaterThan">
      <formula>1</formula>
    </cfRule>
  </conditionalFormatting>
  <conditionalFormatting sqref="L49">
    <cfRule type="cellIs" dxfId="929" priority="930" operator="greaterThan">
      <formula>1</formula>
    </cfRule>
  </conditionalFormatting>
  <conditionalFormatting sqref="L49">
    <cfRule type="cellIs" dxfId="928" priority="929" operator="greaterThan">
      <formula>1</formula>
    </cfRule>
  </conditionalFormatting>
  <conditionalFormatting sqref="L49">
    <cfRule type="cellIs" dxfId="927" priority="928" operator="greaterThan">
      <formula>1</formula>
    </cfRule>
  </conditionalFormatting>
  <conditionalFormatting sqref="L49">
    <cfRule type="cellIs" dxfId="926" priority="927" operator="greaterThan">
      <formula>1</formula>
    </cfRule>
  </conditionalFormatting>
  <conditionalFormatting sqref="L49">
    <cfRule type="cellIs" dxfId="925" priority="926" operator="greaterThan">
      <formula>1</formula>
    </cfRule>
  </conditionalFormatting>
  <conditionalFormatting sqref="L49">
    <cfRule type="cellIs" dxfId="924" priority="925" operator="greaterThan">
      <formula>1</formula>
    </cfRule>
  </conditionalFormatting>
  <conditionalFormatting sqref="L49">
    <cfRule type="cellIs" dxfId="923" priority="924" operator="greaterThan">
      <formula>1</formula>
    </cfRule>
  </conditionalFormatting>
  <conditionalFormatting sqref="L49">
    <cfRule type="cellIs" dxfId="922" priority="923" operator="greaterThan">
      <formula>1</formula>
    </cfRule>
  </conditionalFormatting>
  <conditionalFormatting sqref="L49">
    <cfRule type="cellIs" dxfId="921" priority="922" operator="greaterThan">
      <formula>1</formula>
    </cfRule>
  </conditionalFormatting>
  <conditionalFormatting sqref="L49">
    <cfRule type="cellIs" dxfId="920" priority="921" operator="greaterThan">
      <formula>1</formula>
    </cfRule>
  </conditionalFormatting>
  <conditionalFormatting sqref="L49">
    <cfRule type="cellIs" dxfId="919" priority="920" operator="greaterThan">
      <formula>1</formula>
    </cfRule>
  </conditionalFormatting>
  <conditionalFormatting sqref="L49">
    <cfRule type="cellIs" dxfId="918" priority="919" operator="greaterThan">
      <formula>1</formula>
    </cfRule>
  </conditionalFormatting>
  <conditionalFormatting sqref="L49">
    <cfRule type="cellIs" dxfId="917" priority="918" operator="greaterThan">
      <formula>1</formula>
    </cfRule>
  </conditionalFormatting>
  <conditionalFormatting sqref="L49">
    <cfRule type="cellIs" dxfId="916" priority="917" operator="greaterThan">
      <formula>1</formula>
    </cfRule>
  </conditionalFormatting>
  <conditionalFormatting sqref="L49">
    <cfRule type="cellIs" dxfId="915" priority="916" operator="greaterThan">
      <formula>1</formula>
    </cfRule>
  </conditionalFormatting>
  <conditionalFormatting sqref="L49">
    <cfRule type="cellIs" dxfId="914" priority="915" operator="greaterThan">
      <formula>1</formula>
    </cfRule>
  </conditionalFormatting>
  <conditionalFormatting sqref="L49">
    <cfRule type="cellIs" dxfId="913" priority="914" operator="greaterThan">
      <formula>1</formula>
    </cfRule>
  </conditionalFormatting>
  <conditionalFormatting sqref="L49">
    <cfRule type="cellIs" dxfId="912" priority="913" operator="greaterThan">
      <formula>1</formula>
    </cfRule>
  </conditionalFormatting>
  <conditionalFormatting sqref="L49">
    <cfRule type="cellIs" dxfId="911" priority="912" operator="greaterThan">
      <formula>1</formula>
    </cfRule>
  </conditionalFormatting>
  <conditionalFormatting sqref="L49">
    <cfRule type="cellIs" dxfId="910" priority="911" operator="greaterThan">
      <formula>1</formula>
    </cfRule>
  </conditionalFormatting>
  <conditionalFormatting sqref="L49">
    <cfRule type="cellIs" dxfId="909" priority="910" operator="greaterThan">
      <formula>1</formula>
    </cfRule>
  </conditionalFormatting>
  <conditionalFormatting sqref="L49">
    <cfRule type="cellIs" dxfId="908" priority="909" operator="greaterThan">
      <formula>1</formula>
    </cfRule>
  </conditionalFormatting>
  <conditionalFormatting sqref="L49">
    <cfRule type="cellIs" dxfId="907" priority="908" operator="greaterThan">
      <formula>1</formula>
    </cfRule>
  </conditionalFormatting>
  <conditionalFormatting sqref="L49">
    <cfRule type="cellIs" dxfId="906" priority="907" operator="greaterThan">
      <formula>1</formula>
    </cfRule>
  </conditionalFormatting>
  <conditionalFormatting sqref="L49">
    <cfRule type="cellIs" dxfId="905" priority="906" operator="greaterThan">
      <formula>1</formula>
    </cfRule>
  </conditionalFormatting>
  <conditionalFormatting sqref="L49">
    <cfRule type="cellIs" dxfId="904" priority="905" operator="greaterThan">
      <formula>1</formula>
    </cfRule>
  </conditionalFormatting>
  <conditionalFormatting sqref="L49">
    <cfRule type="cellIs" dxfId="903" priority="904" operator="greaterThan">
      <formula>1</formula>
    </cfRule>
  </conditionalFormatting>
  <conditionalFormatting sqref="L49">
    <cfRule type="cellIs" dxfId="902" priority="903" operator="greaterThan">
      <formula>1</formula>
    </cfRule>
  </conditionalFormatting>
  <conditionalFormatting sqref="L49">
    <cfRule type="cellIs" dxfId="901" priority="902" operator="greaterThan">
      <formula>1</formula>
    </cfRule>
  </conditionalFormatting>
  <conditionalFormatting sqref="L49">
    <cfRule type="cellIs" dxfId="900" priority="901" operator="greaterThan">
      <formula>1</formula>
    </cfRule>
  </conditionalFormatting>
  <conditionalFormatting sqref="L49">
    <cfRule type="cellIs" dxfId="899" priority="900" operator="greaterThan">
      <formula>1</formula>
    </cfRule>
  </conditionalFormatting>
  <conditionalFormatting sqref="L49">
    <cfRule type="cellIs" dxfId="898" priority="899" operator="greaterThan">
      <formula>1</formula>
    </cfRule>
  </conditionalFormatting>
  <conditionalFormatting sqref="L49">
    <cfRule type="cellIs" dxfId="897" priority="898" operator="greaterThan">
      <formula>1</formula>
    </cfRule>
  </conditionalFormatting>
  <conditionalFormatting sqref="L49">
    <cfRule type="cellIs" dxfId="896" priority="897" operator="greaterThan">
      <formula>1</formula>
    </cfRule>
  </conditionalFormatting>
  <conditionalFormatting sqref="L49">
    <cfRule type="cellIs" dxfId="895" priority="896" operator="greaterThan">
      <formula>1</formula>
    </cfRule>
  </conditionalFormatting>
  <conditionalFormatting sqref="L49">
    <cfRule type="cellIs" dxfId="894" priority="895" operator="greaterThan">
      <formula>1</formula>
    </cfRule>
  </conditionalFormatting>
  <conditionalFormatting sqref="L49">
    <cfRule type="cellIs" dxfId="893" priority="894" operator="greaterThan">
      <formula>1</formula>
    </cfRule>
  </conditionalFormatting>
  <conditionalFormatting sqref="L49">
    <cfRule type="cellIs" dxfId="892" priority="893" operator="greaterThan">
      <formula>1</formula>
    </cfRule>
  </conditionalFormatting>
  <conditionalFormatting sqref="L49">
    <cfRule type="cellIs" dxfId="891" priority="892" operator="greaterThan">
      <formula>1</formula>
    </cfRule>
  </conditionalFormatting>
  <conditionalFormatting sqref="L49">
    <cfRule type="cellIs" dxfId="890" priority="891" operator="greaterThan">
      <formula>1</formula>
    </cfRule>
  </conditionalFormatting>
  <conditionalFormatting sqref="L49">
    <cfRule type="cellIs" dxfId="889" priority="890" operator="greaterThan">
      <formula>1</formula>
    </cfRule>
  </conditionalFormatting>
  <conditionalFormatting sqref="L49">
    <cfRule type="cellIs" dxfId="888" priority="889" operator="greaterThan">
      <formula>1</formula>
    </cfRule>
  </conditionalFormatting>
  <conditionalFormatting sqref="L49">
    <cfRule type="cellIs" dxfId="887" priority="888" operator="greaterThan">
      <formula>1</formula>
    </cfRule>
  </conditionalFormatting>
  <conditionalFormatting sqref="L49">
    <cfRule type="cellIs" dxfId="886" priority="887" operator="greaterThan">
      <formula>1</formula>
    </cfRule>
  </conditionalFormatting>
  <conditionalFormatting sqref="L49">
    <cfRule type="cellIs" dxfId="885" priority="886" operator="greaterThan">
      <formula>1</formula>
    </cfRule>
  </conditionalFormatting>
  <conditionalFormatting sqref="L49">
    <cfRule type="cellIs" dxfId="884" priority="885" operator="greaterThan">
      <formula>1</formula>
    </cfRule>
  </conditionalFormatting>
  <conditionalFormatting sqref="L49">
    <cfRule type="cellIs" dxfId="883" priority="884" operator="greaterThan">
      <formula>1</formula>
    </cfRule>
  </conditionalFormatting>
  <conditionalFormatting sqref="L49">
    <cfRule type="cellIs" dxfId="882" priority="883" operator="greaterThan">
      <formula>1</formula>
    </cfRule>
  </conditionalFormatting>
  <conditionalFormatting sqref="L49">
    <cfRule type="cellIs" dxfId="881" priority="882" operator="greaterThan">
      <formula>1</formula>
    </cfRule>
  </conditionalFormatting>
  <conditionalFormatting sqref="L49">
    <cfRule type="cellIs" dxfId="880" priority="881" operator="greaterThan">
      <formula>1</formula>
    </cfRule>
  </conditionalFormatting>
  <conditionalFormatting sqref="L49">
    <cfRule type="cellIs" dxfId="879" priority="880" operator="greaterThan">
      <formula>1</formula>
    </cfRule>
  </conditionalFormatting>
  <conditionalFormatting sqref="L49">
    <cfRule type="cellIs" dxfId="878" priority="879" operator="greaterThan">
      <formula>1</formula>
    </cfRule>
  </conditionalFormatting>
  <conditionalFormatting sqref="L49">
    <cfRule type="cellIs" dxfId="877" priority="878" operator="greaterThan">
      <formula>1</formula>
    </cfRule>
  </conditionalFormatting>
  <conditionalFormatting sqref="L49">
    <cfRule type="cellIs" dxfId="876" priority="877" operator="greaterThan">
      <formula>1</formula>
    </cfRule>
  </conditionalFormatting>
  <conditionalFormatting sqref="L49">
    <cfRule type="cellIs" dxfId="875" priority="876" operator="greaterThan">
      <formula>1</formula>
    </cfRule>
  </conditionalFormatting>
  <conditionalFormatting sqref="L49">
    <cfRule type="cellIs" dxfId="874" priority="875" operator="greaterThan">
      <formula>1</formula>
    </cfRule>
  </conditionalFormatting>
  <conditionalFormatting sqref="L49">
    <cfRule type="cellIs" dxfId="873" priority="874" operator="greaterThan">
      <formula>1</formula>
    </cfRule>
  </conditionalFormatting>
  <conditionalFormatting sqref="L49">
    <cfRule type="cellIs" dxfId="872" priority="873" operator="greaterThan">
      <formula>1</formula>
    </cfRule>
  </conditionalFormatting>
  <conditionalFormatting sqref="L49">
    <cfRule type="cellIs" dxfId="871" priority="872" operator="greaterThan">
      <formula>1</formula>
    </cfRule>
  </conditionalFormatting>
  <conditionalFormatting sqref="L49">
    <cfRule type="cellIs" dxfId="870" priority="871" operator="greaterThan">
      <formula>1</formula>
    </cfRule>
  </conditionalFormatting>
  <conditionalFormatting sqref="L49">
    <cfRule type="cellIs" dxfId="869" priority="870" operator="greaterThan">
      <formula>1</formula>
    </cfRule>
  </conditionalFormatting>
  <conditionalFormatting sqref="L49">
    <cfRule type="cellIs" dxfId="868" priority="869" operator="greaterThan">
      <formula>1</formula>
    </cfRule>
  </conditionalFormatting>
  <conditionalFormatting sqref="L49">
    <cfRule type="cellIs" dxfId="867" priority="868" operator="greaterThan">
      <formula>1</formula>
    </cfRule>
  </conditionalFormatting>
  <conditionalFormatting sqref="L49">
    <cfRule type="cellIs" dxfId="866" priority="867" operator="greaterThan">
      <formula>1</formula>
    </cfRule>
  </conditionalFormatting>
  <conditionalFormatting sqref="L49">
    <cfRule type="cellIs" dxfId="865" priority="866" operator="greaterThan">
      <formula>1</formula>
    </cfRule>
  </conditionalFormatting>
  <conditionalFormatting sqref="L49">
    <cfRule type="cellIs" dxfId="864" priority="865" operator="greaterThan">
      <formula>1</formula>
    </cfRule>
  </conditionalFormatting>
  <conditionalFormatting sqref="L49">
    <cfRule type="cellIs" dxfId="863" priority="864" operator="greaterThan">
      <formula>1</formula>
    </cfRule>
  </conditionalFormatting>
  <conditionalFormatting sqref="L49">
    <cfRule type="cellIs" dxfId="862" priority="863" operator="greaterThan">
      <formula>1</formula>
    </cfRule>
  </conditionalFormatting>
  <conditionalFormatting sqref="L49">
    <cfRule type="cellIs" dxfId="861" priority="862" operator="greaterThan">
      <formula>1</formula>
    </cfRule>
  </conditionalFormatting>
  <conditionalFormatting sqref="L49">
    <cfRule type="cellIs" dxfId="860" priority="861" operator="greaterThan">
      <formula>1</formula>
    </cfRule>
  </conditionalFormatting>
  <conditionalFormatting sqref="L49">
    <cfRule type="cellIs" dxfId="859" priority="860" operator="greaterThan">
      <formula>1</formula>
    </cfRule>
  </conditionalFormatting>
  <conditionalFormatting sqref="L49">
    <cfRule type="cellIs" dxfId="858" priority="859" operator="greaterThan">
      <formula>1</formula>
    </cfRule>
  </conditionalFormatting>
  <conditionalFormatting sqref="L49">
    <cfRule type="cellIs" dxfId="857" priority="858" operator="greaterThan">
      <formula>1</formula>
    </cfRule>
  </conditionalFormatting>
  <conditionalFormatting sqref="L49">
    <cfRule type="cellIs" dxfId="856" priority="857" operator="greaterThan">
      <formula>1</formula>
    </cfRule>
  </conditionalFormatting>
  <conditionalFormatting sqref="L49">
    <cfRule type="cellIs" dxfId="855" priority="856" operator="greaterThan">
      <formula>1</formula>
    </cfRule>
  </conditionalFormatting>
  <conditionalFormatting sqref="L49">
    <cfRule type="cellIs" dxfId="854" priority="855" operator="greaterThan">
      <formula>1</formula>
    </cfRule>
  </conditionalFormatting>
  <conditionalFormatting sqref="L49">
    <cfRule type="cellIs" dxfId="853" priority="854" operator="greaterThan">
      <formula>1</formula>
    </cfRule>
  </conditionalFormatting>
  <conditionalFormatting sqref="L49">
    <cfRule type="cellIs" dxfId="852" priority="853" operator="greaterThan">
      <formula>1</formula>
    </cfRule>
  </conditionalFormatting>
  <conditionalFormatting sqref="L49">
    <cfRule type="cellIs" dxfId="851" priority="852" operator="greaterThan">
      <formula>1</formula>
    </cfRule>
  </conditionalFormatting>
  <conditionalFormatting sqref="L49">
    <cfRule type="cellIs" dxfId="850" priority="851" operator="greaterThan">
      <formula>1</formula>
    </cfRule>
  </conditionalFormatting>
  <conditionalFormatting sqref="L49">
    <cfRule type="cellIs" dxfId="849" priority="850" operator="greaterThan">
      <formula>1</formula>
    </cfRule>
  </conditionalFormatting>
  <conditionalFormatting sqref="L49">
    <cfRule type="cellIs" dxfId="848" priority="849" operator="greaterThan">
      <formula>1</formula>
    </cfRule>
  </conditionalFormatting>
  <conditionalFormatting sqref="L49">
    <cfRule type="cellIs" dxfId="847" priority="848" operator="greaterThan">
      <formula>1</formula>
    </cfRule>
  </conditionalFormatting>
  <conditionalFormatting sqref="L49">
    <cfRule type="cellIs" dxfId="846" priority="847" operator="greaterThan">
      <formula>1</formula>
    </cfRule>
  </conditionalFormatting>
  <conditionalFormatting sqref="L49">
    <cfRule type="cellIs" dxfId="845" priority="846" operator="greaterThan">
      <formula>1</formula>
    </cfRule>
  </conditionalFormatting>
  <conditionalFormatting sqref="L49">
    <cfRule type="cellIs" dxfId="844" priority="845" operator="greaterThan">
      <formula>1</formula>
    </cfRule>
  </conditionalFormatting>
  <conditionalFormatting sqref="L49">
    <cfRule type="cellIs" dxfId="843" priority="844" operator="greaterThan">
      <formula>1</formula>
    </cfRule>
  </conditionalFormatting>
  <conditionalFormatting sqref="L49">
    <cfRule type="cellIs" dxfId="842" priority="843" operator="greaterThan">
      <formula>1</formula>
    </cfRule>
  </conditionalFormatting>
  <conditionalFormatting sqref="L49">
    <cfRule type="cellIs" dxfId="841" priority="842" operator="greaterThan">
      <formula>1</formula>
    </cfRule>
  </conditionalFormatting>
  <conditionalFormatting sqref="L49">
    <cfRule type="cellIs" dxfId="840" priority="841" operator="greaterThan">
      <formula>1</formula>
    </cfRule>
  </conditionalFormatting>
  <conditionalFormatting sqref="L49">
    <cfRule type="cellIs" dxfId="839" priority="840" operator="greaterThan">
      <formula>1</formula>
    </cfRule>
  </conditionalFormatting>
  <conditionalFormatting sqref="L49">
    <cfRule type="cellIs" dxfId="838" priority="839" operator="greaterThan">
      <formula>1</formula>
    </cfRule>
  </conditionalFormatting>
  <conditionalFormatting sqref="L49">
    <cfRule type="cellIs" dxfId="837" priority="838" operator="greaterThan">
      <formula>1</formula>
    </cfRule>
  </conditionalFormatting>
  <conditionalFormatting sqref="L49">
    <cfRule type="cellIs" dxfId="836" priority="837" operator="greaterThan">
      <formula>1</formula>
    </cfRule>
  </conditionalFormatting>
  <conditionalFormatting sqref="L49">
    <cfRule type="cellIs" dxfId="835" priority="836" operator="greaterThan">
      <formula>1</formula>
    </cfRule>
  </conditionalFormatting>
  <conditionalFormatting sqref="L49">
    <cfRule type="cellIs" dxfId="834" priority="835" operator="greaterThan">
      <formula>1</formula>
    </cfRule>
  </conditionalFormatting>
  <conditionalFormatting sqref="L49">
    <cfRule type="cellIs" dxfId="833" priority="834" operator="greaterThan">
      <formula>1</formula>
    </cfRule>
  </conditionalFormatting>
  <conditionalFormatting sqref="L49">
    <cfRule type="cellIs" dxfId="832" priority="833" operator="greaterThan">
      <formula>1</formula>
    </cfRule>
  </conditionalFormatting>
  <conditionalFormatting sqref="L49">
    <cfRule type="cellIs" dxfId="831" priority="832" operator="greaterThan">
      <formula>1</formula>
    </cfRule>
  </conditionalFormatting>
  <conditionalFormatting sqref="L49">
    <cfRule type="cellIs" dxfId="830" priority="831" operator="greaterThan">
      <formula>1</formula>
    </cfRule>
  </conditionalFormatting>
  <conditionalFormatting sqref="L49">
    <cfRule type="cellIs" dxfId="829" priority="830" operator="greaterThan">
      <formula>1</formula>
    </cfRule>
  </conditionalFormatting>
  <conditionalFormatting sqref="L49">
    <cfRule type="cellIs" dxfId="828" priority="829" operator="greaterThan">
      <formula>1</formula>
    </cfRule>
  </conditionalFormatting>
  <conditionalFormatting sqref="L49">
    <cfRule type="cellIs" dxfId="827" priority="828" operator="greaterThan">
      <formula>1</formula>
    </cfRule>
  </conditionalFormatting>
  <conditionalFormatting sqref="L49">
    <cfRule type="cellIs" dxfId="826" priority="827" operator="greaterThan">
      <formula>1</formula>
    </cfRule>
  </conditionalFormatting>
  <conditionalFormatting sqref="L49">
    <cfRule type="cellIs" dxfId="825" priority="826" operator="greaterThan">
      <formula>1</formula>
    </cfRule>
  </conditionalFormatting>
  <conditionalFormatting sqref="L49">
    <cfRule type="cellIs" dxfId="824" priority="825" operator="greaterThan">
      <formula>1</formula>
    </cfRule>
  </conditionalFormatting>
  <conditionalFormatting sqref="L49">
    <cfRule type="cellIs" dxfId="823" priority="824" operator="greaterThan">
      <formula>1</formula>
    </cfRule>
  </conditionalFormatting>
  <conditionalFormatting sqref="L49">
    <cfRule type="cellIs" dxfId="822" priority="823" operator="greaterThan">
      <formula>1</formula>
    </cfRule>
  </conditionalFormatting>
  <conditionalFormatting sqref="L49">
    <cfRule type="cellIs" dxfId="821" priority="822" operator="greaterThan">
      <formula>1</formula>
    </cfRule>
  </conditionalFormatting>
  <conditionalFormatting sqref="L49">
    <cfRule type="cellIs" dxfId="820" priority="821" operator="greaterThan">
      <formula>1</formula>
    </cfRule>
  </conditionalFormatting>
  <conditionalFormatting sqref="L49">
    <cfRule type="cellIs" dxfId="819" priority="820" operator="greaterThan">
      <formula>1</formula>
    </cfRule>
  </conditionalFormatting>
  <conditionalFormatting sqref="L49">
    <cfRule type="cellIs" dxfId="818" priority="819" operator="greaterThan">
      <formula>1</formula>
    </cfRule>
  </conditionalFormatting>
  <conditionalFormatting sqref="L49">
    <cfRule type="cellIs" dxfId="817" priority="818" operator="greaterThan">
      <formula>1</formula>
    </cfRule>
  </conditionalFormatting>
  <conditionalFormatting sqref="L49">
    <cfRule type="cellIs" dxfId="816" priority="817" operator="greaterThan">
      <formula>1</formula>
    </cfRule>
  </conditionalFormatting>
  <conditionalFormatting sqref="L49">
    <cfRule type="cellIs" dxfId="815" priority="816" operator="greaterThan">
      <formula>1</formula>
    </cfRule>
  </conditionalFormatting>
  <conditionalFormatting sqref="L49">
    <cfRule type="cellIs" dxfId="814" priority="815" operator="greaterThan">
      <formula>1</formula>
    </cfRule>
  </conditionalFormatting>
  <conditionalFormatting sqref="L49">
    <cfRule type="cellIs" dxfId="813" priority="814" operator="greaterThan">
      <formula>1</formula>
    </cfRule>
  </conditionalFormatting>
  <conditionalFormatting sqref="L49">
    <cfRule type="cellIs" dxfId="812" priority="813" operator="greaterThan">
      <formula>1</formula>
    </cfRule>
  </conditionalFormatting>
  <conditionalFormatting sqref="L49">
    <cfRule type="cellIs" dxfId="811" priority="812" operator="greaterThan">
      <formula>1</formula>
    </cfRule>
  </conditionalFormatting>
  <conditionalFormatting sqref="L49">
    <cfRule type="cellIs" dxfId="810" priority="811" operator="greaterThan">
      <formula>1</formula>
    </cfRule>
  </conditionalFormatting>
  <conditionalFormatting sqref="L49">
    <cfRule type="cellIs" dxfId="809" priority="810" operator="greaterThan">
      <formula>1</formula>
    </cfRule>
  </conditionalFormatting>
  <conditionalFormatting sqref="L49">
    <cfRule type="cellIs" dxfId="808" priority="809" operator="greaterThan">
      <formula>1</formula>
    </cfRule>
  </conditionalFormatting>
  <conditionalFormatting sqref="L49">
    <cfRule type="cellIs" dxfId="807" priority="808" operator="greaterThan">
      <formula>1</formula>
    </cfRule>
  </conditionalFormatting>
  <conditionalFormatting sqref="L49">
    <cfRule type="cellIs" dxfId="806" priority="807" operator="greaterThan">
      <formula>1</formula>
    </cfRule>
  </conditionalFormatting>
  <conditionalFormatting sqref="L49">
    <cfRule type="cellIs" dxfId="805" priority="806" operator="greaterThan">
      <formula>1</formula>
    </cfRule>
  </conditionalFormatting>
  <conditionalFormatting sqref="L49">
    <cfRule type="cellIs" dxfId="804" priority="805" operator="greaterThan">
      <formula>1</formula>
    </cfRule>
  </conditionalFormatting>
  <conditionalFormatting sqref="L49">
    <cfRule type="cellIs" dxfId="803" priority="804" operator="greaterThan">
      <formula>1</formula>
    </cfRule>
  </conditionalFormatting>
  <conditionalFormatting sqref="L49">
    <cfRule type="cellIs" dxfId="802" priority="803" operator="greaterThan">
      <formula>1</formula>
    </cfRule>
  </conditionalFormatting>
  <conditionalFormatting sqref="L49">
    <cfRule type="cellIs" dxfId="801" priority="802" operator="greaterThan">
      <formula>1</formula>
    </cfRule>
  </conditionalFormatting>
  <conditionalFormatting sqref="L49">
    <cfRule type="cellIs" dxfId="800" priority="801" operator="greaterThan">
      <formula>1</formula>
    </cfRule>
  </conditionalFormatting>
  <conditionalFormatting sqref="L49">
    <cfRule type="cellIs" dxfId="799" priority="800" operator="greaterThan">
      <formula>1</formula>
    </cfRule>
  </conditionalFormatting>
  <conditionalFormatting sqref="L49">
    <cfRule type="cellIs" dxfId="798" priority="799" operator="greaterThan">
      <formula>1</formula>
    </cfRule>
  </conditionalFormatting>
  <conditionalFormatting sqref="L49">
    <cfRule type="cellIs" dxfId="797" priority="798" operator="greaterThan">
      <formula>1</formula>
    </cfRule>
  </conditionalFormatting>
  <conditionalFormatting sqref="L49">
    <cfRule type="cellIs" dxfId="796" priority="797" operator="greaterThan">
      <formula>1</formula>
    </cfRule>
  </conditionalFormatting>
  <conditionalFormatting sqref="L49">
    <cfRule type="cellIs" dxfId="795" priority="796" operator="greaterThan">
      <formula>1</formula>
    </cfRule>
  </conditionalFormatting>
  <conditionalFormatting sqref="L49">
    <cfRule type="cellIs" dxfId="794" priority="795" operator="greaterThan">
      <formula>1</formula>
    </cfRule>
  </conditionalFormatting>
  <conditionalFormatting sqref="L49">
    <cfRule type="cellIs" dxfId="793" priority="794" operator="greaterThan">
      <formula>1</formula>
    </cfRule>
  </conditionalFormatting>
  <conditionalFormatting sqref="L49">
    <cfRule type="cellIs" dxfId="792" priority="793" operator="greaterThan">
      <formula>1</formula>
    </cfRule>
  </conditionalFormatting>
  <conditionalFormatting sqref="L49">
    <cfRule type="cellIs" dxfId="791" priority="792" operator="greaterThan">
      <formula>1</formula>
    </cfRule>
  </conditionalFormatting>
  <conditionalFormatting sqref="L49">
    <cfRule type="cellIs" dxfId="790" priority="791" operator="greaterThan">
      <formula>1</formula>
    </cfRule>
  </conditionalFormatting>
  <conditionalFormatting sqref="L49">
    <cfRule type="cellIs" dxfId="789" priority="790" operator="greaterThan">
      <formula>1</formula>
    </cfRule>
  </conditionalFormatting>
  <conditionalFormatting sqref="L49">
    <cfRule type="cellIs" dxfId="788" priority="789" operator="greaterThan">
      <formula>1</formula>
    </cfRule>
  </conditionalFormatting>
  <conditionalFormatting sqref="L49">
    <cfRule type="cellIs" dxfId="787" priority="788" operator="greaterThan">
      <formula>1</formula>
    </cfRule>
  </conditionalFormatting>
  <conditionalFormatting sqref="L49">
    <cfRule type="cellIs" dxfId="786" priority="787" operator="greaterThan">
      <formula>1</formula>
    </cfRule>
  </conditionalFormatting>
  <conditionalFormatting sqref="L49">
    <cfRule type="cellIs" dxfId="785" priority="786" operator="greaterThan">
      <formula>1</formula>
    </cfRule>
  </conditionalFormatting>
  <conditionalFormatting sqref="L49">
    <cfRule type="cellIs" dxfId="784" priority="785" operator="greaterThan">
      <formula>1</formula>
    </cfRule>
  </conditionalFormatting>
  <conditionalFormatting sqref="L49">
    <cfRule type="cellIs" dxfId="783" priority="784" operator="greaterThan">
      <formula>1</formula>
    </cfRule>
  </conditionalFormatting>
  <conditionalFormatting sqref="L49">
    <cfRule type="cellIs" dxfId="782" priority="783" operator="greaterThan">
      <formula>1</formula>
    </cfRule>
  </conditionalFormatting>
  <conditionalFormatting sqref="L49">
    <cfRule type="cellIs" dxfId="781" priority="782" operator="greaterThan">
      <formula>1</formula>
    </cfRule>
  </conditionalFormatting>
  <conditionalFormatting sqref="L49">
    <cfRule type="cellIs" dxfId="780" priority="781" operator="greaterThan">
      <formula>1</formula>
    </cfRule>
  </conditionalFormatting>
  <conditionalFormatting sqref="L49">
    <cfRule type="cellIs" dxfId="779" priority="780" operator="greaterThan">
      <formula>1</formula>
    </cfRule>
  </conditionalFormatting>
  <conditionalFormatting sqref="L49">
    <cfRule type="cellIs" dxfId="778" priority="779" operator="greaterThan">
      <formula>1</formula>
    </cfRule>
  </conditionalFormatting>
  <conditionalFormatting sqref="L49">
    <cfRule type="cellIs" dxfId="777" priority="778" operator="greaterThan">
      <formula>1</formula>
    </cfRule>
  </conditionalFormatting>
  <conditionalFormatting sqref="L49">
    <cfRule type="cellIs" dxfId="776" priority="777" operator="greaterThan">
      <formula>1</formula>
    </cfRule>
  </conditionalFormatting>
  <conditionalFormatting sqref="L49">
    <cfRule type="cellIs" dxfId="775" priority="776" operator="greaterThan">
      <formula>1</formula>
    </cfRule>
  </conditionalFormatting>
  <conditionalFormatting sqref="L49">
    <cfRule type="cellIs" dxfId="774" priority="775" operator="greaterThan">
      <formula>1</formula>
    </cfRule>
  </conditionalFormatting>
  <conditionalFormatting sqref="L49">
    <cfRule type="cellIs" dxfId="773" priority="774" operator="greaterThan">
      <formula>1</formula>
    </cfRule>
  </conditionalFormatting>
  <conditionalFormatting sqref="L49">
    <cfRule type="cellIs" dxfId="772" priority="773" operator="greaterThan">
      <formula>1</formula>
    </cfRule>
  </conditionalFormatting>
  <conditionalFormatting sqref="L49">
    <cfRule type="cellIs" dxfId="771" priority="772" operator="greaterThan">
      <formula>1</formula>
    </cfRule>
  </conditionalFormatting>
  <conditionalFormatting sqref="L49">
    <cfRule type="cellIs" dxfId="770" priority="771" operator="greaterThan">
      <formula>1</formula>
    </cfRule>
  </conditionalFormatting>
  <conditionalFormatting sqref="L49">
    <cfRule type="cellIs" dxfId="769" priority="770" operator="greaterThan">
      <formula>1</formula>
    </cfRule>
  </conditionalFormatting>
  <conditionalFormatting sqref="L49">
    <cfRule type="cellIs" dxfId="768" priority="769" operator="greaterThan">
      <formula>1</formula>
    </cfRule>
  </conditionalFormatting>
  <conditionalFormatting sqref="L49">
    <cfRule type="cellIs" dxfId="767" priority="768" operator="greaterThan">
      <formula>1</formula>
    </cfRule>
  </conditionalFormatting>
  <conditionalFormatting sqref="L49">
    <cfRule type="cellIs" dxfId="766" priority="767" operator="greaterThan">
      <formula>1</formula>
    </cfRule>
  </conditionalFormatting>
  <conditionalFormatting sqref="L49">
    <cfRule type="cellIs" dxfId="765" priority="766" operator="greaterThan">
      <formula>1</formula>
    </cfRule>
  </conditionalFormatting>
  <conditionalFormatting sqref="L49">
    <cfRule type="cellIs" dxfId="764" priority="765" operator="greaterThan">
      <formula>1</formula>
    </cfRule>
  </conditionalFormatting>
  <conditionalFormatting sqref="L49">
    <cfRule type="cellIs" dxfId="763" priority="764" operator="greaterThan">
      <formula>1</formula>
    </cfRule>
  </conditionalFormatting>
  <conditionalFormatting sqref="L49">
    <cfRule type="cellIs" dxfId="762" priority="763" operator="greaterThan">
      <formula>1</formula>
    </cfRule>
  </conditionalFormatting>
  <conditionalFormatting sqref="L49">
    <cfRule type="cellIs" dxfId="761" priority="762" operator="greaterThan">
      <formula>1</formula>
    </cfRule>
  </conditionalFormatting>
  <conditionalFormatting sqref="L49">
    <cfRule type="cellIs" dxfId="760" priority="761" operator="greaterThan">
      <formula>1</formula>
    </cfRule>
  </conditionalFormatting>
  <conditionalFormatting sqref="L49">
    <cfRule type="cellIs" dxfId="759" priority="760" operator="greaterThan">
      <formula>1</formula>
    </cfRule>
  </conditionalFormatting>
  <conditionalFormatting sqref="L49">
    <cfRule type="cellIs" dxfId="758" priority="759" operator="greaterThan">
      <formula>1</formula>
    </cfRule>
  </conditionalFormatting>
  <conditionalFormatting sqref="L49">
    <cfRule type="cellIs" dxfId="757" priority="758" operator="greaterThan">
      <formula>1</formula>
    </cfRule>
  </conditionalFormatting>
  <conditionalFormatting sqref="L49">
    <cfRule type="cellIs" dxfId="756" priority="757" operator="greaterThan">
      <formula>1</formula>
    </cfRule>
  </conditionalFormatting>
  <conditionalFormatting sqref="L49">
    <cfRule type="cellIs" dxfId="755" priority="756" operator="greaterThan">
      <formula>1</formula>
    </cfRule>
  </conditionalFormatting>
  <conditionalFormatting sqref="L49">
    <cfRule type="cellIs" dxfId="754" priority="755" operator="greaterThan">
      <formula>1</formula>
    </cfRule>
  </conditionalFormatting>
  <conditionalFormatting sqref="L49">
    <cfRule type="cellIs" dxfId="753" priority="754" operator="greaterThan">
      <formula>1</formula>
    </cfRule>
  </conditionalFormatting>
  <conditionalFormatting sqref="L49">
    <cfRule type="cellIs" dxfId="752" priority="753" operator="greaterThan">
      <formula>1</formula>
    </cfRule>
  </conditionalFormatting>
  <conditionalFormatting sqref="L49">
    <cfRule type="cellIs" dxfId="751" priority="752" operator="greaterThan">
      <formula>1</formula>
    </cfRule>
  </conditionalFormatting>
  <conditionalFormatting sqref="L49">
    <cfRule type="cellIs" dxfId="750" priority="751" operator="greaterThan">
      <formula>1</formula>
    </cfRule>
  </conditionalFormatting>
  <conditionalFormatting sqref="L49">
    <cfRule type="cellIs" dxfId="749" priority="750" operator="greaterThan">
      <formula>1</formula>
    </cfRule>
  </conditionalFormatting>
  <conditionalFormatting sqref="L49">
    <cfRule type="cellIs" dxfId="748" priority="749" operator="greaterThan">
      <formula>1</formula>
    </cfRule>
  </conditionalFormatting>
  <conditionalFormatting sqref="L49">
    <cfRule type="cellIs" dxfId="747" priority="748" operator="greaterThan">
      <formula>1</formula>
    </cfRule>
  </conditionalFormatting>
  <conditionalFormatting sqref="L49">
    <cfRule type="cellIs" dxfId="746" priority="747" operator="greaterThan">
      <formula>1</formula>
    </cfRule>
  </conditionalFormatting>
  <conditionalFormatting sqref="L49">
    <cfRule type="cellIs" dxfId="745" priority="746" operator="greaterThan">
      <formula>1</formula>
    </cfRule>
  </conditionalFormatting>
  <conditionalFormatting sqref="L49">
    <cfRule type="cellIs" dxfId="744" priority="745" operator="greaterThan">
      <formula>1</formula>
    </cfRule>
  </conditionalFormatting>
  <conditionalFormatting sqref="L49">
    <cfRule type="cellIs" dxfId="743" priority="744" operator="greaterThan">
      <formula>1</formula>
    </cfRule>
  </conditionalFormatting>
  <conditionalFormatting sqref="L49">
    <cfRule type="cellIs" dxfId="742" priority="743" operator="greaterThan">
      <formula>1</formula>
    </cfRule>
  </conditionalFormatting>
  <conditionalFormatting sqref="L49">
    <cfRule type="cellIs" dxfId="741" priority="742" operator="greaterThan">
      <formula>1</formula>
    </cfRule>
  </conditionalFormatting>
  <conditionalFormatting sqref="L49">
    <cfRule type="cellIs" dxfId="740" priority="741" operator="greaterThan">
      <formula>1</formula>
    </cfRule>
  </conditionalFormatting>
  <conditionalFormatting sqref="L49">
    <cfRule type="cellIs" dxfId="739" priority="740" operator="greaterThan">
      <formula>1</formula>
    </cfRule>
  </conditionalFormatting>
  <conditionalFormatting sqref="L49">
    <cfRule type="cellIs" dxfId="738" priority="739" operator="greaterThan">
      <formula>1</formula>
    </cfRule>
  </conditionalFormatting>
  <conditionalFormatting sqref="L49">
    <cfRule type="cellIs" dxfId="737" priority="738" operator="greaterThan">
      <formula>1</formula>
    </cfRule>
  </conditionalFormatting>
  <conditionalFormatting sqref="L49">
    <cfRule type="cellIs" dxfId="736" priority="737" operator="greaterThan">
      <formula>1</formula>
    </cfRule>
  </conditionalFormatting>
  <conditionalFormatting sqref="L49">
    <cfRule type="cellIs" dxfId="735" priority="736" operator="greaterThan">
      <formula>1</formula>
    </cfRule>
  </conditionalFormatting>
  <conditionalFormatting sqref="L49">
    <cfRule type="cellIs" dxfId="734" priority="735" operator="greaterThan">
      <formula>1</formula>
    </cfRule>
  </conditionalFormatting>
  <conditionalFormatting sqref="L49">
    <cfRule type="cellIs" dxfId="733" priority="734" operator="greaterThan">
      <formula>1</formula>
    </cfRule>
  </conditionalFormatting>
  <conditionalFormatting sqref="L49">
    <cfRule type="cellIs" dxfId="732" priority="733" operator="greaterThan">
      <formula>1</formula>
    </cfRule>
  </conditionalFormatting>
  <conditionalFormatting sqref="L49">
    <cfRule type="cellIs" dxfId="731" priority="732" operator="greaterThan">
      <formula>1</formula>
    </cfRule>
  </conditionalFormatting>
  <conditionalFormatting sqref="L49">
    <cfRule type="cellIs" dxfId="730" priority="731" operator="greaterThan">
      <formula>1</formula>
    </cfRule>
  </conditionalFormatting>
  <conditionalFormatting sqref="L49">
    <cfRule type="cellIs" dxfId="729" priority="730" operator="greaterThan">
      <formula>1</formula>
    </cfRule>
  </conditionalFormatting>
  <conditionalFormatting sqref="L49">
    <cfRule type="cellIs" dxfId="728" priority="729" operator="greaterThan">
      <formula>1</formula>
    </cfRule>
  </conditionalFormatting>
  <conditionalFormatting sqref="L49">
    <cfRule type="cellIs" dxfId="727" priority="728" operator="greaterThan">
      <formula>1</formula>
    </cfRule>
  </conditionalFormatting>
  <conditionalFormatting sqref="L49">
    <cfRule type="cellIs" dxfId="726" priority="727" operator="greaterThan">
      <formula>1</formula>
    </cfRule>
  </conditionalFormatting>
  <conditionalFormatting sqref="L49">
    <cfRule type="cellIs" dxfId="725" priority="726" operator="greaterThan">
      <formula>1</formula>
    </cfRule>
  </conditionalFormatting>
  <conditionalFormatting sqref="L49">
    <cfRule type="cellIs" dxfId="724" priority="725" operator="greaterThan">
      <formula>1</formula>
    </cfRule>
  </conditionalFormatting>
  <conditionalFormatting sqref="L49">
    <cfRule type="cellIs" dxfId="723" priority="724" operator="greaterThan">
      <formula>1</formula>
    </cfRule>
  </conditionalFormatting>
  <conditionalFormatting sqref="L49">
    <cfRule type="cellIs" dxfId="722" priority="723" operator="greaterThan">
      <formula>1</formula>
    </cfRule>
  </conditionalFormatting>
  <conditionalFormatting sqref="L49">
    <cfRule type="cellIs" dxfId="721" priority="722" operator="greaterThan">
      <formula>1</formula>
    </cfRule>
  </conditionalFormatting>
  <conditionalFormatting sqref="L49">
    <cfRule type="cellIs" dxfId="720" priority="721" operator="greaterThan">
      <formula>1</formula>
    </cfRule>
  </conditionalFormatting>
  <conditionalFormatting sqref="L49">
    <cfRule type="cellIs" dxfId="719" priority="720" operator="greaterThan">
      <formula>1</formula>
    </cfRule>
  </conditionalFormatting>
  <conditionalFormatting sqref="L49">
    <cfRule type="cellIs" dxfId="718" priority="719" operator="greaterThan">
      <formula>1</formula>
    </cfRule>
  </conditionalFormatting>
  <conditionalFormatting sqref="L49">
    <cfRule type="cellIs" dxfId="717" priority="718" operator="greaterThan">
      <formula>1</formula>
    </cfRule>
  </conditionalFormatting>
  <conditionalFormatting sqref="L49">
    <cfRule type="cellIs" dxfId="716" priority="717" operator="greaterThan">
      <formula>1</formula>
    </cfRule>
  </conditionalFormatting>
  <conditionalFormatting sqref="L49">
    <cfRule type="cellIs" dxfId="715" priority="716" operator="greaterThan">
      <formula>1</formula>
    </cfRule>
  </conditionalFormatting>
  <conditionalFormatting sqref="L49">
    <cfRule type="cellIs" dxfId="714" priority="715" operator="greaterThan">
      <formula>1</formula>
    </cfRule>
  </conditionalFormatting>
  <conditionalFormatting sqref="L49">
    <cfRule type="cellIs" dxfId="713" priority="714" operator="greaterThan">
      <formula>1</formula>
    </cfRule>
  </conditionalFormatting>
  <conditionalFormatting sqref="L49">
    <cfRule type="cellIs" dxfId="712" priority="713" operator="greaterThan">
      <formula>1</formula>
    </cfRule>
  </conditionalFormatting>
  <conditionalFormatting sqref="L49">
    <cfRule type="cellIs" dxfId="711" priority="712" operator="greaterThan">
      <formula>1</formula>
    </cfRule>
  </conditionalFormatting>
  <conditionalFormatting sqref="L49">
    <cfRule type="cellIs" dxfId="710" priority="711" operator="greaterThan">
      <formula>1</formula>
    </cfRule>
  </conditionalFormatting>
  <conditionalFormatting sqref="L49">
    <cfRule type="cellIs" dxfId="709" priority="710" operator="greaterThan">
      <formula>1</formula>
    </cfRule>
  </conditionalFormatting>
  <conditionalFormatting sqref="L49">
    <cfRule type="cellIs" dxfId="708" priority="709" operator="greaterThan">
      <formula>1</formula>
    </cfRule>
  </conditionalFormatting>
  <conditionalFormatting sqref="L49">
    <cfRule type="cellIs" dxfId="707" priority="708" operator="greaterThan">
      <formula>1</formula>
    </cfRule>
  </conditionalFormatting>
  <conditionalFormatting sqref="L49">
    <cfRule type="cellIs" dxfId="706" priority="707" operator="greaterThan">
      <formula>1</formula>
    </cfRule>
  </conditionalFormatting>
  <conditionalFormatting sqref="L49">
    <cfRule type="cellIs" dxfId="705" priority="706" operator="greaterThan">
      <formula>1</formula>
    </cfRule>
  </conditionalFormatting>
  <conditionalFormatting sqref="L49">
    <cfRule type="cellIs" dxfId="704" priority="705" operator="greaterThan">
      <formula>1</formula>
    </cfRule>
  </conditionalFormatting>
  <conditionalFormatting sqref="L49">
    <cfRule type="cellIs" dxfId="703" priority="704" operator="greaterThan">
      <formula>1</formula>
    </cfRule>
  </conditionalFormatting>
  <conditionalFormatting sqref="L49">
    <cfRule type="cellIs" dxfId="702" priority="703" operator="greaterThan">
      <formula>1</formula>
    </cfRule>
  </conditionalFormatting>
  <conditionalFormatting sqref="L49">
    <cfRule type="cellIs" dxfId="701" priority="702" operator="greaterThan">
      <formula>1</formula>
    </cfRule>
  </conditionalFormatting>
  <conditionalFormatting sqref="L49">
    <cfRule type="cellIs" dxfId="700" priority="701" operator="greaterThan">
      <formula>1</formula>
    </cfRule>
  </conditionalFormatting>
  <conditionalFormatting sqref="L49">
    <cfRule type="cellIs" dxfId="699" priority="700" operator="greaterThan">
      <formula>1</formula>
    </cfRule>
  </conditionalFormatting>
  <conditionalFormatting sqref="L49">
    <cfRule type="cellIs" dxfId="698" priority="699" operator="greaterThan">
      <formula>1</formula>
    </cfRule>
  </conditionalFormatting>
  <conditionalFormatting sqref="L49">
    <cfRule type="cellIs" dxfId="697" priority="698" operator="greaterThan">
      <formula>1</formula>
    </cfRule>
  </conditionalFormatting>
  <conditionalFormatting sqref="L49">
    <cfRule type="cellIs" dxfId="696" priority="697" operator="greaterThan">
      <formula>1</formula>
    </cfRule>
  </conditionalFormatting>
  <conditionalFormatting sqref="L49">
    <cfRule type="cellIs" dxfId="695" priority="696" operator="greaterThan">
      <formula>1</formula>
    </cfRule>
  </conditionalFormatting>
  <conditionalFormatting sqref="L49">
    <cfRule type="cellIs" dxfId="694" priority="695" operator="greaterThan">
      <formula>1</formula>
    </cfRule>
  </conditionalFormatting>
  <conditionalFormatting sqref="L49">
    <cfRule type="cellIs" dxfId="693" priority="694" operator="greaterThan">
      <formula>1</formula>
    </cfRule>
  </conditionalFormatting>
  <conditionalFormatting sqref="L49">
    <cfRule type="cellIs" dxfId="692" priority="693" operator="greaterThan">
      <formula>1</formula>
    </cfRule>
  </conditionalFormatting>
  <conditionalFormatting sqref="L49">
    <cfRule type="cellIs" dxfId="691" priority="692" operator="greaterThan">
      <formula>1</formula>
    </cfRule>
  </conditionalFormatting>
  <conditionalFormatting sqref="L49">
    <cfRule type="cellIs" dxfId="690" priority="691" operator="greaterThan">
      <formula>1</formula>
    </cfRule>
  </conditionalFormatting>
  <conditionalFormatting sqref="L49">
    <cfRule type="cellIs" dxfId="689" priority="690" operator="greaterThan">
      <formula>1</formula>
    </cfRule>
  </conditionalFormatting>
  <conditionalFormatting sqref="L49">
    <cfRule type="cellIs" dxfId="688" priority="689" operator="greaterThan">
      <formula>1</formula>
    </cfRule>
  </conditionalFormatting>
  <conditionalFormatting sqref="L49">
    <cfRule type="cellIs" dxfId="687" priority="688" operator="greaterThan">
      <formula>1</formula>
    </cfRule>
  </conditionalFormatting>
  <conditionalFormatting sqref="L49">
    <cfRule type="cellIs" dxfId="686" priority="687" operator="greaterThan">
      <formula>1</formula>
    </cfRule>
  </conditionalFormatting>
  <conditionalFormatting sqref="L49">
    <cfRule type="cellIs" dxfId="685" priority="686" operator="greaterThan">
      <formula>1</formula>
    </cfRule>
  </conditionalFormatting>
  <conditionalFormatting sqref="L49">
    <cfRule type="cellIs" dxfId="684" priority="685" operator="greaterThan">
      <formula>1</formula>
    </cfRule>
  </conditionalFormatting>
  <conditionalFormatting sqref="L49">
    <cfRule type="cellIs" dxfId="683" priority="684" operator="greaterThan">
      <formula>1</formula>
    </cfRule>
  </conditionalFormatting>
  <conditionalFormatting sqref="L49">
    <cfRule type="cellIs" dxfId="682" priority="683" operator="greaterThan">
      <formula>1</formula>
    </cfRule>
  </conditionalFormatting>
  <conditionalFormatting sqref="L49">
    <cfRule type="cellIs" dxfId="681" priority="682" operator="greaterThan">
      <formula>1</formula>
    </cfRule>
  </conditionalFormatting>
  <conditionalFormatting sqref="L49">
    <cfRule type="cellIs" dxfId="680" priority="681" operator="greaterThan">
      <formula>1</formula>
    </cfRule>
  </conditionalFormatting>
  <conditionalFormatting sqref="L49">
    <cfRule type="cellIs" dxfId="679" priority="680" operator="greaterThan">
      <formula>1</formula>
    </cfRule>
  </conditionalFormatting>
  <conditionalFormatting sqref="L49">
    <cfRule type="cellIs" dxfId="678" priority="679" operator="greaterThan">
      <formula>1</formula>
    </cfRule>
  </conditionalFormatting>
  <conditionalFormatting sqref="L49">
    <cfRule type="cellIs" dxfId="677" priority="678" operator="greaterThan">
      <formula>1</formula>
    </cfRule>
  </conditionalFormatting>
  <conditionalFormatting sqref="L49">
    <cfRule type="cellIs" dxfId="676" priority="677" operator="greaterThan">
      <formula>1</formula>
    </cfRule>
  </conditionalFormatting>
  <conditionalFormatting sqref="L49">
    <cfRule type="cellIs" dxfId="675" priority="676" operator="greaterThan">
      <formula>1</formula>
    </cfRule>
  </conditionalFormatting>
  <conditionalFormatting sqref="L49">
    <cfRule type="cellIs" dxfId="674" priority="675" operator="greaterThan">
      <formula>1</formula>
    </cfRule>
  </conditionalFormatting>
  <conditionalFormatting sqref="L49">
    <cfRule type="cellIs" dxfId="673" priority="674" operator="greaterThan">
      <formula>1</formula>
    </cfRule>
  </conditionalFormatting>
  <conditionalFormatting sqref="L49">
    <cfRule type="cellIs" dxfId="672" priority="673" operator="greaterThan">
      <formula>1</formula>
    </cfRule>
  </conditionalFormatting>
  <conditionalFormatting sqref="L49">
    <cfRule type="cellIs" dxfId="671" priority="672" operator="greaterThan">
      <formula>1</formula>
    </cfRule>
  </conditionalFormatting>
  <conditionalFormatting sqref="L49">
    <cfRule type="cellIs" dxfId="670" priority="671" operator="greaterThan">
      <formula>1</formula>
    </cfRule>
  </conditionalFormatting>
  <conditionalFormatting sqref="L49">
    <cfRule type="cellIs" dxfId="669" priority="670" operator="greaterThan">
      <formula>1</formula>
    </cfRule>
  </conditionalFormatting>
  <conditionalFormatting sqref="L49">
    <cfRule type="cellIs" dxfId="668" priority="669" operator="greaterThan">
      <formula>1</formula>
    </cfRule>
  </conditionalFormatting>
  <conditionalFormatting sqref="L49">
    <cfRule type="cellIs" dxfId="667" priority="668" operator="greaterThan">
      <formula>1</formula>
    </cfRule>
  </conditionalFormatting>
  <conditionalFormatting sqref="L49">
    <cfRule type="cellIs" dxfId="666" priority="667" operator="greaterThan">
      <formula>1</formula>
    </cfRule>
  </conditionalFormatting>
  <conditionalFormatting sqref="L49">
    <cfRule type="cellIs" dxfId="665" priority="666" operator="greaterThan">
      <formula>1</formula>
    </cfRule>
  </conditionalFormatting>
  <conditionalFormatting sqref="L49">
    <cfRule type="cellIs" dxfId="664" priority="665" operator="greaterThan">
      <formula>1</formula>
    </cfRule>
  </conditionalFormatting>
  <conditionalFormatting sqref="L49">
    <cfRule type="cellIs" dxfId="663" priority="664" operator="greaterThan">
      <formula>1</formula>
    </cfRule>
  </conditionalFormatting>
  <conditionalFormatting sqref="L49">
    <cfRule type="cellIs" dxfId="662" priority="663" operator="greaterThan">
      <formula>1</formula>
    </cfRule>
  </conditionalFormatting>
  <conditionalFormatting sqref="L49">
    <cfRule type="cellIs" dxfId="661" priority="662" operator="greaterThan">
      <formula>1</formula>
    </cfRule>
  </conditionalFormatting>
  <conditionalFormatting sqref="L49">
    <cfRule type="cellIs" dxfId="660" priority="661" operator="greaterThan">
      <formula>1</formula>
    </cfRule>
  </conditionalFormatting>
  <conditionalFormatting sqref="L49">
    <cfRule type="cellIs" dxfId="659" priority="660" operator="greaterThan">
      <formula>1</formula>
    </cfRule>
  </conditionalFormatting>
  <conditionalFormatting sqref="L49">
    <cfRule type="cellIs" dxfId="658" priority="659" operator="greaterThan">
      <formula>1</formula>
    </cfRule>
  </conditionalFormatting>
  <conditionalFormatting sqref="L49">
    <cfRule type="cellIs" dxfId="657" priority="658" operator="greaterThan">
      <formula>1</formula>
    </cfRule>
  </conditionalFormatting>
  <conditionalFormatting sqref="L49">
    <cfRule type="cellIs" dxfId="656" priority="657" operator="greaterThan">
      <formula>1</formula>
    </cfRule>
  </conditionalFormatting>
  <conditionalFormatting sqref="L49">
    <cfRule type="cellIs" dxfId="655" priority="656" operator="greaterThan">
      <formula>1</formula>
    </cfRule>
  </conditionalFormatting>
  <conditionalFormatting sqref="L49">
    <cfRule type="cellIs" dxfId="654" priority="655" operator="greaterThan">
      <formula>1</formula>
    </cfRule>
  </conditionalFormatting>
  <conditionalFormatting sqref="L49">
    <cfRule type="cellIs" dxfId="653" priority="654" operator="greaterThan">
      <formula>1</formula>
    </cfRule>
  </conditionalFormatting>
  <conditionalFormatting sqref="L49">
    <cfRule type="cellIs" dxfId="652" priority="653" operator="greaterThan">
      <formula>1</formula>
    </cfRule>
  </conditionalFormatting>
  <conditionalFormatting sqref="L49">
    <cfRule type="cellIs" dxfId="651" priority="652" operator="greaterThan">
      <formula>1</formula>
    </cfRule>
  </conditionalFormatting>
  <conditionalFormatting sqref="L49">
    <cfRule type="cellIs" dxfId="650" priority="651" operator="greaterThan">
      <formula>1</formula>
    </cfRule>
  </conditionalFormatting>
  <conditionalFormatting sqref="L49">
    <cfRule type="cellIs" dxfId="649" priority="650" operator="greaterThan">
      <formula>1</formula>
    </cfRule>
  </conditionalFormatting>
  <conditionalFormatting sqref="L49">
    <cfRule type="cellIs" dxfId="648" priority="649" operator="greaterThan">
      <formula>1</formula>
    </cfRule>
  </conditionalFormatting>
  <conditionalFormatting sqref="L49">
    <cfRule type="cellIs" dxfId="647" priority="648" operator="greaterThan">
      <formula>1</formula>
    </cfRule>
  </conditionalFormatting>
  <conditionalFormatting sqref="L49">
    <cfRule type="cellIs" dxfId="646" priority="647" operator="greaterThan">
      <formula>1</formula>
    </cfRule>
  </conditionalFormatting>
  <conditionalFormatting sqref="L49">
    <cfRule type="cellIs" dxfId="645" priority="646" operator="greaterThan">
      <formula>1</formula>
    </cfRule>
  </conditionalFormatting>
  <conditionalFormatting sqref="L49">
    <cfRule type="cellIs" dxfId="644" priority="645" operator="greaterThan">
      <formula>1</formula>
    </cfRule>
  </conditionalFormatting>
  <conditionalFormatting sqref="L49">
    <cfRule type="cellIs" dxfId="643" priority="644" operator="greaterThan">
      <formula>1</formula>
    </cfRule>
  </conditionalFormatting>
  <conditionalFormatting sqref="L49">
    <cfRule type="cellIs" dxfId="642" priority="643" operator="greaterThan">
      <formula>1</formula>
    </cfRule>
  </conditionalFormatting>
  <conditionalFormatting sqref="L49">
    <cfRule type="cellIs" dxfId="641" priority="642" operator="greaterThan">
      <formula>1</formula>
    </cfRule>
  </conditionalFormatting>
  <conditionalFormatting sqref="L49">
    <cfRule type="cellIs" dxfId="640" priority="641" operator="greaterThan">
      <formula>1</formula>
    </cfRule>
  </conditionalFormatting>
  <conditionalFormatting sqref="L49">
    <cfRule type="cellIs" dxfId="639" priority="640" operator="greaterThan">
      <formula>1</formula>
    </cfRule>
  </conditionalFormatting>
  <conditionalFormatting sqref="L49">
    <cfRule type="cellIs" dxfId="638" priority="639" operator="greaterThan">
      <formula>1</formula>
    </cfRule>
  </conditionalFormatting>
  <conditionalFormatting sqref="L49">
    <cfRule type="cellIs" dxfId="637" priority="638" operator="greaterThan">
      <formula>1</formula>
    </cfRule>
  </conditionalFormatting>
  <conditionalFormatting sqref="L49">
    <cfRule type="cellIs" dxfId="636" priority="637" operator="greaterThan">
      <formula>1</formula>
    </cfRule>
  </conditionalFormatting>
  <conditionalFormatting sqref="L49">
    <cfRule type="cellIs" dxfId="635" priority="636" operator="greaterThan">
      <formula>1</formula>
    </cfRule>
  </conditionalFormatting>
  <conditionalFormatting sqref="L49">
    <cfRule type="cellIs" dxfId="634" priority="635" operator="greaterThan">
      <formula>1</formula>
    </cfRule>
  </conditionalFormatting>
  <conditionalFormatting sqref="L49">
    <cfRule type="cellIs" dxfId="633" priority="634" operator="greaterThan">
      <formula>1</formula>
    </cfRule>
  </conditionalFormatting>
  <conditionalFormatting sqref="L49">
    <cfRule type="cellIs" dxfId="632" priority="633" operator="greaterThan">
      <formula>1</formula>
    </cfRule>
  </conditionalFormatting>
  <conditionalFormatting sqref="L49">
    <cfRule type="cellIs" dxfId="631" priority="632" operator="greaterThan">
      <formula>1</formula>
    </cfRule>
  </conditionalFormatting>
  <conditionalFormatting sqref="L49">
    <cfRule type="cellIs" dxfId="630" priority="631" operator="greaterThan">
      <formula>1</formula>
    </cfRule>
  </conditionalFormatting>
  <conditionalFormatting sqref="L49">
    <cfRule type="cellIs" dxfId="629" priority="630" operator="greaterThan">
      <formula>1</formula>
    </cfRule>
  </conditionalFormatting>
  <conditionalFormatting sqref="L49">
    <cfRule type="cellIs" dxfId="628" priority="629" operator="greaterThan">
      <formula>1</formula>
    </cfRule>
  </conditionalFormatting>
  <conditionalFormatting sqref="L49">
    <cfRule type="cellIs" dxfId="627" priority="628" operator="greaterThan">
      <formula>1</formula>
    </cfRule>
  </conditionalFormatting>
  <conditionalFormatting sqref="L49">
    <cfRule type="cellIs" dxfId="626" priority="627" operator="greaterThan">
      <formula>1</formula>
    </cfRule>
  </conditionalFormatting>
  <conditionalFormatting sqref="L49">
    <cfRule type="cellIs" dxfId="625" priority="626" operator="greaterThan">
      <formula>1</formula>
    </cfRule>
  </conditionalFormatting>
  <conditionalFormatting sqref="L49">
    <cfRule type="cellIs" dxfId="624" priority="625" operator="greaterThan">
      <formula>1</formula>
    </cfRule>
  </conditionalFormatting>
  <conditionalFormatting sqref="L49">
    <cfRule type="cellIs" dxfId="623" priority="624" operator="greaterThan">
      <formula>1</formula>
    </cfRule>
  </conditionalFormatting>
  <conditionalFormatting sqref="L49">
    <cfRule type="cellIs" dxfId="622" priority="623" operator="greaterThan">
      <formula>1</formula>
    </cfRule>
  </conditionalFormatting>
  <conditionalFormatting sqref="L49">
    <cfRule type="cellIs" dxfId="621" priority="622" operator="greaterThan">
      <formula>1</formula>
    </cfRule>
  </conditionalFormatting>
  <conditionalFormatting sqref="L49">
    <cfRule type="cellIs" dxfId="620" priority="621" operator="greaterThan">
      <formula>1</formula>
    </cfRule>
  </conditionalFormatting>
  <conditionalFormatting sqref="L49">
    <cfRule type="cellIs" dxfId="619" priority="620" operator="greaterThan">
      <formula>1</formula>
    </cfRule>
  </conditionalFormatting>
  <conditionalFormatting sqref="L49">
    <cfRule type="cellIs" dxfId="618" priority="619" operator="greaterThan">
      <formula>1</formula>
    </cfRule>
  </conditionalFormatting>
  <conditionalFormatting sqref="L49">
    <cfRule type="cellIs" dxfId="617" priority="618" operator="greaterThan">
      <formula>1</formula>
    </cfRule>
  </conditionalFormatting>
  <conditionalFormatting sqref="L49">
    <cfRule type="cellIs" dxfId="616" priority="617" operator="greaterThan">
      <formula>1</formula>
    </cfRule>
  </conditionalFormatting>
  <conditionalFormatting sqref="L49">
    <cfRule type="cellIs" dxfId="615" priority="616" operator="greaterThan">
      <formula>1</formula>
    </cfRule>
  </conditionalFormatting>
  <conditionalFormatting sqref="L49">
    <cfRule type="cellIs" dxfId="614" priority="615" operator="greaterThan">
      <formula>1</formula>
    </cfRule>
  </conditionalFormatting>
  <conditionalFormatting sqref="L49">
    <cfRule type="cellIs" dxfId="613" priority="614" operator="greaterThan">
      <formula>1</formula>
    </cfRule>
  </conditionalFormatting>
  <conditionalFormatting sqref="L49">
    <cfRule type="cellIs" dxfId="612" priority="613" operator="greaterThan">
      <formula>1</formula>
    </cfRule>
  </conditionalFormatting>
  <conditionalFormatting sqref="L49">
    <cfRule type="cellIs" dxfId="611" priority="612" operator="greaterThan">
      <formula>1</formula>
    </cfRule>
  </conditionalFormatting>
  <conditionalFormatting sqref="L49">
    <cfRule type="cellIs" dxfId="610" priority="611" operator="greaterThan">
      <formula>1</formula>
    </cfRule>
  </conditionalFormatting>
  <conditionalFormatting sqref="L49">
    <cfRule type="cellIs" dxfId="609" priority="610" operator="greaterThan">
      <formula>1</formula>
    </cfRule>
  </conditionalFormatting>
  <conditionalFormatting sqref="L49">
    <cfRule type="cellIs" dxfId="608" priority="609" operator="greaterThan">
      <formula>1</formula>
    </cfRule>
  </conditionalFormatting>
  <conditionalFormatting sqref="L49">
    <cfRule type="cellIs" dxfId="607" priority="608" operator="greaterThan">
      <formula>1</formula>
    </cfRule>
  </conditionalFormatting>
  <conditionalFormatting sqref="L49">
    <cfRule type="cellIs" dxfId="606" priority="607" operator="greaterThan">
      <formula>1</formula>
    </cfRule>
  </conditionalFormatting>
  <conditionalFormatting sqref="L49">
    <cfRule type="cellIs" dxfId="605" priority="606" operator="greaterThan">
      <formula>1</formula>
    </cfRule>
  </conditionalFormatting>
  <conditionalFormatting sqref="L49">
    <cfRule type="cellIs" dxfId="604" priority="605" operator="greaterThan">
      <formula>1</formula>
    </cfRule>
  </conditionalFormatting>
  <conditionalFormatting sqref="L49">
    <cfRule type="cellIs" dxfId="603" priority="604" operator="greaterThan">
      <formula>1</formula>
    </cfRule>
  </conditionalFormatting>
  <conditionalFormatting sqref="L49">
    <cfRule type="cellIs" dxfId="602" priority="603" operator="greaterThan">
      <formula>1</formula>
    </cfRule>
  </conditionalFormatting>
  <conditionalFormatting sqref="L49">
    <cfRule type="cellIs" dxfId="601" priority="602" operator="greaterThan">
      <formula>1</formula>
    </cfRule>
  </conditionalFormatting>
  <conditionalFormatting sqref="L49">
    <cfRule type="cellIs" dxfId="600" priority="601" operator="greaterThan">
      <formula>1</formula>
    </cfRule>
  </conditionalFormatting>
  <conditionalFormatting sqref="L49">
    <cfRule type="cellIs" dxfId="599" priority="600" operator="greaterThan">
      <formula>1</formula>
    </cfRule>
  </conditionalFormatting>
  <conditionalFormatting sqref="L49">
    <cfRule type="cellIs" dxfId="598" priority="599" operator="greaterThan">
      <formula>1</formula>
    </cfRule>
  </conditionalFormatting>
  <conditionalFormatting sqref="L49">
    <cfRule type="cellIs" dxfId="597" priority="598" operator="greaterThan">
      <formula>1</formula>
    </cfRule>
  </conditionalFormatting>
  <conditionalFormatting sqref="L49">
    <cfRule type="cellIs" dxfId="596" priority="597" operator="greaterThan">
      <formula>1</formula>
    </cfRule>
  </conditionalFormatting>
  <conditionalFormatting sqref="L49">
    <cfRule type="cellIs" dxfId="595" priority="596" operator="greaterThan">
      <formula>1</formula>
    </cfRule>
  </conditionalFormatting>
  <conditionalFormatting sqref="L49">
    <cfRule type="cellIs" dxfId="594" priority="595" operator="greaterThan">
      <formula>1</formula>
    </cfRule>
  </conditionalFormatting>
  <conditionalFormatting sqref="L49">
    <cfRule type="cellIs" dxfId="593" priority="594" operator="greaterThan">
      <formula>1</formula>
    </cfRule>
  </conditionalFormatting>
  <conditionalFormatting sqref="L49">
    <cfRule type="cellIs" dxfId="592" priority="593" operator="greaterThan">
      <formula>1</formula>
    </cfRule>
  </conditionalFormatting>
  <conditionalFormatting sqref="L49">
    <cfRule type="cellIs" dxfId="591" priority="592" operator="greaterThan">
      <formula>1</formula>
    </cfRule>
  </conditionalFormatting>
  <conditionalFormatting sqref="L49">
    <cfRule type="cellIs" dxfId="590" priority="591" operator="greaterThan">
      <formula>1</formula>
    </cfRule>
  </conditionalFormatting>
  <conditionalFormatting sqref="L49">
    <cfRule type="cellIs" dxfId="589" priority="590" operator="greaterThan">
      <formula>1</formula>
    </cfRule>
  </conditionalFormatting>
  <conditionalFormatting sqref="L49">
    <cfRule type="cellIs" dxfId="588" priority="589" operator="greaterThan">
      <formula>1</formula>
    </cfRule>
  </conditionalFormatting>
  <conditionalFormatting sqref="L49">
    <cfRule type="cellIs" dxfId="587" priority="588" operator="greaterThan">
      <formula>1</formula>
    </cfRule>
  </conditionalFormatting>
  <conditionalFormatting sqref="L49">
    <cfRule type="cellIs" dxfId="586" priority="587" operator="greaterThan">
      <formula>1</formula>
    </cfRule>
  </conditionalFormatting>
  <conditionalFormatting sqref="L49">
    <cfRule type="cellIs" dxfId="585" priority="586" operator="greaterThan">
      <formula>1</formula>
    </cfRule>
  </conditionalFormatting>
  <conditionalFormatting sqref="L49">
    <cfRule type="cellIs" dxfId="584" priority="585" operator="greaterThan">
      <formula>1</formula>
    </cfRule>
  </conditionalFormatting>
  <conditionalFormatting sqref="L49">
    <cfRule type="cellIs" dxfId="583" priority="584" operator="greaterThan">
      <formula>1</formula>
    </cfRule>
  </conditionalFormatting>
  <conditionalFormatting sqref="L49">
    <cfRule type="cellIs" dxfId="582" priority="583" operator="greaterThan">
      <formula>1</formula>
    </cfRule>
  </conditionalFormatting>
  <conditionalFormatting sqref="L49">
    <cfRule type="cellIs" dxfId="581" priority="582" operator="greaterThan">
      <formula>1</formula>
    </cfRule>
  </conditionalFormatting>
  <conditionalFormatting sqref="L49">
    <cfRule type="cellIs" dxfId="580" priority="581" operator="greaterThan">
      <formula>1</formula>
    </cfRule>
  </conditionalFormatting>
  <conditionalFormatting sqref="L49">
    <cfRule type="cellIs" dxfId="579" priority="580" operator="greaterThan">
      <formula>1</formula>
    </cfRule>
  </conditionalFormatting>
  <conditionalFormatting sqref="L49">
    <cfRule type="cellIs" dxfId="578" priority="579" operator="greaterThan">
      <formula>1</formula>
    </cfRule>
  </conditionalFormatting>
  <conditionalFormatting sqref="L49">
    <cfRule type="cellIs" dxfId="577" priority="578" operator="greaterThan">
      <formula>1</formula>
    </cfRule>
  </conditionalFormatting>
  <conditionalFormatting sqref="L49">
    <cfRule type="cellIs" dxfId="576" priority="577" operator="greaterThan">
      <formula>1</formula>
    </cfRule>
  </conditionalFormatting>
  <conditionalFormatting sqref="L49">
    <cfRule type="cellIs" dxfId="575" priority="576" operator="greaterThan">
      <formula>1</formula>
    </cfRule>
  </conditionalFormatting>
  <conditionalFormatting sqref="L49">
    <cfRule type="cellIs" dxfId="574" priority="575" operator="greaterThan">
      <formula>1</formula>
    </cfRule>
  </conditionalFormatting>
  <conditionalFormatting sqref="L49">
    <cfRule type="cellIs" dxfId="573" priority="574" operator="greaterThan">
      <formula>1</formula>
    </cfRule>
  </conditionalFormatting>
  <conditionalFormatting sqref="E52:V52">
    <cfRule type="cellIs" dxfId="572" priority="573" operator="greaterThan">
      <formula>1</formula>
    </cfRule>
  </conditionalFormatting>
  <conditionalFormatting sqref="E52:V52">
    <cfRule type="cellIs" dxfId="571" priority="572" operator="greaterThan">
      <formula>1</formula>
    </cfRule>
  </conditionalFormatting>
  <conditionalFormatting sqref="E52:V52">
    <cfRule type="cellIs" dxfId="570" priority="571" operator="equal">
      <formula>0</formula>
    </cfRule>
  </conditionalFormatting>
  <conditionalFormatting sqref="E52:V52">
    <cfRule type="cellIs" dxfId="569" priority="570" operator="greaterThan">
      <formula>1</formula>
    </cfRule>
  </conditionalFormatting>
  <conditionalFormatting sqref="E52:V52">
    <cfRule type="cellIs" dxfId="568" priority="569" operator="greaterThan">
      <formula>1</formula>
    </cfRule>
  </conditionalFormatting>
  <conditionalFormatting sqref="E52:V52">
    <cfRule type="cellIs" dxfId="567" priority="568" operator="greaterThan">
      <formula>1</formula>
    </cfRule>
  </conditionalFormatting>
  <conditionalFormatting sqref="E52:V52">
    <cfRule type="cellIs" dxfId="566" priority="567" operator="greaterThan">
      <formula>1</formula>
    </cfRule>
  </conditionalFormatting>
  <conditionalFormatting sqref="E52:V52">
    <cfRule type="cellIs" dxfId="565" priority="566" operator="greaterThan">
      <formula>1</formula>
    </cfRule>
  </conditionalFormatting>
  <conditionalFormatting sqref="E52:V52">
    <cfRule type="cellIs" dxfId="564" priority="565" operator="greaterThan">
      <formula>1</formula>
    </cfRule>
  </conditionalFormatting>
  <conditionalFormatting sqref="E52:V52">
    <cfRule type="cellIs" dxfId="563" priority="564" operator="greaterThan">
      <formula>1</formula>
    </cfRule>
  </conditionalFormatting>
  <conditionalFormatting sqref="E52:V52">
    <cfRule type="cellIs" dxfId="562" priority="563" operator="greaterThan">
      <formula>1</formula>
    </cfRule>
  </conditionalFormatting>
  <conditionalFormatting sqref="E52:V52">
    <cfRule type="cellIs" dxfId="561" priority="562" operator="greaterThan">
      <formula>1</formula>
    </cfRule>
  </conditionalFormatting>
  <conditionalFormatting sqref="E52:V52">
    <cfRule type="cellIs" dxfId="560" priority="561" operator="greaterThan">
      <formula>1</formula>
    </cfRule>
  </conditionalFormatting>
  <conditionalFormatting sqref="E52:V52">
    <cfRule type="cellIs" dxfId="559" priority="560" operator="greaterThan">
      <formula>1</formula>
    </cfRule>
  </conditionalFormatting>
  <conditionalFormatting sqref="E52:V52">
    <cfRule type="cellIs" dxfId="558" priority="559" operator="greaterThan">
      <formula>1</formula>
    </cfRule>
  </conditionalFormatting>
  <conditionalFormatting sqref="E52:V52">
    <cfRule type="cellIs" dxfId="557" priority="558" operator="greaterThan">
      <formula>1</formula>
    </cfRule>
  </conditionalFormatting>
  <conditionalFormatting sqref="E52:V52">
    <cfRule type="cellIs" dxfId="556" priority="557" operator="greaterThan">
      <formula>1</formula>
    </cfRule>
  </conditionalFormatting>
  <conditionalFormatting sqref="E52:V52">
    <cfRule type="cellIs" dxfId="555" priority="556" operator="greaterThan">
      <formula>1</formula>
    </cfRule>
  </conditionalFormatting>
  <conditionalFormatting sqref="E52:V52">
    <cfRule type="cellIs" dxfId="554" priority="555" operator="greaterThan">
      <formula>1</formula>
    </cfRule>
  </conditionalFormatting>
  <conditionalFormatting sqref="E52:V52">
    <cfRule type="cellIs" dxfId="553" priority="554" operator="greaterThan">
      <formula>1</formula>
    </cfRule>
  </conditionalFormatting>
  <conditionalFormatting sqref="E52:V52">
    <cfRule type="cellIs" dxfId="552" priority="553" operator="greaterThan">
      <formula>1</formula>
    </cfRule>
  </conditionalFormatting>
  <conditionalFormatting sqref="E52:V52">
    <cfRule type="cellIs" dxfId="551" priority="552" operator="greaterThan">
      <formula>1</formula>
    </cfRule>
  </conditionalFormatting>
  <conditionalFormatting sqref="E52:V52">
    <cfRule type="cellIs" dxfId="550" priority="551" operator="greaterThan">
      <formula>1</formula>
    </cfRule>
  </conditionalFormatting>
  <conditionalFormatting sqref="E52:V52">
    <cfRule type="cellIs" dxfId="549" priority="550" operator="greaterThan">
      <formula>1</formula>
    </cfRule>
  </conditionalFormatting>
  <conditionalFormatting sqref="E52:V52">
    <cfRule type="cellIs" dxfId="548" priority="549" operator="greaterThan">
      <formula>1</formula>
    </cfRule>
  </conditionalFormatting>
  <conditionalFormatting sqref="E52:V52">
    <cfRule type="cellIs" dxfId="547" priority="548" operator="greaterThan">
      <formula>1</formula>
    </cfRule>
  </conditionalFormatting>
  <conditionalFormatting sqref="E52:V52">
    <cfRule type="cellIs" dxfId="546" priority="547" operator="greaterThan">
      <formula>1</formula>
    </cfRule>
  </conditionalFormatting>
  <conditionalFormatting sqref="E52:V52">
    <cfRule type="cellIs" dxfId="545" priority="546" operator="greaterThan">
      <formula>1</formula>
    </cfRule>
  </conditionalFormatting>
  <conditionalFormatting sqref="E52:V52">
    <cfRule type="cellIs" dxfId="544" priority="545" operator="greaterThan">
      <formula>1</formula>
    </cfRule>
  </conditionalFormatting>
  <conditionalFormatting sqref="E52:V52">
    <cfRule type="cellIs" dxfId="543" priority="544" operator="greaterThan">
      <formula>1</formula>
    </cfRule>
  </conditionalFormatting>
  <conditionalFormatting sqref="E52:V52">
    <cfRule type="cellIs" dxfId="542" priority="543" operator="greaterThan">
      <formula>1</formula>
    </cfRule>
  </conditionalFormatting>
  <conditionalFormatting sqref="E52:V52">
    <cfRule type="cellIs" dxfId="541" priority="542" operator="greaterThan">
      <formula>1</formula>
    </cfRule>
  </conditionalFormatting>
  <conditionalFormatting sqref="E52:V52">
    <cfRule type="cellIs" dxfId="540" priority="541" operator="greaterThan">
      <formula>1</formula>
    </cfRule>
  </conditionalFormatting>
  <conditionalFormatting sqref="E52:V52">
    <cfRule type="cellIs" dxfId="539" priority="540" operator="greaterThan">
      <formula>1</formula>
    </cfRule>
  </conditionalFormatting>
  <conditionalFormatting sqref="E52:V52">
    <cfRule type="cellIs" dxfId="538" priority="539" operator="greaterThan">
      <formula>1</formula>
    </cfRule>
  </conditionalFormatting>
  <conditionalFormatting sqref="E52:V52">
    <cfRule type="cellIs" dxfId="537" priority="538" operator="greaterThan">
      <formula>1</formula>
    </cfRule>
  </conditionalFormatting>
  <conditionalFormatting sqref="E52:V52">
    <cfRule type="cellIs" dxfId="536" priority="408" operator="greaterThan">
      <formula>1</formula>
    </cfRule>
  </conditionalFormatting>
  <conditionalFormatting sqref="E52:V52">
    <cfRule type="cellIs" dxfId="535" priority="407" operator="greaterThan">
      <formula>1</formula>
    </cfRule>
  </conditionalFormatting>
  <conditionalFormatting sqref="E52:V52">
    <cfRule type="cellIs" dxfId="534" priority="406" operator="greaterThan">
      <formula>1</formula>
    </cfRule>
  </conditionalFormatting>
  <conditionalFormatting sqref="E52:V52">
    <cfRule type="cellIs" dxfId="533" priority="405" operator="greaterThan">
      <formula>1</formula>
    </cfRule>
  </conditionalFormatting>
  <conditionalFormatting sqref="E52:V52">
    <cfRule type="cellIs" dxfId="532" priority="404" operator="greaterThan">
      <formula>1</formula>
    </cfRule>
  </conditionalFormatting>
  <conditionalFormatting sqref="E52:V52">
    <cfRule type="cellIs" dxfId="531" priority="403" operator="greaterThan">
      <formula>1</formula>
    </cfRule>
  </conditionalFormatting>
  <conditionalFormatting sqref="E52:V52">
    <cfRule type="cellIs" dxfId="530" priority="398" operator="greaterThan">
      <formula>1</formula>
    </cfRule>
  </conditionalFormatting>
  <conditionalFormatting sqref="E52:V52">
    <cfRule type="cellIs" dxfId="529" priority="402" operator="greaterThan">
      <formula>1</formula>
    </cfRule>
  </conditionalFormatting>
  <conditionalFormatting sqref="E52:V52">
    <cfRule type="cellIs" dxfId="528" priority="401" operator="greaterThan">
      <formula>1</formula>
    </cfRule>
  </conditionalFormatting>
  <conditionalFormatting sqref="E52:V52">
    <cfRule type="cellIs" dxfId="527" priority="400" operator="greaterThan">
      <formula>1</formula>
    </cfRule>
  </conditionalFormatting>
  <conditionalFormatting sqref="E52:V52">
    <cfRule type="cellIs" dxfId="526" priority="399" operator="greaterThan">
      <formula>1</formula>
    </cfRule>
  </conditionalFormatting>
  <conditionalFormatting sqref="E52:V52">
    <cfRule type="cellIs" dxfId="525" priority="397" operator="greaterThan">
      <formula>1</formula>
    </cfRule>
  </conditionalFormatting>
  <conditionalFormatting sqref="E52:V52">
    <cfRule type="cellIs" dxfId="524" priority="395" operator="greaterThan">
      <formula>1</formula>
    </cfRule>
  </conditionalFormatting>
  <conditionalFormatting sqref="E52:V52">
    <cfRule type="cellIs" dxfId="523" priority="394" operator="greaterThan">
      <formula>1</formula>
    </cfRule>
  </conditionalFormatting>
  <conditionalFormatting sqref="E52:V52">
    <cfRule type="cellIs" dxfId="522" priority="396" operator="greaterThan">
      <formula>1</formula>
    </cfRule>
  </conditionalFormatting>
  <conditionalFormatting sqref="E52:V52">
    <cfRule type="cellIs" dxfId="521" priority="393" operator="greaterThan">
      <formula>1</formula>
    </cfRule>
  </conditionalFormatting>
  <conditionalFormatting sqref="E52:V52">
    <cfRule type="cellIs" dxfId="520" priority="392" operator="greaterThan">
      <formula>1</formula>
    </cfRule>
  </conditionalFormatting>
  <conditionalFormatting sqref="E52:V52">
    <cfRule type="cellIs" dxfId="519" priority="391" operator="greaterThan">
      <formula>1</formula>
    </cfRule>
  </conditionalFormatting>
  <conditionalFormatting sqref="E52:V52">
    <cfRule type="cellIs" dxfId="518" priority="390" operator="greaterThan">
      <formula>1</formula>
    </cfRule>
  </conditionalFormatting>
  <conditionalFormatting sqref="E52:V52">
    <cfRule type="cellIs" dxfId="517" priority="389" operator="greaterThan">
      <formula>1</formula>
    </cfRule>
  </conditionalFormatting>
  <conditionalFormatting sqref="E52:V52">
    <cfRule type="cellIs" dxfId="516" priority="384" operator="greaterThan">
      <formula>1</formula>
    </cfRule>
  </conditionalFormatting>
  <conditionalFormatting sqref="E52:V52">
    <cfRule type="cellIs" dxfId="515" priority="383" operator="greaterThan">
      <formula>1</formula>
    </cfRule>
  </conditionalFormatting>
  <conditionalFormatting sqref="E52:V52">
    <cfRule type="cellIs" dxfId="514" priority="382" operator="greaterThan">
      <formula>1</formula>
    </cfRule>
  </conditionalFormatting>
  <conditionalFormatting sqref="E52:V52">
    <cfRule type="cellIs" dxfId="513" priority="381" operator="greaterThan">
      <formula>1</formula>
    </cfRule>
  </conditionalFormatting>
  <conditionalFormatting sqref="E52:V52">
    <cfRule type="cellIs" dxfId="512" priority="380" operator="greaterThan">
      <formula>1</formula>
    </cfRule>
  </conditionalFormatting>
  <conditionalFormatting sqref="E52:V52">
    <cfRule type="cellIs" dxfId="511" priority="379" operator="greaterThan">
      <formula>1</formula>
    </cfRule>
  </conditionalFormatting>
  <conditionalFormatting sqref="E52:V52">
    <cfRule type="cellIs" dxfId="510" priority="378" operator="greaterThan">
      <formula>1</formula>
    </cfRule>
  </conditionalFormatting>
  <conditionalFormatting sqref="E52:V52">
    <cfRule type="cellIs" dxfId="509" priority="388" operator="greaterThan">
      <formula>1</formula>
    </cfRule>
  </conditionalFormatting>
  <conditionalFormatting sqref="E52:V52">
    <cfRule type="cellIs" dxfId="508" priority="387" operator="greaterThan">
      <formula>1</formula>
    </cfRule>
  </conditionalFormatting>
  <conditionalFormatting sqref="E52:V52">
    <cfRule type="cellIs" dxfId="507" priority="386" operator="greaterThan">
      <formula>1</formula>
    </cfRule>
  </conditionalFormatting>
  <conditionalFormatting sqref="E52:V52">
    <cfRule type="cellIs" dxfId="506" priority="385" operator="greaterThan">
      <formula>1</formula>
    </cfRule>
  </conditionalFormatting>
  <conditionalFormatting sqref="E52:V52">
    <cfRule type="cellIs" dxfId="505" priority="537" operator="greaterThan">
      <formula>1</formula>
    </cfRule>
  </conditionalFormatting>
  <conditionalFormatting sqref="E52:V52">
    <cfRule type="cellIs" dxfId="504" priority="536" operator="greaterThan">
      <formula>1</formula>
    </cfRule>
  </conditionalFormatting>
  <conditionalFormatting sqref="E52:V52">
    <cfRule type="cellIs" dxfId="503" priority="535" operator="greaterThan">
      <formula>1</formula>
    </cfRule>
  </conditionalFormatting>
  <conditionalFormatting sqref="E52:V52">
    <cfRule type="cellIs" dxfId="502" priority="534" operator="greaterThan">
      <formula>1</formula>
    </cfRule>
  </conditionalFormatting>
  <conditionalFormatting sqref="E52:V52">
    <cfRule type="cellIs" dxfId="501" priority="533" operator="greaterThan">
      <formula>1</formula>
    </cfRule>
  </conditionalFormatting>
  <conditionalFormatting sqref="E52:V52">
    <cfRule type="cellIs" dxfId="500" priority="532" operator="greaterThan">
      <formula>1</formula>
    </cfRule>
  </conditionalFormatting>
  <conditionalFormatting sqref="E52:V52">
    <cfRule type="cellIs" dxfId="499" priority="531" operator="greaterThan">
      <formula>1</formula>
    </cfRule>
  </conditionalFormatting>
  <conditionalFormatting sqref="E52:V52">
    <cfRule type="cellIs" dxfId="498" priority="530" operator="greaterThan">
      <formula>1</formula>
    </cfRule>
  </conditionalFormatting>
  <conditionalFormatting sqref="E52:V52">
    <cfRule type="cellIs" dxfId="497" priority="529" operator="greaterThan">
      <formula>1</formula>
    </cfRule>
  </conditionalFormatting>
  <conditionalFormatting sqref="E52:V52">
    <cfRule type="cellIs" dxfId="496" priority="528" operator="greaterThan">
      <formula>1</formula>
    </cfRule>
  </conditionalFormatting>
  <conditionalFormatting sqref="E52:V52">
    <cfRule type="cellIs" dxfId="495" priority="527" operator="greaterThan">
      <formula>1</formula>
    </cfRule>
  </conditionalFormatting>
  <conditionalFormatting sqref="E52:V52">
    <cfRule type="cellIs" dxfId="494" priority="526" operator="greaterThan">
      <formula>1</formula>
    </cfRule>
  </conditionalFormatting>
  <conditionalFormatting sqref="E52:V52">
    <cfRule type="cellIs" dxfId="493" priority="525" operator="greaterThan">
      <formula>1</formula>
    </cfRule>
  </conditionalFormatting>
  <conditionalFormatting sqref="E52:V52">
    <cfRule type="cellIs" dxfId="492" priority="524" operator="greaterThan">
      <formula>1</formula>
    </cfRule>
  </conditionalFormatting>
  <conditionalFormatting sqref="E52:V52">
    <cfRule type="cellIs" dxfId="491" priority="523" operator="greaterThan">
      <formula>1</formula>
    </cfRule>
  </conditionalFormatting>
  <conditionalFormatting sqref="E52:V52">
    <cfRule type="cellIs" dxfId="490" priority="522" operator="greaterThan">
      <formula>1</formula>
    </cfRule>
  </conditionalFormatting>
  <conditionalFormatting sqref="E52:V52">
    <cfRule type="cellIs" dxfId="489" priority="521" operator="greaterThan">
      <formula>1</formula>
    </cfRule>
  </conditionalFormatting>
  <conditionalFormatting sqref="E52:V52">
    <cfRule type="cellIs" dxfId="488" priority="520" operator="greaterThan">
      <formula>1</formula>
    </cfRule>
  </conditionalFormatting>
  <conditionalFormatting sqref="E52:V52">
    <cfRule type="cellIs" dxfId="487" priority="519" operator="greaterThan">
      <formula>1</formula>
    </cfRule>
  </conditionalFormatting>
  <conditionalFormatting sqref="E52:V52">
    <cfRule type="cellIs" dxfId="486" priority="518" operator="greaterThan">
      <formula>1</formula>
    </cfRule>
  </conditionalFormatting>
  <conditionalFormatting sqref="E52:V52">
    <cfRule type="cellIs" dxfId="485" priority="517" operator="greaterThan">
      <formula>1</formula>
    </cfRule>
  </conditionalFormatting>
  <conditionalFormatting sqref="E52:V52">
    <cfRule type="cellIs" dxfId="484" priority="516" operator="greaterThan">
      <formula>1</formula>
    </cfRule>
  </conditionalFormatting>
  <conditionalFormatting sqref="E52:V52">
    <cfRule type="cellIs" dxfId="483" priority="515" operator="greaterThan">
      <formula>1</formula>
    </cfRule>
  </conditionalFormatting>
  <conditionalFormatting sqref="E52:V52">
    <cfRule type="cellIs" dxfId="482" priority="514" operator="greaterThan">
      <formula>1</formula>
    </cfRule>
  </conditionalFormatting>
  <conditionalFormatting sqref="E52:V52">
    <cfRule type="cellIs" dxfId="481" priority="513" operator="greaterThan">
      <formula>1</formula>
    </cfRule>
  </conditionalFormatting>
  <conditionalFormatting sqref="E52:V52">
    <cfRule type="cellIs" dxfId="480" priority="512" operator="greaterThan">
      <formula>1</formula>
    </cfRule>
  </conditionalFormatting>
  <conditionalFormatting sqref="E52:V52">
    <cfRule type="cellIs" dxfId="479" priority="511" operator="greaterThan">
      <formula>1</formula>
    </cfRule>
  </conditionalFormatting>
  <conditionalFormatting sqref="E52:V52">
    <cfRule type="cellIs" dxfId="478" priority="510" operator="greaterThan">
      <formula>1</formula>
    </cfRule>
  </conditionalFormatting>
  <conditionalFormatting sqref="E52:V52">
    <cfRule type="cellIs" dxfId="477" priority="509" operator="greaterThan">
      <formula>1</formula>
    </cfRule>
  </conditionalFormatting>
  <conditionalFormatting sqref="E52:V52">
    <cfRule type="cellIs" dxfId="476" priority="508" operator="greaterThan">
      <formula>1</formula>
    </cfRule>
  </conditionalFormatting>
  <conditionalFormatting sqref="E52:V52">
    <cfRule type="cellIs" dxfId="475" priority="507" operator="greaterThan">
      <formula>1</formula>
    </cfRule>
  </conditionalFormatting>
  <conditionalFormatting sqref="E52:V52">
    <cfRule type="cellIs" dxfId="474" priority="506" operator="greaterThan">
      <formula>1</formula>
    </cfRule>
  </conditionalFormatting>
  <conditionalFormatting sqref="E52:V52">
    <cfRule type="cellIs" dxfId="473" priority="505" operator="greaterThan">
      <formula>1</formula>
    </cfRule>
  </conditionalFormatting>
  <conditionalFormatting sqref="E52:V52">
    <cfRule type="cellIs" dxfId="472" priority="504" operator="greaterThan">
      <formula>1</formula>
    </cfRule>
  </conditionalFormatting>
  <conditionalFormatting sqref="E52:V52">
    <cfRule type="cellIs" dxfId="471" priority="503" operator="greaterThan">
      <formula>1</formula>
    </cfRule>
  </conditionalFormatting>
  <conditionalFormatting sqref="E52:V52">
    <cfRule type="cellIs" dxfId="470" priority="502" operator="greaterThan">
      <formula>1</formula>
    </cfRule>
  </conditionalFormatting>
  <conditionalFormatting sqref="E52:V52">
    <cfRule type="cellIs" dxfId="469" priority="501" operator="greaterThan">
      <formula>1</formula>
    </cfRule>
  </conditionalFormatting>
  <conditionalFormatting sqref="E52:V52">
    <cfRule type="cellIs" dxfId="468" priority="500" operator="greaterThan">
      <formula>1</formula>
    </cfRule>
  </conditionalFormatting>
  <conditionalFormatting sqref="E52:V52">
    <cfRule type="cellIs" dxfId="467" priority="499" operator="greaterThan">
      <formula>1</formula>
    </cfRule>
  </conditionalFormatting>
  <conditionalFormatting sqref="E52:V52">
    <cfRule type="cellIs" dxfId="466" priority="498" operator="greaterThan">
      <formula>1</formula>
    </cfRule>
  </conditionalFormatting>
  <conditionalFormatting sqref="E52:V52">
    <cfRule type="cellIs" dxfId="465" priority="497" operator="greaterThan">
      <formula>1</formula>
    </cfRule>
  </conditionalFormatting>
  <conditionalFormatting sqref="E52:V52">
    <cfRule type="cellIs" dxfId="464" priority="496" operator="greaterThan">
      <formula>1</formula>
    </cfRule>
  </conditionalFormatting>
  <conditionalFormatting sqref="E52:V52">
    <cfRule type="cellIs" dxfId="463" priority="495" operator="greaterThan">
      <formula>1</formula>
    </cfRule>
  </conditionalFormatting>
  <conditionalFormatting sqref="E52:V52">
    <cfRule type="cellIs" dxfId="462" priority="494" operator="greaterThan">
      <formula>1</formula>
    </cfRule>
  </conditionalFormatting>
  <conditionalFormatting sqref="E52:V52">
    <cfRule type="cellIs" dxfId="461" priority="493" operator="greaterThan">
      <formula>1</formula>
    </cfRule>
  </conditionalFormatting>
  <conditionalFormatting sqref="E52:V52">
    <cfRule type="cellIs" dxfId="460" priority="492" operator="greaterThan">
      <formula>1</formula>
    </cfRule>
  </conditionalFormatting>
  <conditionalFormatting sqref="E52:V52">
    <cfRule type="cellIs" dxfId="459" priority="491" operator="greaterThan">
      <formula>1</formula>
    </cfRule>
  </conditionalFormatting>
  <conditionalFormatting sqref="E52:V52">
    <cfRule type="cellIs" dxfId="458" priority="490" operator="greaterThan">
      <formula>1</formula>
    </cfRule>
  </conditionalFormatting>
  <conditionalFormatting sqref="E52:V52">
    <cfRule type="cellIs" dxfId="457" priority="489" operator="greaterThan">
      <formula>1</formula>
    </cfRule>
  </conditionalFormatting>
  <conditionalFormatting sqref="E52:V52">
    <cfRule type="cellIs" dxfId="456" priority="488" operator="greaterThan">
      <formula>1</formula>
    </cfRule>
  </conditionalFormatting>
  <conditionalFormatting sqref="E52:V52">
    <cfRule type="cellIs" dxfId="455" priority="487" operator="greaterThan">
      <formula>1</formula>
    </cfRule>
  </conditionalFormatting>
  <conditionalFormatting sqref="E52:V52">
    <cfRule type="cellIs" dxfId="454" priority="486" operator="greaterThan">
      <formula>1</formula>
    </cfRule>
  </conditionalFormatting>
  <conditionalFormatting sqref="E52:V52">
    <cfRule type="cellIs" dxfId="453" priority="485" operator="greaterThan">
      <formula>1</formula>
    </cfRule>
  </conditionalFormatting>
  <conditionalFormatting sqref="E52:V52">
    <cfRule type="cellIs" dxfId="452" priority="484" operator="greaterThan">
      <formula>1</formula>
    </cfRule>
  </conditionalFormatting>
  <conditionalFormatting sqref="E52:V52">
    <cfRule type="cellIs" dxfId="451" priority="483" operator="greaterThan">
      <formula>1</formula>
    </cfRule>
  </conditionalFormatting>
  <conditionalFormatting sqref="E52:V52">
    <cfRule type="cellIs" dxfId="450" priority="482" operator="greaterThan">
      <formula>1</formula>
    </cfRule>
  </conditionalFormatting>
  <conditionalFormatting sqref="E52:V52">
    <cfRule type="cellIs" dxfId="449" priority="481" operator="greaterThan">
      <formula>1</formula>
    </cfRule>
  </conditionalFormatting>
  <conditionalFormatting sqref="E52:V52">
    <cfRule type="cellIs" dxfId="448" priority="480" operator="greaterThan">
      <formula>1</formula>
    </cfRule>
  </conditionalFormatting>
  <conditionalFormatting sqref="E52:V52">
    <cfRule type="cellIs" dxfId="447" priority="479" operator="greaterThan">
      <formula>1</formula>
    </cfRule>
  </conditionalFormatting>
  <conditionalFormatting sqref="E52:V52">
    <cfRule type="cellIs" dxfId="446" priority="478" operator="greaterThan">
      <formula>1</formula>
    </cfRule>
  </conditionalFormatting>
  <conditionalFormatting sqref="E52:V52">
    <cfRule type="cellIs" dxfId="445" priority="477" operator="greaterThan">
      <formula>1</formula>
    </cfRule>
  </conditionalFormatting>
  <conditionalFormatting sqref="E52:V52">
    <cfRule type="cellIs" dxfId="444" priority="476" operator="greaterThan">
      <formula>1</formula>
    </cfRule>
  </conditionalFormatting>
  <conditionalFormatting sqref="E52:V52">
    <cfRule type="cellIs" dxfId="443" priority="475" operator="greaterThan">
      <formula>1</formula>
    </cfRule>
  </conditionalFormatting>
  <conditionalFormatting sqref="E52:V52">
    <cfRule type="cellIs" dxfId="442" priority="474" operator="greaterThan">
      <formula>1</formula>
    </cfRule>
  </conditionalFormatting>
  <conditionalFormatting sqref="E52:V52">
    <cfRule type="cellIs" dxfId="441" priority="473" operator="greaterThan">
      <formula>1</formula>
    </cfRule>
  </conditionalFormatting>
  <conditionalFormatting sqref="E52:V52">
    <cfRule type="cellIs" dxfId="440" priority="472" operator="greaterThan">
      <formula>1</formula>
    </cfRule>
  </conditionalFormatting>
  <conditionalFormatting sqref="E52:V52">
    <cfRule type="cellIs" dxfId="439" priority="471" operator="greaterThan">
      <formula>1</formula>
    </cfRule>
  </conditionalFormatting>
  <conditionalFormatting sqref="E52:V52">
    <cfRule type="cellIs" dxfId="438" priority="470" operator="greaterThan">
      <formula>1</formula>
    </cfRule>
  </conditionalFormatting>
  <conditionalFormatting sqref="E52:V52">
    <cfRule type="cellIs" dxfId="437" priority="469" operator="greaterThan">
      <formula>1</formula>
    </cfRule>
  </conditionalFormatting>
  <conditionalFormatting sqref="E52:V52">
    <cfRule type="cellIs" dxfId="436" priority="468" operator="greaterThan">
      <formula>1</formula>
    </cfRule>
  </conditionalFormatting>
  <conditionalFormatting sqref="E52:V52">
    <cfRule type="cellIs" dxfId="435" priority="467" operator="greaterThan">
      <formula>1</formula>
    </cfRule>
  </conditionalFormatting>
  <conditionalFormatting sqref="E52:V52">
    <cfRule type="cellIs" dxfId="434" priority="466" operator="greaterThan">
      <formula>1</formula>
    </cfRule>
  </conditionalFormatting>
  <conditionalFormatting sqref="E52:V52">
    <cfRule type="cellIs" dxfId="433" priority="465" operator="greaterThan">
      <formula>1</formula>
    </cfRule>
  </conditionalFormatting>
  <conditionalFormatting sqref="E52:V52">
    <cfRule type="cellIs" dxfId="432" priority="464" operator="greaterThan">
      <formula>1</formula>
    </cfRule>
  </conditionalFormatting>
  <conditionalFormatting sqref="E52:V52">
    <cfRule type="cellIs" dxfId="431" priority="463" operator="greaterThan">
      <formula>1</formula>
    </cfRule>
  </conditionalFormatting>
  <conditionalFormatting sqref="E52:V52">
    <cfRule type="cellIs" dxfId="430" priority="462" operator="greaterThan">
      <formula>1</formula>
    </cfRule>
  </conditionalFormatting>
  <conditionalFormatting sqref="E52:V52">
    <cfRule type="cellIs" dxfId="429" priority="461" operator="greaterThan">
      <formula>1</formula>
    </cfRule>
  </conditionalFormatting>
  <conditionalFormatting sqref="E52:V52">
    <cfRule type="cellIs" dxfId="428" priority="460" operator="greaterThan">
      <formula>1</formula>
    </cfRule>
  </conditionalFormatting>
  <conditionalFormatting sqref="E52:V52">
    <cfRule type="cellIs" dxfId="427" priority="459" operator="greaterThan">
      <formula>1</formula>
    </cfRule>
  </conditionalFormatting>
  <conditionalFormatting sqref="E52:V52">
    <cfRule type="cellIs" dxfId="426" priority="458" operator="greaterThan">
      <formula>1</formula>
    </cfRule>
  </conditionalFormatting>
  <conditionalFormatting sqref="E52:V52">
    <cfRule type="cellIs" dxfId="425" priority="457" operator="greaterThan">
      <formula>1</formula>
    </cfRule>
  </conditionalFormatting>
  <conditionalFormatting sqref="E52:V52">
    <cfRule type="cellIs" dxfId="424" priority="456" operator="greaterThan">
      <formula>1</formula>
    </cfRule>
  </conditionalFormatting>
  <conditionalFormatting sqref="E52:V52">
    <cfRule type="cellIs" dxfId="423" priority="455" operator="greaterThan">
      <formula>1</formula>
    </cfRule>
  </conditionalFormatting>
  <conditionalFormatting sqref="E52:V52">
    <cfRule type="cellIs" dxfId="422" priority="454" operator="greaterThan">
      <formula>1</formula>
    </cfRule>
  </conditionalFormatting>
  <conditionalFormatting sqref="E52:V52">
    <cfRule type="cellIs" dxfId="421" priority="453" operator="greaterThan">
      <formula>1</formula>
    </cfRule>
  </conditionalFormatting>
  <conditionalFormatting sqref="E52:V52">
    <cfRule type="cellIs" dxfId="420" priority="452" operator="greaterThan">
      <formula>1</formula>
    </cfRule>
  </conditionalFormatting>
  <conditionalFormatting sqref="E52:V52">
    <cfRule type="cellIs" dxfId="419" priority="451" operator="greaterThan">
      <formula>1</formula>
    </cfRule>
  </conditionalFormatting>
  <conditionalFormatting sqref="E52:V52">
    <cfRule type="cellIs" dxfId="418" priority="450" operator="greaterThan">
      <formula>1</formula>
    </cfRule>
  </conditionalFormatting>
  <conditionalFormatting sqref="E52:V52">
    <cfRule type="cellIs" dxfId="417" priority="449" operator="greaterThan">
      <formula>1</formula>
    </cfRule>
  </conditionalFormatting>
  <conditionalFormatting sqref="E52:V52">
    <cfRule type="cellIs" dxfId="416" priority="448" operator="greaterThan">
      <formula>1</formula>
    </cfRule>
  </conditionalFormatting>
  <conditionalFormatting sqref="E52:V52">
    <cfRule type="cellIs" dxfId="415" priority="447" operator="greaterThan">
      <formula>1</formula>
    </cfRule>
  </conditionalFormatting>
  <conditionalFormatting sqref="E52:V52">
    <cfRule type="cellIs" dxfId="414" priority="446" operator="greaterThan">
      <formula>1</formula>
    </cfRule>
  </conditionalFormatting>
  <conditionalFormatting sqref="E52:V52">
    <cfRule type="cellIs" dxfId="413" priority="445" operator="greaterThan">
      <formula>1</formula>
    </cfRule>
  </conditionalFormatting>
  <conditionalFormatting sqref="E52:V52">
    <cfRule type="cellIs" dxfId="412" priority="444" operator="greaterThan">
      <formula>1</formula>
    </cfRule>
  </conditionalFormatting>
  <conditionalFormatting sqref="E52:V52">
    <cfRule type="cellIs" dxfId="411" priority="443" operator="greaterThan">
      <formula>1</formula>
    </cfRule>
  </conditionalFormatting>
  <conditionalFormatting sqref="E52:V52">
    <cfRule type="cellIs" dxfId="410" priority="442" operator="greaterThan">
      <formula>1</formula>
    </cfRule>
  </conditionalFormatting>
  <conditionalFormatting sqref="E52:V52">
    <cfRule type="cellIs" dxfId="409" priority="441" operator="greaterThan">
      <formula>1</formula>
    </cfRule>
  </conditionalFormatting>
  <conditionalFormatting sqref="E52:V52">
    <cfRule type="cellIs" dxfId="408" priority="440" operator="greaterThan">
      <formula>1</formula>
    </cfRule>
  </conditionalFormatting>
  <conditionalFormatting sqref="E52:V52">
    <cfRule type="cellIs" dxfId="407" priority="439" operator="greaterThan">
      <formula>1</formula>
    </cfRule>
  </conditionalFormatting>
  <conditionalFormatting sqref="E52:V52">
    <cfRule type="cellIs" dxfId="406" priority="438" operator="greaterThan">
      <formula>1</formula>
    </cfRule>
  </conditionalFormatting>
  <conditionalFormatting sqref="E52:V52">
    <cfRule type="cellIs" dxfId="405" priority="437" operator="greaterThan">
      <formula>1</formula>
    </cfRule>
  </conditionalFormatting>
  <conditionalFormatting sqref="E52:V52">
    <cfRule type="cellIs" dxfId="404" priority="436" operator="greaterThan">
      <formula>1</formula>
    </cfRule>
  </conditionalFormatting>
  <conditionalFormatting sqref="E52:V52">
    <cfRule type="cellIs" dxfId="403" priority="435" operator="greaterThan">
      <formula>1</formula>
    </cfRule>
  </conditionalFormatting>
  <conditionalFormatting sqref="E52:V52">
    <cfRule type="cellIs" dxfId="402" priority="434" operator="greaterThan">
      <formula>1</formula>
    </cfRule>
  </conditionalFormatting>
  <conditionalFormatting sqref="E52:V52">
    <cfRule type="cellIs" dxfId="401" priority="433" operator="greaterThan">
      <formula>1</formula>
    </cfRule>
  </conditionalFormatting>
  <conditionalFormatting sqref="E52:V52">
    <cfRule type="cellIs" dxfId="400" priority="432" operator="greaterThan">
      <formula>1</formula>
    </cfRule>
  </conditionalFormatting>
  <conditionalFormatting sqref="E52:V52">
    <cfRule type="cellIs" dxfId="399" priority="431" operator="greaterThan">
      <formula>1</formula>
    </cfRule>
  </conditionalFormatting>
  <conditionalFormatting sqref="E52:V52">
    <cfRule type="cellIs" dxfId="398" priority="430" operator="greaterThan">
      <formula>1</formula>
    </cfRule>
  </conditionalFormatting>
  <conditionalFormatting sqref="E52:V52">
    <cfRule type="cellIs" dxfId="397" priority="429" operator="greaterThan">
      <formula>1</formula>
    </cfRule>
  </conditionalFormatting>
  <conditionalFormatting sqref="E52:V52">
    <cfRule type="cellIs" dxfId="396" priority="428" operator="greaterThan">
      <formula>1</formula>
    </cfRule>
  </conditionalFormatting>
  <conditionalFormatting sqref="E52:V52">
    <cfRule type="cellIs" dxfId="395" priority="427" operator="greaterThan">
      <formula>1</formula>
    </cfRule>
  </conditionalFormatting>
  <conditionalFormatting sqref="E52:V52">
    <cfRule type="cellIs" dxfId="394" priority="426" operator="greaterThan">
      <formula>1</formula>
    </cfRule>
  </conditionalFormatting>
  <conditionalFormatting sqref="E52:V52">
    <cfRule type="cellIs" dxfId="393" priority="425" operator="greaterThan">
      <formula>1</formula>
    </cfRule>
  </conditionalFormatting>
  <conditionalFormatting sqref="E52:V52">
    <cfRule type="cellIs" dxfId="392" priority="424" operator="greaterThan">
      <formula>1</formula>
    </cfRule>
  </conditionalFormatting>
  <conditionalFormatting sqref="E52:V52">
    <cfRule type="cellIs" dxfId="391" priority="423" operator="greaterThan">
      <formula>1</formula>
    </cfRule>
  </conditionalFormatting>
  <conditionalFormatting sqref="E52:V52">
    <cfRule type="cellIs" dxfId="390" priority="422" operator="greaterThan">
      <formula>1</formula>
    </cfRule>
  </conditionalFormatting>
  <conditionalFormatting sqref="E52:V52">
    <cfRule type="cellIs" dxfId="389" priority="421" operator="greaterThan">
      <formula>1</formula>
    </cfRule>
  </conditionalFormatting>
  <conditionalFormatting sqref="E52:V52">
    <cfRule type="cellIs" dxfId="388" priority="420" operator="greaterThan">
      <formula>1</formula>
    </cfRule>
  </conditionalFormatting>
  <conditionalFormatting sqref="E52:V52">
    <cfRule type="cellIs" dxfId="387" priority="419" operator="greaterThan">
      <formula>1</formula>
    </cfRule>
  </conditionalFormatting>
  <conditionalFormatting sqref="E52:V52">
    <cfRule type="cellIs" dxfId="386" priority="418" operator="greaterThan">
      <formula>1</formula>
    </cfRule>
  </conditionalFormatting>
  <conditionalFormatting sqref="E52:V52">
    <cfRule type="cellIs" dxfId="385" priority="417" operator="greaterThan">
      <formula>1</formula>
    </cfRule>
  </conditionalFormatting>
  <conditionalFormatting sqref="E52:V52">
    <cfRule type="cellIs" dxfId="384" priority="416" operator="greaterThan">
      <formula>1</formula>
    </cfRule>
  </conditionalFormatting>
  <conditionalFormatting sqref="E52:V52">
    <cfRule type="cellIs" dxfId="383" priority="415" operator="greaterThan">
      <formula>1</formula>
    </cfRule>
  </conditionalFormatting>
  <conditionalFormatting sqref="E52:V52">
    <cfRule type="cellIs" dxfId="382" priority="414" operator="greaterThan">
      <formula>1</formula>
    </cfRule>
  </conditionalFormatting>
  <conditionalFormatting sqref="E52:V52">
    <cfRule type="cellIs" dxfId="381" priority="413" operator="greaterThan">
      <formula>1</formula>
    </cfRule>
  </conditionalFormatting>
  <conditionalFormatting sqref="E52:V52">
    <cfRule type="cellIs" dxfId="380" priority="412" operator="greaterThan">
      <formula>1</formula>
    </cfRule>
  </conditionalFormatting>
  <conditionalFormatting sqref="E52:V52">
    <cfRule type="cellIs" dxfId="379" priority="411" operator="greaterThan">
      <formula>1</formula>
    </cfRule>
  </conditionalFormatting>
  <conditionalFormatting sqref="E52:V52">
    <cfRule type="cellIs" dxfId="378" priority="410" operator="greaterThan">
      <formula>1</formula>
    </cfRule>
  </conditionalFormatting>
  <conditionalFormatting sqref="E52:V52">
    <cfRule type="cellIs" dxfId="377" priority="409" operator="greaterThan">
      <formula>1</formula>
    </cfRule>
  </conditionalFormatting>
  <conditionalFormatting sqref="E52:V52">
    <cfRule type="cellIs" dxfId="376" priority="377" operator="greaterThan">
      <formula>1</formula>
    </cfRule>
  </conditionalFormatting>
  <conditionalFormatting sqref="E52:V52">
    <cfRule type="cellIs" dxfId="375" priority="376" operator="greaterThan">
      <formula>1</formula>
    </cfRule>
  </conditionalFormatting>
  <conditionalFormatting sqref="E52:V52">
    <cfRule type="cellIs" dxfId="374" priority="375" operator="greaterThan">
      <formula>1</formula>
    </cfRule>
  </conditionalFormatting>
  <conditionalFormatting sqref="E52:V52">
    <cfRule type="cellIs" dxfId="373" priority="374" operator="greaterThan">
      <formula>1</formula>
    </cfRule>
  </conditionalFormatting>
  <conditionalFormatting sqref="E52:V52">
    <cfRule type="cellIs" dxfId="372" priority="373" operator="greaterThan">
      <formula>1</formula>
    </cfRule>
  </conditionalFormatting>
  <conditionalFormatting sqref="E52:V52">
    <cfRule type="cellIs" dxfId="371" priority="372" operator="greaterThan">
      <formula>1</formula>
    </cfRule>
  </conditionalFormatting>
  <conditionalFormatting sqref="E52:V52">
    <cfRule type="cellIs" dxfId="370" priority="371" operator="greaterThan">
      <formula>1</formula>
    </cfRule>
  </conditionalFormatting>
  <conditionalFormatting sqref="E52:V52">
    <cfRule type="cellIs" dxfId="369" priority="370" operator="greaterThan">
      <formula>1</formula>
    </cfRule>
  </conditionalFormatting>
  <conditionalFormatting sqref="E52:V52">
    <cfRule type="cellIs" dxfId="368" priority="369" operator="greaterThan">
      <formula>1</formula>
    </cfRule>
  </conditionalFormatting>
  <conditionalFormatting sqref="E52:V52">
    <cfRule type="cellIs" dxfId="367" priority="368" operator="greaterThan">
      <formula>1</formula>
    </cfRule>
  </conditionalFormatting>
  <conditionalFormatting sqref="E52:V52">
    <cfRule type="cellIs" dxfId="366" priority="367" operator="greaterThan">
      <formula>1</formula>
    </cfRule>
  </conditionalFormatting>
  <conditionalFormatting sqref="E52:V52">
    <cfRule type="cellIs" dxfId="365" priority="366" operator="greaterThan">
      <formula>1</formula>
    </cfRule>
  </conditionalFormatting>
  <conditionalFormatting sqref="E52:V52">
    <cfRule type="cellIs" dxfId="364" priority="365" operator="greaterThan">
      <formula>1</formula>
    </cfRule>
  </conditionalFormatting>
  <conditionalFormatting sqref="E52:V52">
    <cfRule type="cellIs" dxfId="363" priority="364" operator="greaterThan">
      <formula>1</formula>
    </cfRule>
  </conditionalFormatting>
  <conditionalFormatting sqref="E52:V52">
    <cfRule type="cellIs" dxfId="362" priority="363" operator="greaterThan">
      <formula>1</formula>
    </cfRule>
  </conditionalFormatting>
  <conditionalFormatting sqref="E52:V52">
    <cfRule type="cellIs" dxfId="361" priority="362" operator="greaterThan">
      <formula>1</formula>
    </cfRule>
  </conditionalFormatting>
  <conditionalFormatting sqref="E52:V52">
    <cfRule type="cellIs" dxfId="360" priority="361" operator="greaterThan">
      <formula>1</formula>
    </cfRule>
  </conditionalFormatting>
  <conditionalFormatting sqref="E52:V52">
    <cfRule type="cellIs" dxfId="359" priority="360" operator="greaterThan">
      <formula>1</formula>
    </cfRule>
  </conditionalFormatting>
  <conditionalFormatting sqref="E52:V52">
    <cfRule type="cellIs" dxfId="358" priority="359" operator="greaterThan">
      <formula>1</formula>
    </cfRule>
  </conditionalFormatting>
  <conditionalFormatting sqref="E52:V52">
    <cfRule type="cellIs" dxfId="357" priority="358" operator="greaterThan">
      <formula>1</formula>
    </cfRule>
  </conditionalFormatting>
  <conditionalFormatting sqref="E52:V52">
    <cfRule type="cellIs" dxfId="356" priority="357" operator="greaterThan">
      <formula>1</formula>
    </cfRule>
  </conditionalFormatting>
  <conditionalFormatting sqref="E52:V52">
    <cfRule type="cellIs" dxfId="355" priority="356" operator="greaterThan">
      <formula>1</formula>
    </cfRule>
  </conditionalFormatting>
  <conditionalFormatting sqref="E52:V52">
    <cfRule type="cellIs" dxfId="354" priority="355" operator="greaterThan">
      <formula>1</formula>
    </cfRule>
  </conditionalFormatting>
  <conditionalFormatting sqref="E52:V52">
    <cfRule type="cellIs" dxfId="353" priority="354" operator="greaterThan">
      <formula>1</formula>
    </cfRule>
  </conditionalFormatting>
  <conditionalFormatting sqref="E52:V52">
    <cfRule type="cellIs" dxfId="352" priority="353" operator="greaterThan">
      <formula>1</formula>
    </cfRule>
  </conditionalFormatting>
  <conditionalFormatting sqref="E52:V52">
    <cfRule type="cellIs" dxfId="351" priority="352" operator="greaterThan">
      <formula>1</formula>
    </cfRule>
  </conditionalFormatting>
  <conditionalFormatting sqref="E52:V52">
    <cfRule type="cellIs" dxfId="350" priority="351" operator="greaterThan">
      <formula>1</formula>
    </cfRule>
  </conditionalFormatting>
  <conditionalFormatting sqref="E52:V52">
    <cfRule type="cellIs" dxfId="349" priority="350" operator="greaterThan">
      <formula>1</formula>
    </cfRule>
  </conditionalFormatting>
  <conditionalFormatting sqref="E52:V52">
    <cfRule type="cellIs" dxfId="348" priority="349" operator="greaterThan">
      <formula>1</formula>
    </cfRule>
  </conditionalFormatting>
  <conditionalFormatting sqref="E52:V52">
    <cfRule type="cellIs" dxfId="347" priority="348" operator="greaterThan">
      <formula>1</formula>
    </cfRule>
  </conditionalFormatting>
  <conditionalFormatting sqref="E52:V52">
    <cfRule type="cellIs" dxfId="346" priority="347" operator="greaterThan">
      <formula>1</formula>
    </cfRule>
  </conditionalFormatting>
  <conditionalFormatting sqref="E52:V52">
    <cfRule type="cellIs" dxfId="345" priority="346" operator="greaterThan">
      <formula>1</formula>
    </cfRule>
  </conditionalFormatting>
  <conditionalFormatting sqref="E52:V52">
    <cfRule type="cellIs" dxfId="344" priority="345" operator="greaterThan">
      <formula>1</formula>
    </cfRule>
  </conditionalFormatting>
  <conditionalFormatting sqref="E52:V52">
    <cfRule type="cellIs" dxfId="343" priority="344" operator="greaterThan">
      <formula>1</formula>
    </cfRule>
  </conditionalFormatting>
  <conditionalFormatting sqref="E52:V52">
    <cfRule type="cellIs" dxfId="342" priority="343" operator="greaterThan">
      <formula>1</formula>
    </cfRule>
  </conditionalFormatting>
  <conditionalFormatting sqref="E52:V52">
    <cfRule type="cellIs" dxfId="341" priority="342" operator="greaterThan">
      <formula>1</formula>
    </cfRule>
  </conditionalFormatting>
  <conditionalFormatting sqref="E52:V52">
    <cfRule type="cellIs" dxfId="340" priority="341" operator="greaterThan">
      <formula>1</formula>
    </cfRule>
  </conditionalFormatting>
  <conditionalFormatting sqref="E52:V52">
    <cfRule type="cellIs" dxfId="339" priority="340" operator="greaterThan">
      <formula>1</formula>
    </cfRule>
  </conditionalFormatting>
  <conditionalFormatting sqref="E52:V52">
    <cfRule type="cellIs" dxfId="338" priority="339" operator="greaterThan">
      <formula>1</formula>
    </cfRule>
  </conditionalFormatting>
  <conditionalFormatting sqref="E52:V52">
    <cfRule type="cellIs" dxfId="337" priority="338" operator="greaterThan">
      <formula>1</formula>
    </cfRule>
  </conditionalFormatting>
  <conditionalFormatting sqref="E52:V52">
    <cfRule type="cellIs" dxfId="336" priority="337" operator="greaterThan">
      <formula>1</formula>
    </cfRule>
  </conditionalFormatting>
  <conditionalFormatting sqref="E52:V52">
    <cfRule type="cellIs" dxfId="335" priority="336" operator="greaterThan">
      <formula>1</formula>
    </cfRule>
  </conditionalFormatting>
  <conditionalFormatting sqref="E52:V52">
    <cfRule type="cellIs" dxfId="334" priority="335" operator="greaterThan">
      <formula>1</formula>
    </cfRule>
  </conditionalFormatting>
  <conditionalFormatting sqref="E52:V52">
    <cfRule type="cellIs" dxfId="333" priority="334" operator="greaterThan">
      <formula>1</formula>
    </cfRule>
  </conditionalFormatting>
  <conditionalFormatting sqref="E52:V52">
    <cfRule type="cellIs" dxfId="332" priority="333" operator="greaterThan">
      <formula>1</formula>
    </cfRule>
  </conditionalFormatting>
  <conditionalFormatting sqref="E52:V52">
    <cfRule type="cellIs" dxfId="331" priority="332" operator="greaterThan">
      <formula>1</formula>
    </cfRule>
  </conditionalFormatting>
  <conditionalFormatting sqref="E52:V52">
    <cfRule type="cellIs" dxfId="330" priority="331" operator="greaterThan">
      <formula>1</formula>
    </cfRule>
  </conditionalFormatting>
  <conditionalFormatting sqref="E52:V52">
    <cfRule type="cellIs" dxfId="329" priority="330" operator="greaterThan">
      <formula>1</formula>
    </cfRule>
  </conditionalFormatting>
  <conditionalFormatting sqref="E52:V52">
    <cfRule type="cellIs" dxfId="328" priority="329" operator="greaterThan">
      <formula>1</formula>
    </cfRule>
  </conditionalFormatting>
  <conditionalFormatting sqref="E52:V52">
    <cfRule type="cellIs" dxfId="327" priority="328" operator="greaterThan">
      <formula>1</formula>
    </cfRule>
  </conditionalFormatting>
  <conditionalFormatting sqref="E52:V52">
    <cfRule type="cellIs" dxfId="326" priority="327" operator="greaterThan">
      <formula>1</formula>
    </cfRule>
  </conditionalFormatting>
  <conditionalFormatting sqref="E52:V52">
    <cfRule type="cellIs" dxfId="325" priority="326" operator="greaterThan">
      <formula>1</formula>
    </cfRule>
  </conditionalFormatting>
  <conditionalFormatting sqref="E52:V52">
    <cfRule type="cellIs" dxfId="324" priority="325" operator="greaterThan">
      <formula>1</formula>
    </cfRule>
  </conditionalFormatting>
  <conditionalFormatting sqref="E52:V52">
    <cfRule type="cellIs" dxfId="323" priority="324" operator="greaterThan">
      <formula>1</formula>
    </cfRule>
  </conditionalFormatting>
  <conditionalFormatting sqref="E52:V52">
    <cfRule type="cellIs" dxfId="322" priority="323" operator="greaterThan">
      <formula>1</formula>
    </cfRule>
  </conditionalFormatting>
  <conditionalFormatting sqref="E52:V52">
    <cfRule type="cellIs" dxfId="321" priority="322" operator="greaterThan">
      <formula>1</formula>
    </cfRule>
  </conditionalFormatting>
  <conditionalFormatting sqref="E52:V52">
    <cfRule type="cellIs" dxfId="320" priority="321" operator="greaterThan">
      <formula>1</formula>
    </cfRule>
  </conditionalFormatting>
  <conditionalFormatting sqref="E52:V52">
    <cfRule type="cellIs" dxfId="319" priority="320" operator="greaterThan">
      <formula>1</formula>
    </cfRule>
  </conditionalFormatting>
  <conditionalFormatting sqref="E52:V52">
    <cfRule type="cellIs" dxfId="318" priority="319" operator="greaterThan">
      <formula>1</formula>
    </cfRule>
  </conditionalFormatting>
  <conditionalFormatting sqref="E52:V52">
    <cfRule type="cellIs" dxfId="317" priority="318" operator="greaterThan">
      <formula>1</formula>
    </cfRule>
  </conditionalFormatting>
  <conditionalFormatting sqref="E52:V52">
    <cfRule type="cellIs" dxfId="316" priority="317" operator="greaterThan">
      <formula>1</formula>
    </cfRule>
  </conditionalFormatting>
  <conditionalFormatting sqref="E52:V52">
    <cfRule type="cellIs" dxfId="315" priority="316" operator="greaterThan">
      <formula>1</formula>
    </cfRule>
  </conditionalFormatting>
  <conditionalFormatting sqref="E52:V52">
    <cfRule type="cellIs" dxfId="314" priority="315" operator="greaterThan">
      <formula>1</formula>
    </cfRule>
  </conditionalFormatting>
  <conditionalFormatting sqref="E52:V52">
    <cfRule type="cellIs" dxfId="313" priority="314" operator="greaterThan">
      <formula>1</formula>
    </cfRule>
  </conditionalFormatting>
  <conditionalFormatting sqref="E52:V52">
    <cfRule type="cellIs" dxfId="312" priority="313" operator="greaterThan">
      <formula>1</formula>
    </cfRule>
  </conditionalFormatting>
  <conditionalFormatting sqref="E52:V52">
    <cfRule type="cellIs" dxfId="311" priority="312" operator="greaterThan">
      <formula>1</formula>
    </cfRule>
  </conditionalFormatting>
  <conditionalFormatting sqref="E52:V52">
    <cfRule type="cellIs" dxfId="310" priority="311" operator="greaterThan">
      <formula>1</formula>
    </cfRule>
  </conditionalFormatting>
  <conditionalFormatting sqref="E52:V52">
    <cfRule type="cellIs" dxfId="309" priority="310" operator="greaterThan">
      <formula>1</formula>
    </cfRule>
  </conditionalFormatting>
  <conditionalFormatting sqref="E52:V52">
    <cfRule type="cellIs" dxfId="308" priority="309" operator="greaterThan">
      <formula>1</formula>
    </cfRule>
  </conditionalFormatting>
  <conditionalFormatting sqref="E52:V52">
    <cfRule type="cellIs" dxfId="307" priority="308" operator="greaterThan">
      <formula>1</formula>
    </cfRule>
  </conditionalFormatting>
  <conditionalFormatting sqref="E52:V52">
    <cfRule type="cellIs" dxfId="306" priority="307" operator="greaterThan">
      <formula>1</formula>
    </cfRule>
  </conditionalFormatting>
  <conditionalFormatting sqref="E52:V52">
    <cfRule type="cellIs" dxfId="305" priority="306" operator="greaterThan">
      <formula>1</formula>
    </cfRule>
  </conditionalFormatting>
  <conditionalFormatting sqref="E52:V52">
    <cfRule type="cellIs" dxfId="304" priority="305" operator="greaterThan">
      <formula>1</formula>
    </cfRule>
  </conditionalFormatting>
  <conditionalFormatting sqref="E52:V52">
    <cfRule type="cellIs" dxfId="303" priority="304" operator="greaterThan">
      <formula>1</formula>
    </cfRule>
  </conditionalFormatting>
  <conditionalFormatting sqref="E52:V52">
    <cfRule type="cellIs" dxfId="302" priority="303" operator="greaterThan">
      <formula>1</formula>
    </cfRule>
  </conditionalFormatting>
  <conditionalFormatting sqref="E52:V52">
    <cfRule type="cellIs" dxfId="301" priority="302" operator="greaterThan">
      <formula>1</formula>
    </cfRule>
  </conditionalFormatting>
  <conditionalFormatting sqref="E52:V52">
    <cfRule type="cellIs" dxfId="300" priority="301" operator="greaterThan">
      <formula>1</formula>
    </cfRule>
  </conditionalFormatting>
  <conditionalFormatting sqref="E52:V52">
    <cfRule type="cellIs" dxfId="299" priority="300" operator="greaterThan">
      <formula>1</formula>
    </cfRule>
  </conditionalFormatting>
  <conditionalFormatting sqref="E52:V52">
    <cfRule type="cellIs" dxfId="298" priority="299" operator="greaterThan">
      <formula>1</formula>
    </cfRule>
  </conditionalFormatting>
  <conditionalFormatting sqref="E52:V52">
    <cfRule type="cellIs" dxfId="297" priority="298" operator="greaterThan">
      <formula>1</formula>
    </cfRule>
  </conditionalFormatting>
  <conditionalFormatting sqref="E52:V52">
    <cfRule type="cellIs" dxfId="296" priority="297" operator="greaterThan">
      <formula>1</formula>
    </cfRule>
  </conditionalFormatting>
  <conditionalFormatting sqref="E52:V52">
    <cfRule type="cellIs" dxfId="295" priority="296" operator="greaterThan">
      <formula>1</formula>
    </cfRule>
  </conditionalFormatting>
  <conditionalFormatting sqref="E52:V52">
    <cfRule type="cellIs" dxfId="294" priority="295" operator="greaterThan">
      <formula>1</formula>
    </cfRule>
  </conditionalFormatting>
  <conditionalFormatting sqref="E52:V52">
    <cfRule type="cellIs" dxfId="293" priority="294" operator="greaterThan">
      <formula>1</formula>
    </cfRule>
  </conditionalFormatting>
  <conditionalFormatting sqref="E52:V52">
    <cfRule type="cellIs" dxfId="292" priority="293" operator="greaterThan">
      <formula>1</formula>
    </cfRule>
  </conditionalFormatting>
  <conditionalFormatting sqref="E52:V52">
    <cfRule type="cellIs" dxfId="291" priority="292" operator="greaterThan">
      <formula>1</formula>
    </cfRule>
  </conditionalFormatting>
  <conditionalFormatting sqref="E52:V52">
    <cfRule type="cellIs" dxfId="290" priority="291" operator="greaterThan">
      <formula>1</formula>
    </cfRule>
  </conditionalFormatting>
  <conditionalFormatting sqref="E52:V52">
    <cfRule type="cellIs" dxfId="289" priority="290" operator="greaterThan">
      <formula>1</formula>
    </cfRule>
  </conditionalFormatting>
  <conditionalFormatting sqref="E52:V52">
    <cfRule type="cellIs" dxfId="288" priority="289" operator="greaterThan">
      <formula>1</formula>
    </cfRule>
  </conditionalFormatting>
  <conditionalFormatting sqref="E52:V52">
    <cfRule type="cellIs" dxfId="287" priority="288" operator="greaterThan">
      <formula>1</formula>
    </cfRule>
  </conditionalFormatting>
  <conditionalFormatting sqref="E52:V52">
    <cfRule type="cellIs" dxfId="286" priority="287" operator="greaterThan">
      <formula>1</formula>
    </cfRule>
  </conditionalFormatting>
  <conditionalFormatting sqref="E52:V52">
    <cfRule type="cellIs" dxfId="285" priority="286" operator="greaterThan">
      <formula>1</formula>
    </cfRule>
  </conditionalFormatting>
  <conditionalFormatting sqref="E52:V52">
    <cfRule type="cellIs" dxfId="284" priority="285" operator="greaterThan">
      <formula>1</formula>
    </cfRule>
  </conditionalFormatting>
  <conditionalFormatting sqref="E52:V52">
    <cfRule type="cellIs" dxfId="283" priority="284" operator="greaterThan">
      <formula>1</formula>
    </cfRule>
  </conditionalFormatting>
  <conditionalFormatting sqref="E52:V52">
    <cfRule type="cellIs" dxfId="282" priority="283" operator="greaterThan">
      <formula>1</formula>
    </cfRule>
  </conditionalFormatting>
  <conditionalFormatting sqref="E52:V52">
    <cfRule type="cellIs" dxfId="281" priority="282" operator="greaterThan">
      <formula>1</formula>
    </cfRule>
  </conditionalFormatting>
  <conditionalFormatting sqref="E52:V52">
    <cfRule type="cellIs" dxfId="280" priority="281" operator="greaterThan">
      <formula>1</formula>
    </cfRule>
  </conditionalFormatting>
  <conditionalFormatting sqref="E52:V52">
    <cfRule type="cellIs" dxfId="279" priority="280" operator="greaterThan">
      <formula>1</formula>
    </cfRule>
  </conditionalFormatting>
  <conditionalFormatting sqref="E52:V52">
    <cfRule type="cellIs" dxfId="278" priority="279" operator="greaterThan">
      <formula>1</formula>
    </cfRule>
  </conditionalFormatting>
  <conditionalFormatting sqref="E52:V52">
    <cfRule type="cellIs" dxfId="277" priority="278" operator="greaterThan">
      <formula>1</formula>
    </cfRule>
  </conditionalFormatting>
  <conditionalFormatting sqref="E52:V52">
    <cfRule type="cellIs" dxfId="276" priority="277" operator="greaterThan">
      <formula>1</formula>
    </cfRule>
  </conditionalFormatting>
  <conditionalFormatting sqref="E52:V52">
    <cfRule type="cellIs" dxfId="275" priority="276" operator="greaterThan">
      <formula>1</formula>
    </cfRule>
  </conditionalFormatting>
  <conditionalFormatting sqref="E52:V52">
    <cfRule type="cellIs" dxfId="274" priority="275" operator="greaterThan">
      <formula>1</formula>
    </cfRule>
  </conditionalFormatting>
  <conditionalFormatting sqref="E52:V52">
    <cfRule type="cellIs" dxfId="273" priority="274" operator="greaterThan">
      <formula>1</formula>
    </cfRule>
  </conditionalFormatting>
  <conditionalFormatting sqref="E52:V52">
    <cfRule type="cellIs" dxfId="272" priority="273" operator="greaterThan">
      <formula>1</formula>
    </cfRule>
  </conditionalFormatting>
  <conditionalFormatting sqref="E52:V52">
    <cfRule type="cellIs" dxfId="271" priority="272" operator="greaterThan">
      <formula>1</formula>
    </cfRule>
  </conditionalFormatting>
  <conditionalFormatting sqref="E52:V52">
    <cfRule type="cellIs" dxfId="270" priority="271" operator="greaterThan">
      <formula>1</formula>
    </cfRule>
  </conditionalFormatting>
  <conditionalFormatting sqref="E52:V52">
    <cfRule type="cellIs" dxfId="269" priority="270" operator="greaterThan">
      <formula>1</formula>
    </cfRule>
  </conditionalFormatting>
  <conditionalFormatting sqref="E52:V52">
    <cfRule type="cellIs" dxfId="268" priority="269" operator="greaterThan">
      <formula>1</formula>
    </cfRule>
  </conditionalFormatting>
  <conditionalFormatting sqref="E52:V52">
    <cfRule type="cellIs" dxfId="267" priority="268" operator="greaterThan">
      <formula>1</formula>
    </cfRule>
  </conditionalFormatting>
  <conditionalFormatting sqref="E52:V52">
    <cfRule type="cellIs" dxfId="266" priority="267" operator="greaterThan">
      <formula>1</formula>
    </cfRule>
  </conditionalFormatting>
  <conditionalFormatting sqref="E52:V52">
    <cfRule type="cellIs" dxfId="265" priority="266" operator="greaterThan">
      <formula>1</formula>
    </cfRule>
  </conditionalFormatting>
  <conditionalFormatting sqref="E52:V52">
    <cfRule type="cellIs" dxfId="264" priority="265" operator="greaterThan">
      <formula>1</formula>
    </cfRule>
  </conditionalFormatting>
  <conditionalFormatting sqref="E52:V52">
    <cfRule type="cellIs" dxfId="263" priority="264" operator="greaterThan">
      <formula>1</formula>
    </cfRule>
  </conditionalFormatting>
  <conditionalFormatting sqref="E52:V52">
    <cfRule type="cellIs" dxfId="262" priority="263" operator="greaterThan">
      <formula>1</formula>
    </cfRule>
  </conditionalFormatting>
  <conditionalFormatting sqref="E52:V52">
    <cfRule type="cellIs" dxfId="261" priority="262" operator="greaterThan">
      <formula>1</formula>
    </cfRule>
  </conditionalFormatting>
  <conditionalFormatting sqref="E52:V52">
    <cfRule type="cellIs" dxfId="260" priority="261" operator="greaterThan">
      <formula>1</formula>
    </cfRule>
  </conditionalFormatting>
  <conditionalFormatting sqref="E52:V52">
    <cfRule type="cellIs" dxfId="259" priority="260" operator="greaterThan">
      <formula>1</formula>
    </cfRule>
  </conditionalFormatting>
  <conditionalFormatting sqref="E52:V52">
    <cfRule type="cellIs" dxfId="258" priority="259" operator="greaterThan">
      <formula>1</formula>
    </cfRule>
  </conditionalFormatting>
  <conditionalFormatting sqref="E52:V52">
    <cfRule type="cellIs" dxfId="257" priority="258" operator="greaterThan">
      <formula>1</formula>
    </cfRule>
  </conditionalFormatting>
  <conditionalFormatting sqref="E52:V52">
    <cfRule type="cellIs" dxfId="256" priority="257" operator="greaterThan">
      <formula>1</formula>
    </cfRule>
  </conditionalFormatting>
  <conditionalFormatting sqref="E52:V52">
    <cfRule type="cellIs" dxfId="255" priority="256" operator="greaterThan">
      <formula>1</formula>
    </cfRule>
  </conditionalFormatting>
  <conditionalFormatting sqref="E52:V52">
    <cfRule type="cellIs" dxfId="254" priority="255" operator="greaterThan">
      <formula>1</formula>
    </cfRule>
  </conditionalFormatting>
  <conditionalFormatting sqref="E52:V52">
    <cfRule type="cellIs" dxfId="253" priority="254" operator="greaterThan">
      <formula>1</formula>
    </cfRule>
  </conditionalFormatting>
  <conditionalFormatting sqref="E52:V52">
    <cfRule type="cellIs" dxfId="252" priority="253" operator="greaterThan">
      <formula>1</formula>
    </cfRule>
  </conditionalFormatting>
  <conditionalFormatting sqref="E52:V52">
    <cfRule type="cellIs" dxfId="251" priority="252" operator="greaterThan">
      <formula>1</formula>
    </cfRule>
  </conditionalFormatting>
  <conditionalFormatting sqref="E52:V52">
    <cfRule type="cellIs" dxfId="250" priority="251" operator="greaterThan">
      <formula>1</formula>
    </cfRule>
  </conditionalFormatting>
  <conditionalFormatting sqref="E52:V52">
    <cfRule type="cellIs" dxfId="249" priority="250" operator="greaterThan">
      <formula>1</formula>
    </cfRule>
  </conditionalFormatting>
  <conditionalFormatting sqref="E52:V52">
    <cfRule type="cellIs" dxfId="248" priority="249" operator="greaterThan">
      <formula>1</formula>
    </cfRule>
  </conditionalFormatting>
  <conditionalFormatting sqref="E52:V52">
    <cfRule type="cellIs" dxfId="247" priority="248" operator="greaterThan">
      <formula>1</formula>
    </cfRule>
  </conditionalFormatting>
  <conditionalFormatting sqref="E52:V52">
    <cfRule type="cellIs" dxfId="246" priority="247" operator="greaterThan">
      <formula>1</formula>
    </cfRule>
  </conditionalFormatting>
  <conditionalFormatting sqref="E52:V52">
    <cfRule type="cellIs" dxfId="245" priority="246" operator="greaterThan">
      <formula>1</formula>
    </cfRule>
  </conditionalFormatting>
  <conditionalFormatting sqref="E52:V52">
    <cfRule type="cellIs" dxfId="244" priority="245" operator="greaterThan">
      <formula>1</formula>
    </cfRule>
  </conditionalFormatting>
  <conditionalFormatting sqref="E52:V52">
    <cfRule type="cellIs" dxfId="243" priority="244" operator="greaterThan">
      <formula>1</formula>
    </cfRule>
  </conditionalFormatting>
  <conditionalFormatting sqref="E52:V52">
    <cfRule type="cellIs" dxfId="242" priority="243" operator="greaterThan">
      <formula>1</formula>
    </cfRule>
  </conditionalFormatting>
  <conditionalFormatting sqref="E52:V52">
    <cfRule type="cellIs" dxfId="241" priority="242" operator="greaterThan">
      <formula>1</formula>
    </cfRule>
  </conditionalFormatting>
  <conditionalFormatting sqref="E52:V52">
    <cfRule type="cellIs" dxfId="240" priority="241" operator="greaterThan">
      <formula>1</formula>
    </cfRule>
  </conditionalFormatting>
  <conditionalFormatting sqref="E52:V52">
    <cfRule type="cellIs" dxfId="239" priority="240" operator="greaterThan">
      <formula>1</formula>
    </cfRule>
  </conditionalFormatting>
  <conditionalFormatting sqref="E52:V52">
    <cfRule type="cellIs" dxfId="238" priority="239" operator="greaterThan">
      <formula>1</formula>
    </cfRule>
  </conditionalFormatting>
  <conditionalFormatting sqref="E52:V52">
    <cfRule type="cellIs" dxfId="237" priority="238" operator="greaterThan">
      <formula>1</formula>
    </cfRule>
  </conditionalFormatting>
  <conditionalFormatting sqref="E52:V52">
    <cfRule type="cellIs" dxfId="236" priority="237" operator="greaterThan">
      <formula>1</formula>
    </cfRule>
  </conditionalFormatting>
  <conditionalFormatting sqref="E52:V52">
    <cfRule type="cellIs" dxfId="235" priority="236" operator="greaterThan">
      <formula>1</formula>
    </cfRule>
  </conditionalFormatting>
  <conditionalFormatting sqref="E52:V52">
    <cfRule type="cellIs" dxfId="234" priority="235" operator="greaterThan">
      <formula>1</formula>
    </cfRule>
  </conditionalFormatting>
  <conditionalFormatting sqref="E52:V52">
    <cfRule type="cellIs" dxfId="233" priority="234" operator="greaterThan">
      <formula>1</formula>
    </cfRule>
  </conditionalFormatting>
  <conditionalFormatting sqref="E52:V52">
    <cfRule type="cellIs" dxfId="232" priority="233" operator="greaterThan">
      <formula>1</formula>
    </cfRule>
  </conditionalFormatting>
  <conditionalFormatting sqref="E52:V52">
    <cfRule type="cellIs" dxfId="231" priority="232" operator="greaterThan">
      <formula>1</formula>
    </cfRule>
  </conditionalFormatting>
  <conditionalFormatting sqref="E52:V52">
    <cfRule type="cellIs" dxfId="230" priority="231" operator="greaterThan">
      <formula>1</formula>
    </cfRule>
  </conditionalFormatting>
  <conditionalFormatting sqref="E52:V52">
    <cfRule type="cellIs" dxfId="229" priority="230" operator="greaterThan">
      <formula>1</formula>
    </cfRule>
  </conditionalFormatting>
  <conditionalFormatting sqref="E52:V52">
    <cfRule type="cellIs" dxfId="228" priority="229" operator="greaterThan">
      <formula>1</formula>
    </cfRule>
  </conditionalFormatting>
  <conditionalFormatting sqref="E52:V52">
    <cfRule type="cellIs" dxfId="227" priority="228" operator="greaterThan">
      <formula>1</formula>
    </cfRule>
  </conditionalFormatting>
  <conditionalFormatting sqref="E52:V52">
    <cfRule type="cellIs" dxfId="226" priority="227" operator="greaterThan">
      <formula>1</formula>
    </cfRule>
  </conditionalFormatting>
  <conditionalFormatting sqref="E52:V52">
    <cfRule type="cellIs" dxfId="225" priority="226" operator="greaterThan">
      <formula>1</formula>
    </cfRule>
  </conditionalFormatting>
  <conditionalFormatting sqref="E52:V52">
    <cfRule type="cellIs" dxfId="224" priority="225" operator="greaterThan">
      <formula>1</formula>
    </cfRule>
  </conditionalFormatting>
  <conditionalFormatting sqref="E52:V52">
    <cfRule type="cellIs" dxfId="223" priority="224" operator="greaterThan">
      <formula>1</formula>
    </cfRule>
  </conditionalFormatting>
  <conditionalFormatting sqref="E52:V52">
    <cfRule type="cellIs" dxfId="222" priority="223" operator="greaterThan">
      <formula>1</formula>
    </cfRule>
  </conditionalFormatting>
  <conditionalFormatting sqref="E52:V52">
    <cfRule type="cellIs" dxfId="221" priority="222" operator="greaterThan">
      <formula>1</formula>
    </cfRule>
  </conditionalFormatting>
  <conditionalFormatting sqref="E52:V52">
    <cfRule type="cellIs" dxfId="220" priority="221" operator="greaterThan">
      <formula>1</formula>
    </cfRule>
  </conditionalFormatting>
  <conditionalFormatting sqref="E52:V52">
    <cfRule type="cellIs" dxfId="219" priority="220" operator="greaterThan">
      <formula>1</formula>
    </cfRule>
  </conditionalFormatting>
  <conditionalFormatting sqref="E52:V52">
    <cfRule type="cellIs" dxfId="218" priority="219" operator="greaterThan">
      <formula>1</formula>
    </cfRule>
  </conditionalFormatting>
  <conditionalFormatting sqref="E52:V52">
    <cfRule type="cellIs" dxfId="217" priority="218" operator="greaterThan">
      <formula>1</formula>
    </cfRule>
  </conditionalFormatting>
  <conditionalFormatting sqref="E52:V52">
    <cfRule type="cellIs" dxfId="216" priority="217" operator="greaterThan">
      <formula>1</formula>
    </cfRule>
  </conditionalFormatting>
  <conditionalFormatting sqref="E52:V52">
    <cfRule type="cellIs" dxfId="215" priority="216" operator="greaterThan">
      <formula>1</formula>
    </cfRule>
  </conditionalFormatting>
  <conditionalFormatting sqref="E52:V52">
    <cfRule type="cellIs" dxfId="214" priority="215" operator="greaterThan">
      <formula>1</formula>
    </cfRule>
  </conditionalFormatting>
  <conditionalFormatting sqref="E52:V52">
    <cfRule type="cellIs" dxfId="213" priority="214" operator="greaterThan">
      <formula>1</formula>
    </cfRule>
  </conditionalFormatting>
  <conditionalFormatting sqref="E52:V52">
    <cfRule type="cellIs" dxfId="212" priority="213" operator="greaterThan">
      <formula>1</formula>
    </cfRule>
  </conditionalFormatting>
  <conditionalFormatting sqref="E52:V52">
    <cfRule type="cellIs" dxfId="211" priority="212" operator="greaterThan">
      <formula>1</formula>
    </cfRule>
  </conditionalFormatting>
  <conditionalFormatting sqref="E52:V52">
    <cfRule type="cellIs" dxfId="210" priority="211" operator="greaterThan">
      <formula>1</formula>
    </cfRule>
  </conditionalFormatting>
  <conditionalFormatting sqref="E52:V52">
    <cfRule type="cellIs" dxfId="209" priority="210" operator="greaterThan">
      <formula>1</formula>
    </cfRule>
  </conditionalFormatting>
  <conditionalFormatting sqref="E52:V52">
    <cfRule type="cellIs" dxfId="208" priority="209" operator="greaterThan">
      <formula>1</formula>
    </cfRule>
  </conditionalFormatting>
  <conditionalFormatting sqref="E52:V52">
    <cfRule type="cellIs" dxfId="207" priority="208" operator="greaterThan">
      <formula>1</formula>
    </cfRule>
  </conditionalFormatting>
  <conditionalFormatting sqref="E52:V52">
    <cfRule type="cellIs" dxfId="206" priority="207" operator="greaterThan">
      <formula>1</formula>
    </cfRule>
  </conditionalFormatting>
  <conditionalFormatting sqref="E52:V52">
    <cfRule type="cellIs" dxfId="205" priority="206" operator="greaterThan">
      <formula>1</formula>
    </cfRule>
  </conditionalFormatting>
  <conditionalFormatting sqref="E52:V52">
    <cfRule type="cellIs" dxfId="204" priority="205" operator="greaterThan">
      <formula>1</formula>
    </cfRule>
  </conditionalFormatting>
  <conditionalFormatting sqref="E52:V52">
    <cfRule type="cellIs" dxfId="203" priority="204" operator="greaterThan">
      <formula>1</formula>
    </cfRule>
  </conditionalFormatting>
  <conditionalFormatting sqref="E52:V52">
    <cfRule type="cellIs" dxfId="202" priority="203" operator="greaterThan">
      <formula>1</formula>
    </cfRule>
  </conditionalFormatting>
  <conditionalFormatting sqref="E52:V52">
    <cfRule type="cellIs" dxfId="201" priority="202" operator="greaterThan">
      <formula>1</formula>
    </cfRule>
  </conditionalFormatting>
  <conditionalFormatting sqref="E52:V52">
    <cfRule type="cellIs" dxfId="200" priority="201" operator="greaterThan">
      <formula>1</formula>
    </cfRule>
  </conditionalFormatting>
  <conditionalFormatting sqref="E52:V52">
    <cfRule type="cellIs" dxfId="199" priority="200" operator="greaterThan">
      <formula>1</formula>
    </cfRule>
  </conditionalFormatting>
  <conditionalFormatting sqref="E52:V52">
    <cfRule type="cellIs" dxfId="198" priority="199" operator="greaterThan">
      <formula>1</formula>
    </cfRule>
  </conditionalFormatting>
  <conditionalFormatting sqref="E52:V52">
    <cfRule type="cellIs" dxfId="197" priority="198" operator="greaterThan">
      <formula>1</formula>
    </cfRule>
  </conditionalFormatting>
  <conditionalFormatting sqref="E52:V52">
    <cfRule type="cellIs" dxfId="196" priority="197" operator="greaterThan">
      <formula>1</formula>
    </cfRule>
  </conditionalFormatting>
  <conditionalFormatting sqref="E52:V52">
    <cfRule type="cellIs" dxfId="195" priority="196" operator="greaterThan">
      <formula>1</formula>
    </cfRule>
  </conditionalFormatting>
  <conditionalFormatting sqref="E52:V52">
    <cfRule type="cellIs" dxfId="194" priority="195" operator="greaterThan">
      <formula>1</formula>
    </cfRule>
  </conditionalFormatting>
  <conditionalFormatting sqref="E52:V52">
    <cfRule type="cellIs" dxfId="193" priority="194" operator="greaterThan">
      <formula>1</formula>
    </cfRule>
  </conditionalFormatting>
  <conditionalFormatting sqref="E52:V52">
    <cfRule type="cellIs" dxfId="192" priority="193" operator="greaterThan">
      <formula>1</formula>
    </cfRule>
  </conditionalFormatting>
  <conditionalFormatting sqref="E52:V52">
    <cfRule type="cellIs" dxfId="191" priority="192" operator="greaterThan">
      <formula>1</formula>
    </cfRule>
  </conditionalFormatting>
  <conditionalFormatting sqref="E52:V52">
    <cfRule type="cellIs" dxfId="190" priority="191" operator="greaterThan">
      <formula>1</formula>
    </cfRule>
  </conditionalFormatting>
  <conditionalFormatting sqref="E52:V52">
    <cfRule type="cellIs" dxfId="189" priority="190" operator="greaterThan">
      <formula>1</formula>
    </cfRule>
  </conditionalFormatting>
  <conditionalFormatting sqref="E52:V52">
    <cfRule type="cellIs" dxfId="188" priority="189" operator="greaterThan">
      <formula>1</formula>
    </cfRule>
  </conditionalFormatting>
  <conditionalFormatting sqref="E52:V52">
    <cfRule type="cellIs" dxfId="187" priority="188" operator="greaterThan">
      <formula>1</formula>
    </cfRule>
  </conditionalFormatting>
  <conditionalFormatting sqref="E52:V52">
    <cfRule type="cellIs" dxfId="186" priority="187" operator="greaterThan">
      <formula>1</formula>
    </cfRule>
  </conditionalFormatting>
  <conditionalFormatting sqref="E52:V52">
    <cfRule type="cellIs" dxfId="185" priority="186" operator="greaterThan">
      <formula>1</formula>
    </cfRule>
  </conditionalFormatting>
  <conditionalFormatting sqref="E52:V52">
    <cfRule type="cellIs" dxfId="184" priority="185" operator="greaterThan">
      <formula>1</formula>
    </cfRule>
  </conditionalFormatting>
  <conditionalFormatting sqref="E52:V52">
    <cfRule type="cellIs" dxfId="183" priority="184" operator="greaterThan">
      <formula>1</formula>
    </cfRule>
  </conditionalFormatting>
  <conditionalFormatting sqref="E52:V52">
    <cfRule type="cellIs" dxfId="182" priority="183" operator="greaterThan">
      <formula>1</formula>
    </cfRule>
  </conditionalFormatting>
  <conditionalFormatting sqref="E52:V52">
    <cfRule type="cellIs" dxfId="181" priority="182" operator="greaterThan">
      <formula>1</formula>
    </cfRule>
  </conditionalFormatting>
  <conditionalFormatting sqref="E52:V52">
    <cfRule type="cellIs" dxfId="180" priority="181" operator="greaterThan">
      <formula>1</formula>
    </cfRule>
  </conditionalFormatting>
  <conditionalFormatting sqref="E52:V52">
    <cfRule type="cellIs" dxfId="179" priority="180" operator="greaterThan">
      <formula>1</formula>
    </cfRule>
  </conditionalFormatting>
  <conditionalFormatting sqref="E52:V52">
    <cfRule type="cellIs" dxfId="178" priority="179" operator="greaterThan">
      <formula>1</formula>
    </cfRule>
  </conditionalFormatting>
  <conditionalFormatting sqref="E52:V52">
    <cfRule type="cellIs" dxfId="177" priority="178" operator="greaterThan">
      <formula>1</formula>
    </cfRule>
  </conditionalFormatting>
  <conditionalFormatting sqref="E52:V52">
    <cfRule type="cellIs" dxfId="176" priority="177" operator="greaterThan">
      <formula>1</formula>
    </cfRule>
  </conditionalFormatting>
  <conditionalFormatting sqref="E52:V52">
    <cfRule type="cellIs" dxfId="175" priority="176" operator="greaterThan">
      <formula>1</formula>
    </cfRule>
  </conditionalFormatting>
  <conditionalFormatting sqref="E52:V52">
    <cfRule type="cellIs" dxfId="174" priority="175" operator="greaterThan">
      <formula>1</formula>
    </cfRule>
  </conditionalFormatting>
  <conditionalFormatting sqref="E52:V52">
    <cfRule type="cellIs" dxfId="173" priority="174" operator="greaterThan">
      <formula>1</formula>
    </cfRule>
  </conditionalFormatting>
  <conditionalFormatting sqref="E52:V52">
    <cfRule type="cellIs" dxfId="172" priority="173" operator="greaterThan">
      <formula>1</formula>
    </cfRule>
  </conditionalFormatting>
  <conditionalFormatting sqref="E52:V52">
    <cfRule type="cellIs" dxfId="171" priority="172" operator="greaterThan">
      <formula>1</formula>
    </cfRule>
  </conditionalFormatting>
  <conditionalFormatting sqref="E52:V52">
    <cfRule type="cellIs" dxfId="170" priority="171" operator="greaterThan">
      <formula>1</formula>
    </cfRule>
  </conditionalFormatting>
  <conditionalFormatting sqref="E52:V52">
    <cfRule type="cellIs" dxfId="169" priority="170" operator="greaterThan">
      <formula>1</formula>
    </cfRule>
  </conditionalFormatting>
  <conditionalFormatting sqref="E52:V52">
    <cfRule type="cellIs" dxfId="168" priority="169" operator="greaterThan">
      <formula>1</formula>
    </cfRule>
  </conditionalFormatting>
  <conditionalFormatting sqref="E52:V52">
    <cfRule type="cellIs" dxfId="167" priority="168" operator="greaterThan">
      <formula>1</formula>
    </cfRule>
  </conditionalFormatting>
  <conditionalFormatting sqref="E52:V52">
    <cfRule type="cellIs" dxfId="166" priority="167" operator="greaterThan">
      <formula>1</formula>
    </cfRule>
  </conditionalFormatting>
  <conditionalFormatting sqref="E52:V52">
    <cfRule type="cellIs" dxfId="165" priority="166" operator="greaterThan">
      <formula>1</formula>
    </cfRule>
  </conditionalFormatting>
  <conditionalFormatting sqref="E52:V52">
    <cfRule type="cellIs" dxfId="164" priority="165" operator="greaterThan">
      <formula>1</formula>
    </cfRule>
  </conditionalFormatting>
  <conditionalFormatting sqref="E52:V52">
    <cfRule type="cellIs" dxfId="163" priority="164" operator="greaterThan">
      <formula>1</formula>
    </cfRule>
  </conditionalFormatting>
  <conditionalFormatting sqref="E52:V52">
    <cfRule type="cellIs" dxfId="162" priority="163" operator="greaterThan">
      <formula>1</formula>
    </cfRule>
  </conditionalFormatting>
  <conditionalFormatting sqref="E52:V52">
    <cfRule type="cellIs" dxfId="161" priority="162" operator="greaterThan">
      <formula>1</formula>
    </cfRule>
  </conditionalFormatting>
  <conditionalFormatting sqref="E52:V52">
    <cfRule type="cellIs" dxfId="160" priority="161" operator="greaterThan">
      <formula>1</formula>
    </cfRule>
  </conditionalFormatting>
  <conditionalFormatting sqref="E52:V52">
    <cfRule type="cellIs" dxfId="159" priority="160" operator="greaterThan">
      <formula>1</formula>
    </cfRule>
  </conditionalFormatting>
  <conditionalFormatting sqref="E52:V52">
    <cfRule type="cellIs" dxfId="158" priority="159" operator="greaterThan">
      <formula>1</formula>
    </cfRule>
  </conditionalFormatting>
  <conditionalFormatting sqref="E52:V52">
    <cfRule type="cellIs" dxfId="157" priority="158" operator="greaterThan">
      <formula>1</formula>
    </cfRule>
  </conditionalFormatting>
  <conditionalFormatting sqref="E52:V52">
    <cfRule type="cellIs" dxfId="156" priority="157" operator="greaterThan">
      <formula>1</formula>
    </cfRule>
  </conditionalFormatting>
  <conditionalFormatting sqref="E52:V52">
    <cfRule type="cellIs" dxfId="155" priority="156" operator="greaterThan">
      <formula>1</formula>
    </cfRule>
  </conditionalFormatting>
  <conditionalFormatting sqref="E52:V52">
    <cfRule type="cellIs" dxfId="154" priority="155" operator="greaterThan">
      <formula>1</formula>
    </cfRule>
  </conditionalFormatting>
  <conditionalFormatting sqref="E52:V52">
    <cfRule type="cellIs" dxfId="153" priority="154" operator="greaterThan">
      <formula>1</formula>
    </cfRule>
  </conditionalFormatting>
  <conditionalFormatting sqref="E52:V52">
    <cfRule type="cellIs" dxfId="152" priority="153" operator="greaterThan">
      <formula>1</formula>
    </cfRule>
  </conditionalFormatting>
  <conditionalFormatting sqref="E52:V52">
    <cfRule type="cellIs" dxfId="151" priority="152" operator="greaterThan">
      <formula>1</formula>
    </cfRule>
  </conditionalFormatting>
  <conditionalFormatting sqref="E52:V52">
    <cfRule type="cellIs" dxfId="150" priority="151" operator="greaterThan">
      <formula>1</formula>
    </cfRule>
  </conditionalFormatting>
  <conditionalFormatting sqref="E52:V52">
    <cfRule type="cellIs" dxfId="149" priority="150" operator="greaterThan">
      <formula>1</formula>
    </cfRule>
  </conditionalFormatting>
  <conditionalFormatting sqref="E52:V52">
    <cfRule type="cellIs" dxfId="148" priority="149" operator="greaterThan">
      <formula>1</formula>
    </cfRule>
  </conditionalFormatting>
  <conditionalFormatting sqref="E52:V52">
    <cfRule type="cellIs" dxfId="147" priority="148" operator="greaterThan">
      <formula>1</formula>
    </cfRule>
  </conditionalFormatting>
  <conditionalFormatting sqref="E52:V52">
    <cfRule type="cellIs" dxfId="146" priority="147" operator="greaterThan">
      <formula>1</formula>
    </cfRule>
  </conditionalFormatting>
  <conditionalFormatting sqref="E52:V52">
    <cfRule type="cellIs" dxfId="145" priority="146" operator="greaterThan">
      <formula>1</formula>
    </cfRule>
  </conditionalFormatting>
  <conditionalFormatting sqref="E52:V52">
    <cfRule type="cellIs" dxfId="144" priority="145" operator="greaterThan">
      <formula>1</formula>
    </cfRule>
  </conditionalFormatting>
  <conditionalFormatting sqref="E52:V52">
    <cfRule type="cellIs" dxfId="143" priority="144" operator="greaterThan">
      <formula>1</formula>
    </cfRule>
  </conditionalFormatting>
  <conditionalFormatting sqref="E52:V52">
    <cfRule type="cellIs" dxfId="142" priority="143" operator="greaterThan">
      <formula>1</formula>
    </cfRule>
  </conditionalFormatting>
  <conditionalFormatting sqref="E52:V52">
    <cfRule type="cellIs" dxfId="141" priority="142" operator="greaterThan">
      <formula>1</formula>
    </cfRule>
  </conditionalFormatting>
  <conditionalFormatting sqref="E52:V52">
    <cfRule type="cellIs" dxfId="140" priority="141" operator="greaterThan">
      <formula>1</formula>
    </cfRule>
  </conditionalFormatting>
  <conditionalFormatting sqref="E52:V52">
    <cfRule type="cellIs" dxfId="139" priority="140" operator="greaterThan">
      <formula>1</formula>
    </cfRule>
  </conditionalFormatting>
  <conditionalFormatting sqref="E52:V52">
    <cfRule type="cellIs" dxfId="138" priority="139" operator="greaterThan">
      <formula>1</formula>
    </cfRule>
  </conditionalFormatting>
  <conditionalFormatting sqref="E52:V52">
    <cfRule type="cellIs" dxfId="137" priority="138" operator="greaterThan">
      <formula>1</formula>
    </cfRule>
  </conditionalFormatting>
  <conditionalFormatting sqref="E52:V52">
    <cfRule type="cellIs" dxfId="136" priority="137" operator="greaterThan">
      <formula>1</formula>
    </cfRule>
  </conditionalFormatting>
  <conditionalFormatting sqref="E52:V52">
    <cfRule type="cellIs" dxfId="135" priority="136" operator="greaterThan">
      <formula>1</formula>
    </cfRule>
  </conditionalFormatting>
  <conditionalFormatting sqref="E52:V52">
    <cfRule type="cellIs" dxfId="134" priority="135" operator="greaterThan">
      <formula>1</formula>
    </cfRule>
  </conditionalFormatting>
  <conditionalFormatting sqref="E52:V52">
    <cfRule type="cellIs" dxfId="133" priority="134" operator="greaterThan">
      <formula>1</formula>
    </cfRule>
  </conditionalFormatting>
  <conditionalFormatting sqref="E52:V52">
    <cfRule type="cellIs" dxfId="132" priority="133" operator="greaterThan">
      <formula>1</formula>
    </cfRule>
  </conditionalFormatting>
  <conditionalFormatting sqref="E52:V52">
    <cfRule type="cellIs" dxfId="131" priority="132" operator="greaterThan">
      <formula>1</formula>
    </cfRule>
  </conditionalFormatting>
  <conditionalFormatting sqref="E52:V52">
    <cfRule type="cellIs" dxfId="130" priority="131" operator="greaterThan">
      <formula>1</formula>
    </cfRule>
  </conditionalFormatting>
  <conditionalFormatting sqref="E52:V52">
    <cfRule type="cellIs" dxfId="129" priority="130" operator="greaterThan">
      <formula>1</formula>
    </cfRule>
  </conditionalFormatting>
  <conditionalFormatting sqref="E52:V52">
    <cfRule type="cellIs" dxfId="128" priority="129" operator="greaterThan">
      <formula>1</formula>
    </cfRule>
  </conditionalFormatting>
  <conditionalFormatting sqref="E52:V52">
    <cfRule type="cellIs" dxfId="127" priority="128" operator="greaterThan">
      <formula>1</formula>
    </cfRule>
  </conditionalFormatting>
  <conditionalFormatting sqref="E52:V52">
    <cfRule type="cellIs" dxfId="126" priority="127" operator="greaterThan">
      <formula>1</formula>
    </cfRule>
  </conditionalFormatting>
  <conditionalFormatting sqref="E52:V52">
    <cfRule type="cellIs" dxfId="125" priority="126" operator="greaterThan">
      <formula>1</formula>
    </cfRule>
  </conditionalFormatting>
  <conditionalFormatting sqref="E52:V52">
    <cfRule type="cellIs" dxfId="124" priority="125" operator="greaterThan">
      <formula>1</formula>
    </cfRule>
  </conditionalFormatting>
  <conditionalFormatting sqref="E52:V52">
    <cfRule type="cellIs" dxfId="123" priority="124" operator="greaterThan">
      <formula>1</formula>
    </cfRule>
  </conditionalFormatting>
  <conditionalFormatting sqref="E52:V52">
    <cfRule type="cellIs" dxfId="122" priority="123" operator="greaterThan">
      <formula>1</formula>
    </cfRule>
  </conditionalFormatting>
  <conditionalFormatting sqref="E52:V52">
    <cfRule type="cellIs" dxfId="121" priority="122" operator="greaterThan">
      <formula>1</formula>
    </cfRule>
  </conditionalFormatting>
  <conditionalFormatting sqref="E52:V52">
    <cfRule type="cellIs" dxfId="120" priority="121" operator="greaterThan">
      <formula>1</formula>
    </cfRule>
  </conditionalFormatting>
  <conditionalFormatting sqref="E52:V52">
    <cfRule type="cellIs" dxfId="119" priority="120" operator="greaterThan">
      <formula>1</formula>
    </cfRule>
  </conditionalFormatting>
  <conditionalFormatting sqref="E52:V52">
    <cfRule type="cellIs" dxfId="118" priority="119" operator="greaterThan">
      <formula>1</formula>
    </cfRule>
  </conditionalFormatting>
  <conditionalFormatting sqref="E52:V52">
    <cfRule type="cellIs" dxfId="117" priority="118" operator="greaterThan">
      <formula>1</formula>
    </cfRule>
  </conditionalFormatting>
  <conditionalFormatting sqref="E52:V52">
    <cfRule type="cellIs" dxfId="116" priority="117" operator="greaterThan">
      <formula>1</formula>
    </cfRule>
  </conditionalFormatting>
  <conditionalFormatting sqref="E52:V52">
    <cfRule type="cellIs" dxfId="115" priority="116" operator="greaterThan">
      <formula>1</formula>
    </cfRule>
  </conditionalFormatting>
  <conditionalFormatting sqref="E52:V52">
    <cfRule type="cellIs" dxfId="114" priority="115" operator="greaterThan">
      <formula>1</formula>
    </cfRule>
  </conditionalFormatting>
  <conditionalFormatting sqref="E52:V52">
    <cfRule type="cellIs" dxfId="113" priority="114" operator="greaterThan">
      <formula>1</formula>
    </cfRule>
  </conditionalFormatting>
  <conditionalFormatting sqref="E52:V52">
    <cfRule type="cellIs" dxfId="112" priority="113" operator="greaterThan">
      <formula>1</formula>
    </cfRule>
  </conditionalFormatting>
  <conditionalFormatting sqref="E52:V52">
    <cfRule type="cellIs" dxfId="111" priority="112" operator="greaterThan">
      <formula>1</formula>
    </cfRule>
  </conditionalFormatting>
  <conditionalFormatting sqref="E52:V52">
    <cfRule type="cellIs" dxfId="110" priority="111" operator="greaterThan">
      <formula>1</formula>
    </cfRule>
  </conditionalFormatting>
  <conditionalFormatting sqref="E52:V52">
    <cfRule type="cellIs" dxfId="109" priority="110" operator="greaterThan">
      <formula>1</formula>
    </cfRule>
  </conditionalFormatting>
  <conditionalFormatting sqref="E52:V52">
    <cfRule type="cellIs" dxfId="108" priority="109" operator="greaterThan">
      <formula>1</formula>
    </cfRule>
  </conditionalFormatting>
  <conditionalFormatting sqref="E52:V52">
    <cfRule type="cellIs" dxfId="107" priority="108" operator="greaterThan">
      <formula>1</formula>
    </cfRule>
  </conditionalFormatting>
  <conditionalFormatting sqref="E52:V52">
    <cfRule type="cellIs" dxfId="106" priority="107" operator="greaterThan">
      <formula>1</formula>
    </cfRule>
  </conditionalFormatting>
  <conditionalFormatting sqref="E52:V52">
    <cfRule type="cellIs" dxfId="105" priority="106" operator="greaterThan">
      <formula>1</formula>
    </cfRule>
  </conditionalFormatting>
  <conditionalFormatting sqref="E52:V52">
    <cfRule type="cellIs" dxfId="104" priority="105" operator="greaterThan">
      <formula>1</formula>
    </cfRule>
  </conditionalFormatting>
  <conditionalFormatting sqref="E52:V52">
    <cfRule type="cellIs" dxfId="103" priority="104" operator="greaterThan">
      <formula>1</formula>
    </cfRule>
  </conditionalFormatting>
  <conditionalFormatting sqref="E52:V52">
    <cfRule type="cellIs" dxfId="102" priority="103" operator="greaterThan">
      <formula>1</formula>
    </cfRule>
  </conditionalFormatting>
  <conditionalFormatting sqref="E52:V52">
    <cfRule type="cellIs" dxfId="101" priority="102" operator="greaterThan">
      <formula>1</formula>
    </cfRule>
  </conditionalFormatting>
  <conditionalFormatting sqref="E52:V52">
    <cfRule type="cellIs" dxfId="100" priority="101" operator="greaterThan">
      <formula>1</formula>
    </cfRule>
  </conditionalFormatting>
  <conditionalFormatting sqref="E52:V52">
    <cfRule type="cellIs" dxfId="99" priority="100" operator="greaterThan">
      <formula>1</formula>
    </cfRule>
  </conditionalFormatting>
  <conditionalFormatting sqref="E52:V52">
    <cfRule type="cellIs" dxfId="98" priority="99" operator="greaterThan">
      <formula>1</formula>
    </cfRule>
  </conditionalFormatting>
  <conditionalFormatting sqref="E52:V52">
    <cfRule type="cellIs" dxfId="97" priority="98" operator="greaterThan">
      <formula>1</formula>
    </cfRule>
  </conditionalFormatting>
  <conditionalFormatting sqref="E52:V52">
    <cfRule type="cellIs" dxfId="96" priority="97" operator="greaterThan">
      <formula>1</formula>
    </cfRule>
  </conditionalFormatting>
  <conditionalFormatting sqref="E52:V52">
    <cfRule type="cellIs" dxfId="95" priority="96" operator="greaterThan">
      <formula>1</formula>
    </cfRule>
  </conditionalFormatting>
  <conditionalFormatting sqref="E52:V52">
    <cfRule type="cellIs" dxfId="94" priority="95" operator="greaterThan">
      <formula>1</formula>
    </cfRule>
  </conditionalFormatting>
  <conditionalFormatting sqref="E52:V52">
    <cfRule type="cellIs" dxfId="93" priority="94" operator="greaterThan">
      <formula>1</formula>
    </cfRule>
  </conditionalFormatting>
  <conditionalFormatting sqref="E52:V52">
    <cfRule type="cellIs" dxfId="92" priority="93" operator="greaterThan">
      <formula>1</formula>
    </cfRule>
  </conditionalFormatting>
  <conditionalFormatting sqref="E52:V52">
    <cfRule type="cellIs" dxfId="91" priority="92" operator="greaterThan">
      <formula>1</formula>
    </cfRule>
  </conditionalFormatting>
  <conditionalFormatting sqref="E52:V52">
    <cfRule type="cellIs" dxfId="90" priority="91" operator="greaterThan">
      <formula>1</formula>
    </cfRule>
  </conditionalFormatting>
  <conditionalFormatting sqref="E52:V52">
    <cfRule type="cellIs" dxfId="89" priority="90" operator="greaterThan">
      <formula>1</formula>
    </cfRule>
  </conditionalFormatting>
  <conditionalFormatting sqref="E52:V52">
    <cfRule type="cellIs" dxfId="88" priority="89" operator="greaterThan">
      <formula>1</formula>
    </cfRule>
  </conditionalFormatting>
  <conditionalFormatting sqref="E52:V52">
    <cfRule type="cellIs" dxfId="87" priority="88" operator="greaterThan">
      <formula>1</formula>
    </cfRule>
  </conditionalFormatting>
  <conditionalFormatting sqref="E52:V52">
    <cfRule type="cellIs" dxfId="86" priority="87" operator="greaterThan">
      <formula>1</formula>
    </cfRule>
  </conditionalFormatting>
  <conditionalFormatting sqref="E52:V52">
    <cfRule type="cellIs" dxfId="85" priority="86" operator="greaterThan">
      <formula>1</formula>
    </cfRule>
  </conditionalFormatting>
  <conditionalFormatting sqref="E52:V52">
    <cfRule type="cellIs" dxfId="84" priority="85" operator="greaterThan">
      <formula>1</formula>
    </cfRule>
  </conditionalFormatting>
  <conditionalFormatting sqref="E52:V52">
    <cfRule type="cellIs" dxfId="83" priority="84" operator="greaterThan">
      <formula>1</formula>
    </cfRule>
  </conditionalFormatting>
  <conditionalFormatting sqref="E52:V52">
    <cfRule type="cellIs" dxfId="82" priority="83" operator="greaterThan">
      <formula>1</formula>
    </cfRule>
  </conditionalFormatting>
  <conditionalFormatting sqref="E52:V52">
    <cfRule type="cellIs" dxfId="81" priority="82" operator="greaterThan">
      <formula>1</formula>
    </cfRule>
  </conditionalFormatting>
  <conditionalFormatting sqref="E52:V52">
    <cfRule type="cellIs" dxfId="80" priority="81" operator="greaterThan">
      <formula>1</formula>
    </cfRule>
  </conditionalFormatting>
  <conditionalFormatting sqref="E52:V52">
    <cfRule type="cellIs" dxfId="79" priority="80" operator="greaterThan">
      <formula>1</formula>
    </cfRule>
  </conditionalFormatting>
  <conditionalFormatting sqref="E52:V52">
    <cfRule type="cellIs" dxfId="78" priority="79" operator="greaterThan">
      <formula>1</formula>
    </cfRule>
  </conditionalFormatting>
  <conditionalFormatting sqref="E52:V52">
    <cfRule type="cellIs" dxfId="77" priority="78" operator="greaterThan">
      <formula>1</formula>
    </cfRule>
  </conditionalFormatting>
  <conditionalFormatting sqref="E52:V52">
    <cfRule type="cellIs" dxfId="76" priority="77" operator="greaterThan">
      <formula>1</formula>
    </cfRule>
  </conditionalFormatting>
  <conditionalFormatting sqref="E52:V52">
    <cfRule type="cellIs" dxfId="75" priority="76" operator="greaterThan">
      <formula>1</formula>
    </cfRule>
  </conditionalFormatting>
  <conditionalFormatting sqref="E52:V52">
    <cfRule type="cellIs" dxfId="74" priority="75" operator="greaterThan">
      <formula>1</formula>
    </cfRule>
  </conditionalFormatting>
  <conditionalFormatting sqref="E52:V52">
    <cfRule type="cellIs" dxfId="73" priority="74" operator="greaterThan">
      <formula>1</formula>
    </cfRule>
  </conditionalFormatting>
  <conditionalFormatting sqref="E52:V52">
    <cfRule type="cellIs" dxfId="72" priority="73" operator="greaterThan">
      <formula>1</formula>
    </cfRule>
  </conditionalFormatting>
  <conditionalFormatting sqref="E52:V52">
    <cfRule type="cellIs" dxfId="71" priority="72" operator="greaterThan">
      <formula>1</formula>
    </cfRule>
  </conditionalFormatting>
  <conditionalFormatting sqref="E52:V52">
    <cfRule type="cellIs" dxfId="70" priority="71" operator="greaterThan">
      <formula>1</formula>
    </cfRule>
  </conditionalFormatting>
  <conditionalFormatting sqref="E52:V52">
    <cfRule type="cellIs" dxfId="69" priority="70" operator="greaterThan">
      <formula>1</formula>
    </cfRule>
  </conditionalFormatting>
  <conditionalFormatting sqref="E52:V52">
    <cfRule type="cellIs" dxfId="68" priority="69" operator="greaterThan">
      <formula>1</formula>
    </cfRule>
  </conditionalFormatting>
  <conditionalFormatting sqref="E52:V52">
    <cfRule type="cellIs" dxfId="67" priority="68" operator="greaterThan">
      <formula>1</formula>
    </cfRule>
  </conditionalFormatting>
  <conditionalFormatting sqref="E52:V52">
    <cfRule type="cellIs" dxfId="66" priority="67" operator="greaterThan">
      <formula>1</formula>
    </cfRule>
  </conditionalFormatting>
  <conditionalFormatting sqref="E52:V52">
    <cfRule type="cellIs" dxfId="65" priority="66" operator="greaterThan">
      <formula>1</formula>
    </cfRule>
  </conditionalFormatting>
  <conditionalFormatting sqref="E52:V52">
    <cfRule type="cellIs" dxfId="64" priority="65" operator="greaterThan">
      <formula>1</formula>
    </cfRule>
  </conditionalFormatting>
  <conditionalFormatting sqref="E52:V52">
    <cfRule type="cellIs" dxfId="63" priority="64" operator="greaterThan">
      <formula>1</formula>
    </cfRule>
  </conditionalFormatting>
  <conditionalFormatting sqref="E52:V52">
    <cfRule type="cellIs" dxfId="62" priority="63" operator="greaterThan">
      <formula>1</formula>
    </cfRule>
  </conditionalFormatting>
  <conditionalFormatting sqref="E52:V52">
    <cfRule type="cellIs" dxfId="61" priority="62" operator="greaterThan">
      <formula>1</formula>
    </cfRule>
  </conditionalFormatting>
  <conditionalFormatting sqref="E52:V52">
    <cfRule type="cellIs" dxfId="60" priority="61" operator="greaterThan">
      <formula>1</formula>
    </cfRule>
  </conditionalFormatting>
  <conditionalFormatting sqref="E52:V52">
    <cfRule type="cellIs" dxfId="59" priority="60" operator="greaterThan">
      <formula>1</formula>
    </cfRule>
  </conditionalFormatting>
  <conditionalFormatting sqref="E52:V52">
    <cfRule type="cellIs" dxfId="58" priority="59" operator="greaterThan">
      <formula>1</formula>
    </cfRule>
  </conditionalFormatting>
  <conditionalFormatting sqref="E52:V52">
    <cfRule type="cellIs" dxfId="57" priority="58" operator="greaterThan">
      <formula>1</formula>
    </cfRule>
  </conditionalFormatting>
  <conditionalFormatting sqref="E52:V52">
    <cfRule type="cellIs" dxfId="56" priority="57" operator="greaterThan">
      <formula>1</formula>
    </cfRule>
  </conditionalFormatting>
  <conditionalFormatting sqref="E52:V52">
    <cfRule type="cellIs" dxfId="55" priority="56" operator="greaterThan">
      <formula>1</formula>
    </cfRule>
  </conditionalFormatting>
  <conditionalFormatting sqref="E52:V52">
    <cfRule type="cellIs" dxfId="54" priority="55" operator="greaterThan">
      <formula>1</formula>
    </cfRule>
  </conditionalFormatting>
  <conditionalFormatting sqref="E52:V52">
    <cfRule type="cellIs" dxfId="53" priority="54" operator="greaterThan">
      <formula>1</formula>
    </cfRule>
  </conditionalFormatting>
  <conditionalFormatting sqref="E52:V52">
    <cfRule type="cellIs" dxfId="52" priority="53" operator="greaterThan">
      <formula>1</formula>
    </cfRule>
  </conditionalFormatting>
  <conditionalFormatting sqref="E52:V52">
    <cfRule type="cellIs" dxfId="51" priority="52" operator="greaterThan">
      <formula>1</formula>
    </cfRule>
  </conditionalFormatting>
  <conditionalFormatting sqref="E52:V52">
    <cfRule type="cellIs" dxfId="50" priority="51" operator="greaterThan">
      <formula>1</formula>
    </cfRule>
  </conditionalFormatting>
  <conditionalFormatting sqref="E52:V52">
    <cfRule type="cellIs" dxfId="49" priority="50" operator="greaterThan">
      <formula>1</formula>
    </cfRule>
  </conditionalFormatting>
  <conditionalFormatting sqref="E52:V52">
    <cfRule type="cellIs" dxfId="48" priority="49" operator="greaterThan">
      <formula>1</formula>
    </cfRule>
  </conditionalFormatting>
  <conditionalFormatting sqref="E52:V52">
    <cfRule type="cellIs" dxfId="47" priority="48" operator="greaterThan">
      <formula>1</formula>
    </cfRule>
  </conditionalFormatting>
  <conditionalFormatting sqref="E52:V52">
    <cfRule type="cellIs" dxfId="46" priority="47" operator="greaterThan">
      <formula>1</formula>
    </cfRule>
  </conditionalFormatting>
  <conditionalFormatting sqref="E52:V52">
    <cfRule type="cellIs" dxfId="45" priority="46" operator="greaterThan">
      <formula>1</formula>
    </cfRule>
  </conditionalFormatting>
  <conditionalFormatting sqref="E52:V52">
    <cfRule type="cellIs" dxfId="44" priority="45" operator="greaterThan">
      <formula>1</formula>
    </cfRule>
  </conditionalFormatting>
  <conditionalFormatting sqref="E52:V52">
    <cfRule type="cellIs" dxfId="43" priority="44" operator="greaterThan">
      <formula>1</formula>
    </cfRule>
  </conditionalFormatting>
  <conditionalFormatting sqref="E52:V52">
    <cfRule type="cellIs" dxfId="42" priority="43" operator="greaterThan">
      <formula>1</formula>
    </cfRule>
  </conditionalFormatting>
  <conditionalFormatting sqref="E52:V52">
    <cfRule type="cellIs" dxfId="41" priority="42" operator="greaterThan">
      <formula>1</formula>
    </cfRule>
  </conditionalFormatting>
  <conditionalFormatting sqref="E52:V52">
    <cfRule type="cellIs" dxfId="40" priority="41" operator="greaterThan">
      <formula>1</formula>
    </cfRule>
  </conditionalFormatting>
  <conditionalFormatting sqref="E52:V52">
    <cfRule type="cellIs" dxfId="39" priority="40" operator="greaterThan">
      <formula>1</formula>
    </cfRule>
  </conditionalFormatting>
  <conditionalFormatting sqref="E52:V52">
    <cfRule type="cellIs" dxfId="38" priority="39" operator="greaterThan">
      <formula>1</formula>
    </cfRule>
  </conditionalFormatting>
  <conditionalFormatting sqref="E52:V52">
    <cfRule type="cellIs" dxfId="37" priority="38" operator="greaterThan">
      <formula>1</formula>
    </cfRule>
  </conditionalFormatting>
  <conditionalFormatting sqref="E52:V52">
    <cfRule type="cellIs" dxfId="36" priority="37" operator="greaterThan">
      <formula>1</formula>
    </cfRule>
  </conditionalFormatting>
  <conditionalFormatting sqref="E52:V52">
    <cfRule type="cellIs" dxfId="35" priority="36" operator="greaterThan">
      <formula>1</formula>
    </cfRule>
  </conditionalFormatting>
  <conditionalFormatting sqref="E52:V52">
    <cfRule type="cellIs" dxfId="34" priority="35" operator="greaterThan">
      <formula>1</formula>
    </cfRule>
  </conditionalFormatting>
  <conditionalFormatting sqref="E52:V52">
    <cfRule type="cellIs" dxfId="33" priority="34" operator="greaterThan">
      <formula>1</formula>
    </cfRule>
  </conditionalFormatting>
  <conditionalFormatting sqref="E52:V52">
    <cfRule type="cellIs" dxfId="32" priority="33" operator="greaterThan">
      <formula>1</formula>
    </cfRule>
  </conditionalFormatting>
  <conditionalFormatting sqref="E52:V52">
    <cfRule type="cellIs" dxfId="31" priority="32" operator="greaterThan">
      <formula>1</formula>
    </cfRule>
  </conditionalFormatting>
  <conditionalFormatting sqref="E52:V52">
    <cfRule type="cellIs" dxfId="30" priority="31" operator="greaterThan">
      <formula>1</formula>
    </cfRule>
  </conditionalFormatting>
  <conditionalFormatting sqref="E52:V52">
    <cfRule type="cellIs" dxfId="29" priority="30" operator="greaterThan">
      <formula>1</formula>
    </cfRule>
  </conditionalFormatting>
  <conditionalFormatting sqref="E52:V52">
    <cfRule type="cellIs" dxfId="28" priority="29" operator="greaterThan">
      <formula>1</formula>
    </cfRule>
  </conditionalFormatting>
  <conditionalFormatting sqref="E52:V52">
    <cfRule type="cellIs" dxfId="27" priority="28" operator="greaterThan">
      <formula>1</formula>
    </cfRule>
  </conditionalFormatting>
  <conditionalFormatting sqref="E52:V52">
    <cfRule type="cellIs" dxfId="26" priority="27" operator="greaterThan">
      <formula>1</formula>
    </cfRule>
  </conditionalFormatting>
  <conditionalFormatting sqref="E52:V52">
    <cfRule type="cellIs" dxfId="25" priority="26" operator="greaterThan">
      <formula>1</formula>
    </cfRule>
  </conditionalFormatting>
  <conditionalFormatting sqref="E52:V52">
    <cfRule type="cellIs" dxfId="24" priority="25" operator="greaterThan">
      <formula>1</formula>
    </cfRule>
  </conditionalFormatting>
  <conditionalFormatting sqref="E52:V52">
    <cfRule type="cellIs" dxfId="23" priority="24" operator="greaterThan">
      <formula>1</formula>
    </cfRule>
  </conditionalFormatting>
  <conditionalFormatting sqref="E52:V52">
    <cfRule type="cellIs" dxfId="22" priority="23" operator="greaterThan">
      <formula>1</formula>
    </cfRule>
  </conditionalFormatting>
  <conditionalFormatting sqref="E52:V52">
    <cfRule type="cellIs" dxfId="21" priority="22" operator="greaterThan">
      <formula>1</formula>
    </cfRule>
  </conditionalFormatting>
  <conditionalFormatting sqref="E52:V52">
    <cfRule type="cellIs" dxfId="20" priority="21" operator="greaterThan">
      <formula>1</formula>
    </cfRule>
  </conditionalFormatting>
  <conditionalFormatting sqref="E52:V52">
    <cfRule type="cellIs" dxfId="19" priority="20" operator="greaterThan">
      <formula>1</formula>
    </cfRule>
  </conditionalFormatting>
  <conditionalFormatting sqref="E52:V52">
    <cfRule type="cellIs" dxfId="18" priority="19" operator="greaterThan">
      <formula>1</formula>
    </cfRule>
  </conditionalFormatting>
  <conditionalFormatting sqref="E52:V52">
    <cfRule type="cellIs" dxfId="17" priority="18" operator="greaterThan">
      <formula>1</formula>
    </cfRule>
  </conditionalFormatting>
  <conditionalFormatting sqref="E52:V52">
    <cfRule type="cellIs" dxfId="16" priority="17" operator="greaterThan">
      <formula>1</formula>
    </cfRule>
  </conditionalFormatting>
  <conditionalFormatting sqref="E52:V52">
    <cfRule type="cellIs" dxfId="15" priority="16" operator="greaterThan">
      <formula>1</formula>
    </cfRule>
  </conditionalFormatting>
  <conditionalFormatting sqref="E52:V52">
    <cfRule type="cellIs" dxfId="14" priority="15" operator="greaterThan">
      <formula>1</formula>
    </cfRule>
  </conditionalFormatting>
  <conditionalFormatting sqref="E52:V52">
    <cfRule type="cellIs" dxfId="13" priority="14" operator="greaterThan">
      <formula>1</formula>
    </cfRule>
  </conditionalFormatting>
  <conditionalFormatting sqref="E52:V52">
    <cfRule type="cellIs" dxfId="12" priority="13" operator="greaterThan">
      <formula>1</formula>
    </cfRule>
  </conditionalFormatting>
  <conditionalFormatting sqref="E52:V52">
    <cfRule type="cellIs" dxfId="11" priority="12" operator="greaterThan">
      <formula>1</formula>
    </cfRule>
  </conditionalFormatting>
  <conditionalFormatting sqref="E52:V52">
    <cfRule type="cellIs" dxfId="10" priority="11" operator="greaterThan">
      <formula>1</formula>
    </cfRule>
  </conditionalFormatting>
  <conditionalFormatting sqref="E52:V52">
    <cfRule type="cellIs" dxfId="9" priority="10" operator="greaterThan">
      <formula>1</formula>
    </cfRule>
  </conditionalFormatting>
  <conditionalFormatting sqref="E52:V52">
    <cfRule type="cellIs" dxfId="8" priority="9" operator="greaterThan">
      <formula>1</formula>
    </cfRule>
  </conditionalFormatting>
  <conditionalFormatting sqref="E52:V52">
    <cfRule type="cellIs" dxfId="7" priority="8" operator="greaterThan">
      <formula>1</formula>
    </cfRule>
  </conditionalFormatting>
  <conditionalFormatting sqref="E52:V52">
    <cfRule type="cellIs" dxfId="6" priority="7" operator="greaterThan">
      <formula>1</formula>
    </cfRule>
  </conditionalFormatting>
  <conditionalFormatting sqref="E52:V52">
    <cfRule type="cellIs" dxfId="5" priority="6" operator="greaterThan">
      <formula>1</formula>
    </cfRule>
  </conditionalFormatting>
  <conditionalFormatting sqref="E52:V52">
    <cfRule type="cellIs" dxfId="4" priority="5" operator="greaterThan">
      <formula>1</formula>
    </cfRule>
  </conditionalFormatting>
  <conditionalFormatting sqref="E52:V52">
    <cfRule type="cellIs" dxfId="3" priority="4" operator="greaterThan">
      <formula>1</formula>
    </cfRule>
  </conditionalFormatting>
  <conditionalFormatting sqref="E52:V52">
    <cfRule type="cellIs" dxfId="2" priority="3" operator="greaterThan">
      <formula>1</formula>
    </cfRule>
  </conditionalFormatting>
  <conditionalFormatting sqref="E52:V52">
    <cfRule type="cellIs" dxfId="1" priority="2" operator="greaterThan">
      <formula>1</formula>
    </cfRule>
  </conditionalFormatting>
  <conditionalFormatting sqref="E52:V52">
    <cfRule type="cellIs" dxfId="0" priority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rstPageNumber="156" fitToWidth="2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>
        <v>427</v>
      </c>
      <c r="B1" s="39">
        <f>A1/SUM(A:A)</f>
        <v>8.1644468740206724E-3</v>
      </c>
      <c r="C1">
        <v>4</v>
      </c>
    </row>
    <row r="2" spans="1:3" x14ac:dyDescent="0.25">
      <c r="A2">
        <v>1008.54</v>
      </c>
      <c r="B2" s="39">
        <f>A2/SUM(A:A)</f>
        <v>1.9283773419964425E-2</v>
      </c>
      <c r="C2">
        <v>5</v>
      </c>
    </row>
    <row r="3" spans="1:3" x14ac:dyDescent="0.25">
      <c r="A3">
        <v>1838.43</v>
      </c>
      <c r="B3" s="39">
        <f>A3/SUM(A:A)</f>
        <v>3.5151672287133083E-2</v>
      </c>
      <c r="C3">
        <v>8</v>
      </c>
    </row>
    <row r="4" spans="1:3" x14ac:dyDescent="0.25">
      <c r="A4">
        <v>24512.98</v>
      </c>
      <c r="B4" s="39">
        <f>A4/SUM(A:A)</f>
        <v>0.4687000537094409</v>
      </c>
      <c r="C4">
        <v>9</v>
      </c>
    </row>
    <row r="5" spans="1:3" x14ac:dyDescent="0.25">
      <c r="A5">
        <v>24512.98</v>
      </c>
      <c r="B5" s="39">
        <f>A5/SUM(A:A)</f>
        <v>0.4687000537094409</v>
      </c>
      <c r="C5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CFF REV</vt:lpstr>
      <vt:lpstr>Planilha2</vt:lpstr>
      <vt:lpstr>'CFF REV'!Area_de_impressao</vt:lpstr>
      <vt:lpstr>'CFF REV'!Titulos_de_impressao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Alex Maciel</cp:lastModifiedBy>
  <cp:lastPrinted>2020-11-28T20:37:39Z</cp:lastPrinted>
  <dcterms:created xsi:type="dcterms:W3CDTF">2020-10-07T11:29:59Z</dcterms:created>
  <dcterms:modified xsi:type="dcterms:W3CDTF">2020-11-28T20:38:45Z</dcterms:modified>
</cp:coreProperties>
</file>