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70. Comercial\70.50_Propostas\70.50.01_Em.Elaboracao\V.572_UnB_Brasilia.DF_Conclusao.dos.laboratorios\Proposta\DOCUMENTOS DE HAB. E PROPOSTA\Proposta.Enviada.2020.12.01\"/>
    </mc:Choice>
  </mc:AlternateContent>
  <xr:revisionPtr revIDLastSave="0" documentId="13_ncr:1_{9400E107-7164-457E-909B-4F9F8256126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rçamento Sintético" sheetId="5" r:id="rId1"/>
  </sheets>
  <definedNames>
    <definedName name="_xlnm._FilterDatabase" localSheetId="0" hidden="1">'Orçamento Sintético'!$A$17:$X$1016</definedName>
    <definedName name="_xlnm.Print_Area" localSheetId="0">'Orçamento Sintético'!$A$1:$J$1016</definedName>
    <definedName name="_xlnm.Print_Titles" localSheetId="0">'Orçamento Sintético'!$1:$8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56" i="5" l="1"/>
  <c r="E657" i="5"/>
  <c r="E658" i="5"/>
  <c r="U1005" i="5" l="1"/>
  <c r="S1005" i="5"/>
  <c r="I1005" i="5"/>
  <c r="J1005" i="5" s="1"/>
  <c r="G1005" i="5"/>
  <c r="E1005" i="5"/>
  <c r="F1005" i="5" s="1"/>
  <c r="U1004" i="5"/>
  <c r="S1004" i="5"/>
  <c r="I1004" i="5"/>
  <c r="J1004" i="5" s="1"/>
  <c r="G1004" i="5"/>
  <c r="E1004" i="5"/>
  <c r="F1004" i="5" s="1"/>
  <c r="U1003" i="5"/>
  <c r="X1003" i="5" s="1"/>
  <c r="S1003" i="5"/>
  <c r="I1003" i="5"/>
  <c r="J1003" i="5" s="1"/>
  <c r="G1003" i="5"/>
  <c r="E1003" i="5"/>
  <c r="F1003" i="5" s="1"/>
  <c r="U1002" i="5"/>
  <c r="S1002" i="5"/>
  <c r="I1002" i="5"/>
  <c r="J1002" i="5" s="1"/>
  <c r="G1002" i="5"/>
  <c r="E1002" i="5"/>
  <c r="F1002" i="5" s="1"/>
  <c r="U1001" i="5"/>
  <c r="R1001" i="5" s="1"/>
  <c r="S1001" i="5"/>
  <c r="I1001" i="5"/>
  <c r="J1001" i="5" s="1"/>
  <c r="G1001" i="5"/>
  <c r="E1001" i="5"/>
  <c r="F1001" i="5" s="1"/>
  <c r="U1000" i="5"/>
  <c r="S1000" i="5"/>
  <c r="I1000" i="5"/>
  <c r="J1000" i="5" s="1"/>
  <c r="G1000" i="5"/>
  <c r="E1000" i="5"/>
  <c r="F1000" i="5" s="1"/>
  <c r="U996" i="5"/>
  <c r="S996" i="5"/>
  <c r="I996" i="5"/>
  <c r="J996" i="5" s="1"/>
  <c r="G996" i="5"/>
  <c r="E996" i="5"/>
  <c r="F996" i="5" s="1"/>
  <c r="U988" i="5"/>
  <c r="S988" i="5"/>
  <c r="I988" i="5"/>
  <c r="J988" i="5" s="1"/>
  <c r="G988" i="5"/>
  <c r="E988" i="5"/>
  <c r="F988" i="5" s="1"/>
  <c r="U982" i="5"/>
  <c r="R982" i="5" s="1"/>
  <c r="S982" i="5"/>
  <c r="I982" i="5"/>
  <c r="J982" i="5" s="1"/>
  <c r="G982" i="5"/>
  <c r="E982" i="5"/>
  <c r="F982" i="5" s="1"/>
  <c r="U981" i="5"/>
  <c r="X981" i="5" s="1"/>
  <c r="R981" i="5"/>
  <c r="I981" i="5"/>
  <c r="J981" i="5" s="1"/>
  <c r="H981" i="5"/>
  <c r="E981" i="5"/>
  <c r="F981" i="5" s="1"/>
  <c r="U978" i="5"/>
  <c r="S978" i="5"/>
  <c r="I978" i="5"/>
  <c r="J978" i="5" s="1"/>
  <c r="G978" i="5"/>
  <c r="E978" i="5"/>
  <c r="F978" i="5" s="1"/>
  <c r="U976" i="5"/>
  <c r="S976" i="5"/>
  <c r="I976" i="5"/>
  <c r="J976" i="5" s="1"/>
  <c r="G976" i="5"/>
  <c r="E976" i="5"/>
  <c r="F976" i="5" s="1"/>
  <c r="U975" i="5"/>
  <c r="S975" i="5"/>
  <c r="I975" i="5"/>
  <c r="J975" i="5" s="1"/>
  <c r="G975" i="5"/>
  <c r="E975" i="5"/>
  <c r="F975" i="5" s="1"/>
  <c r="U974" i="5"/>
  <c r="X974" i="5" s="1"/>
  <c r="S974" i="5"/>
  <c r="I974" i="5"/>
  <c r="J974" i="5" s="1"/>
  <c r="G974" i="5"/>
  <c r="E974" i="5"/>
  <c r="F974" i="5" s="1"/>
  <c r="U972" i="5"/>
  <c r="S972" i="5"/>
  <c r="I972" i="5"/>
  <c r="J972" i="5" s="1"/>
  <c r="G972" i="5"/>
  <c r="E972" i="5"/>
  <c r="F972" i="5" s="1"/>
  <c r="U971" i="5"/>
  <c r="X971" i="5" s="1"/>
  <c r="S971" i="5"/>
  <c r="I971" i="5"/>
  <c r="J971" i="5" s="1"/>
  <c r="G971" i="5"/>
  <c r="E971" i="5"/>
  <c r="F971" i="5" s="1"/>
  <c r="U968" i="5"/>
  <c r="S968" i="5"/>
  <c r="I968" i="5"/>
  <c r="J968" i="5" s="1"/>
  <c r="G968" i="5"/>
  <c r="E968" i="5"/>
  <c r="F968" i="5" s="1"/>
  <c r="U967" i="5"/>
  <c r="R967" i="5" s="1"/>
  <c r="S967" i="5"/>
  <c r="I967" i="5"/>
  <c r="J967" i="5" s="1"/>
  <c r="G967" i="5"/>
  <c r="E967" i="5"/>
  <c r="F967" i="5" s="1"/>
  <c r="U965" i="5"/>
  <c r="S965" i="5"/>
  <c r="I965" i="5"/>
  <c r="J965" i="5" s="1"/>
  <c r="G965" i="5"/>
  <c r="E965" i="5"/>
  <c r="F965" i="5" s="1"/>
  <c r="U964" i="5"/>
  <c r="R964" i="5" s="1"/>
  <c r="S964" i="5"/>
  <c r="I964" i="5"/>
  <c r="J964" i="5" s="1"/>
  <c r="G964" i="5"/>
  <c r="E964" i="5"/>
  <c r="F964" i="5" s="1"/>
  <c r="U963" i="5"/>
  <c r="S963" i="5"/>
  <c r="I963" i="5"/>
  <c r="J963" i="5" s="1"/>
  <c r="G963" i="5"/>
  <c r="E963" i="5"/>
  <c r="F963" i="5" s="1"/>
  <c r="U962" i="5"/>
  <c r="X962" i="5" s="1"/>
  <c r="S962" i="5"/>
  <c r="I962" i="5"/>
  <c r="J962" i="5" s="1"/>
  <c r="G962" i="5"/>
  <c r="E962" i="5"/>
  <c r="F962" i="5" s="1"/>
  <c r="U961" i="5"/>
  <c r="S961" i="5"/>
  <c r="I961" i="5"/>
  <c r="J961" i="5" s="1"/>
  <c r="G961" i="5"/>
  <c r="E961" i="5"/>
  <c r="F961" i="5" s="1"/>
  <c r="U960" i="5"/>
  <c r="R960" i="5" s="1"/>
  <c r="S960" i="5"/>
  <c r="I960" i="5"/>
  <c r="G960" i="5"/>
  <c r="E960" i="5"/>
  <c r="F960" i="5" s="1"/>
  <c r="U959" i="5"/>
  <c r="S959" i="5"/>
  <c r="I959" i="5"/>
  <c r="J959" i="5" s="1"/>
  <c r="G959" i="5"/>
  <c r="E959" i="5"/>
  <c r="F959" i="5" s="1"/>
  <c r="U957" i="5"/>
  <c r="X957" i="5" s="1"/>
  <c r="S957" i="5"/>
  <c r="I957" i="5"/>
  <c r="J957" i="5" s="1"/>
  <c r="G957" i="5"/>
  <c r="E957" i="5"/>
  <c r="F957" i="5" s="1"/>
  <c r="U956" i="5"/>
  <c r="R956" i="5" s="1"/>
  <c r="S956" i="5"/>
  <c r="I956" i="5"/>
  <c r="J956" i="5" s="1"/>
  <c r="G956" i="5"/>
  <c r="E956" i="5"/>
  <c r="F956" i="5" s="1"/>
  <c r="U955" i="5"/>
  <c r="R955" i="5" s="1"/>
  <c r="S955" i="5"/>
  <c r="I955" i="5"/>
  <c r="J955" i="5" s="1"/>
  <c r="G955" i="5"/>
  <c r="E955" i="5"/>
  <c r="F955" i="5" s="1"/>
  <c r="U954" i="5"/>
  <c r="S954" i="5"/>
  <c r="I954" i="5"/>
  <c r="J954" i="5" s="1"/>
  <c r="G954" i="5"/>
  <c r="E954" i="5"/>
  <c r="F954" i="5" s="1"/>
  <c r="U953" i="5"/>
  <c r="X953" i="5" s="1"/>
  <c r="S953" i="5"/>
  <c r="I953" i="5"/>
  <c r="J953" i="5" s="1"/>
  <c r="G953" i="5"/>
  <c r="E953" i="5"/>
  <c r="F953" i="5" s="1"/>
  <c r="U951" i="5"/>
  <c r="R951" i="5" s="1"/>
  <c r="S951" i="5"/>
  <c r="I951" i="5"/>
  <c r="J951" i="5" s="1"/>
  <c r="G951" i="5"/>
  <c r="E951" i="5"/>
  <c r="F951" i="5" s="1"/>
  <c r="U950" i="5"/>
  <c r="R950" i="5" s="1"/>
  <c r="S950" i="5"/>
  <c r="I950" i="5"/>
  <c r="J950" i="5" s="1"/>
  <c r="G950" i="5"/>
  <c r="E950" i="5"/>
  <c r="F950" i="5" s="1"/>
  <c r="U949" i="5"/>
  <c r="R949" i="5" s="1"/>
  <c r="S949" i="5"/>
  <c r="I949" i="5"/>
  <c r="J949" i="5" s="1"/>
  <c r="G949" i="5"/>
  <c r="E949" i="5"/>
  <c r="F949" i="5" s="1"/>
  <c r="U948" i="5"/>
  <c r="R948" i="5" s="1"/>
  <c r="S948" i="5"/>
  <c r="I948" i="5"/>
  <c r="J948" i="5" s="1"/>
  <c r="G948" i="5"/>
  <c r="E948" i="5"/>
  <c r="F948" i="5" s="1"/>
  <c r="U947" i="5"/>
  <c r="S947" i="5"/>
  <c r="I947" i="5"/>
  <c r="J947" i="5" s="1"/>
  <c r="G947" i="5"/>
  <c r="E947" i="5"/>
  <c r="F947" i="5" s="1"/>
  <c r="U946" i="5"/>
  <c r="R946" i="5" s="1"/>
  <c r="S946" i="5"/>
  <c r="I946" i="5"/>
  <c r="J946" i="5" s="1"/>
  <c r="G946" i="5"/>
  <c r="E946" i="5"/>
  <c r="F946" i="5" s="1"/>
  <c r="U945" i="5"/>
  <c r="S945" i="5"/>
  <c r="I945" i="5"/>
  <c r="J945" i="5" s="1"/>
  <c r="G945" i="5"/>
  <c r="E945" i="5"/>
  <c r="F945" i="5" s="1"/>
  <c r="U944" i="5"/>
  <c r="X944" i="5" s="1"/>
  <c r="S944" i="5"/>
  <c r="I944" i="5"/>
  <c r="J944" i="5" s="1"/>
  <c r="G944" i="5"/>
  <c r="E944" i="5"/>
  <c r="F944" i="5" s="1"/>
  <c r="U943" i="5"/>
  <c r="X943" i="5" s="1"/>
  <c r="S943" i="5"/>
  <c r="I943" i="5"/>
  <c r="J943" i="5" s="1"/>
  <c r="G943" i="5"/>
  <c r="E943" i="5"/>
  <c r="F943" i="5" s="1"/>
  <c r="U942" i="5"/>
  <c r="R942" i="5" s="1"/>
  <c r="S942" i="5"/>
  <c r="I942" i="5"/>
  <c r="J942" i="5" s="1"/>
  <c r="G942" i="5"/>
  <c r="E942" i="5"/>
  <c r="F942" i="5" s="1"/>
  <c r="U940" i="5"/>
  <c r="X940" i="5" s="1"/>
  <c r="S940" i="5"/>
  <c r="I940" i="5"/>
  <c r="J940" i="5" s="1"/>
  <c r="G940" i="5"/>
  <c r="E940" i="5"/>
  <c r="F940" i="5" s="1"/>
  <c r="U939" i="5"/>
  <c r="X939" i="5" s="1"/>
  <c r="S939" i="5"/>
  <c r="I939" i="5"/>
  <c r="J939" i="5" s="1"/>
  <c r="G939" i="5"/>
  <c r="E939" i="5"/>
  <c r="F939" i="5" s="1"/>
  <c r="U938" i="5"/>
  <c r="S938" i="5"/>
  <c r="I938" i="5"/>
  <c r="J938" i="5" s="1"/>
  <c r="G938" i="5"/>
  <c r="E938" i="5"/>
  <c r="F938" i="5" s="1"/>
  <c r="U937" i="5"/>
  <c r="X937" i="5" s="1"/>
  <c r="S937" i="5"/>
  <c r="I937" i="5"/>
  <c r="J937" i="5" s="1"/>
  <c r="G937" i="5"/>
  <c r="E937" i="5"/>
  <c r="F937" i="5" s="1"/>
  <c r="U936" i="5"/>
  <c r="X936" i="5" s="1"/>
  <c r="S936" i="5"/>
  <c r="I936" i="5"/>
  <c r="J936" i="5" s="1"/>
  <c r="G936" i="5"/>
  <c r="E936" i="5"/>
  <c r="F936" i="5" s="1"/>
  <c r="U935" i="5"/>
  <c r="X935" i="5" s="1"/>
  <c r="S935" i="5"/>
  <c r="I935" i="5"/>
  <c r="J935" i="5" s="1"/>
  <c r="G935" i="5"/>
  <c r="E935" i="5"/>
  <c r="F935" i="5" s="1"/>
  <c r="U934" i="5"/>
  <c r="S934" i="5"/>
  <c r="I934" i="5"/>
  <c r="J934" i="5" s="1"/>
  <c r="G934" i="5"/>
  <c r="E934" i="5"/>
  <c r="F934" i="5" s="1"/>
  <c r="U932" i="5"/>
  <c r="R932" i="5" s="1"/>
  <c r="S932" i="5"/>
  <c r="I932" i="5"/>
  <c r="J932" i="5" s="1"/>
  <c r="G932" i="5"/>
  <c r="E932" i="5"/>
  <c r="F932" i="5" s="1"/>
  <c r="U930" i="5"/>
  <c r="S930" i="5"/>
  <c r="I930" i="5"/>
  <c r="J930" i="5" s="1"/>
  <c r="G930" i="5"/>
  <c r="E930" i="5"/>
  <c r="F930" i="5" s="1"/>
  <c r="U928" i="5"/>
  <c r="X928" i="5" s="1"/>
  <c r="S928" i="5"/>
  <c r="I928" i="5"/>
  <c r="J928" i="5" s="1"/>
  <c r="G928" i="5"/>
  <c r="E928" i="5"/>
  <c r="F928" i="5" s="1"/>
  <c r="U925" i="5"/>
  <c r="S925" i="5"/>
  <c r="I925" i="5"/>
  <c r="J925" i="5" s="1"/>
  <c r="G925" i="5"/>
  <c r="E925" i="5"/>
  <c r="F925" i="5" s="1"/>
  <c r="U924" i="5"/>
  <c r="R924" i="5" s="1"/>
  <c r="S924" i="5"/>
  <c r="I924" i="5"/>
  <c r="J924" i="5" s="1"/>
  <c r="G924" i="5"/>
  <c r="E924" i="5"/>
  <c r="F924" i="5" s="1"/>
  <c r="U923" i="5"/>
  <c r="R923" i="5" s="1"/>
  <c r="S923" i="5"/>
  <c r="I923" i="5"/>
  <c r="J923" i="5" s="1"/>
  <c r="G923" i="5"/>
  <c r="E923" i="5"/>
  <c r="F923" i="5" s="1"/>
  <c r="U922" i="5"/>
  <c r="S922" i="5"/>
  <c r="I922" i="5"/>
  <c r="J922" i="5" s="1"/>
  <c r="G922" i="5"/>
  <c r="E922" i="5"/>
  <c r="F922" i="5" s="1"/>
  <c r="U921" i="5"/>
  <c r="S921" i="5"/>
  <c r="I921" i="5"/>
  <c r="J921" i="5" s="1"/>
  <c r="G921" i="5"/>
  <c r="E921" i="5"/>
  <c r="F921" i="5" s="1"/>
  <c r="U920" i="5"/>
  <c r="X920" i="5" s="1"/>
  <c r="S920" i="5"/>
  <c r="I920" i="5"/>
  <c r="J920" i="5" s="1"/>
  <c r="G920" i="5"/>
  <c r="E920" i="5"/>
  <c r="F920" i="5" s="1"/>
  <c r="U919" i="5"/>
  <c r="S919" i="5"/>
  <c r="I919" i="5"/>
  <c r="J919" i="5" s="1"/>
  <c r="G919" i="5"/>
  <c r="E919" i="5"/>
  <c r="F919" i="5" s="1"/>
  <c r="U918" i="5"/>
  <c r="R918" i="5" s="1"/>
  <c r="S918" i="5"/>
  <c r="I918" i="5"/>
  <c r="J918" i="5" s="1"/>
  <c r="G918" i="5"/>
  <c r="E918" i="5"/>
  <c r="F918" i="5" s="1"/>
  <c r="U917" i="5"/>
  <c r="X917" i="5" s="1"/>
  <c r="S917" i="5"/>
  <c r="I917" i="5"/>
  <c r="J917" i="5" s="1"/>
  <c r="G917" i="5"/>
  <c r="E917" i="5"/>
  <c r="F917" i="5" s="1"/>
  <c r="U916" i="5"/>
  <c r="S916" i="5"/>
  <c r="I916" i="5"/>
  <c r="J916" i="5" s="1"/>
  <c r="G916" i="5"/>
  <c r="E916" i="5"/>
  <c r="F916" i="5" s="1"/>
  <c r="U915" i="5"/>
  <c r="X915" i="5" s="1"/>
  <c r="S915" i="5"/>
  <c r="I915" i="5"/>
  <c r="J915" i="5" s="1"/>
  <c r="G915" i="5"/>
  <c r="E915" i="5"/>
  <c r="F915" i="5" s="1"/>
  <c r="U914" i="5"/>
  <c r="S914" i="5"/>
  <c r="I914" i="5"/>
  <c r="J914" i="5" s="1"/>
  <c r="G914" i="5"/>
  <c r="E914" i="5"/>
  <c r="F914" i="5" s="1"/>
  <c r="U913" i="5"/>
  <c r="S913" i="5"/>
  <c r="I913" i="5"/>
  <c r="J913" i="5" s="1"/>
  <c r="G913" i="5"/>
  <c r="E913" i="5"/>
  <c r="F913" i="5" s="1"/>
  <c r="U911" i="5"/>
  <c r="R911" i="5" s="1"/>
  <c r="S911" i="5"/>
  <c r="I911" i="5"/>
  <c r="G911" i="5"/>
  <c r="E911" i="5"/>
  <c r="F911" i="5" s="1"/>
  <c r="U910" i="5"/>
  <c r="S910" i="5"/>
  <c r="I910" i="5"/>
  <c r="J910" i="5" s="1"/>
  <c r="G910" i="5"/>
  <c r="E910" i="5"/>
  <c r="F910" i="5" s="1"/>
  <c r="U909" i="5"/>
  <c r="R909" i="5" s="1"/>
  <c r="S909" i="5"/>
  <c r="I909" i="5"/>
  <c r="J909" i="5" s="1"/>
  <c r="G909" i="5"/>
  <c r="E909" i="5"/>
  <c r="F909" i="5" s="1"/>
  <c r="U907" i="5"/>
  <c r="R907" i="5" s="1"/>
  <c r="S907" i="5"/>
  <c r="I907" i="5"/>
  <c r="J907" i="5" s="1"/>
  <c r="G907" i="5"/>
  <c r="E907" i="5"/>
  <c r="F907" i="5" s="1"/>
  <c r="U905" i="5"/>
  <c r="S905" i="5"/>
  <c r="I905" i="5"/>
  <c r="J905" i="5" s="1"/>
  <c r="G905" i="5"/>
  <c r="E905" i="5"/>
  <c r="F905" i="5" s="1"/>
  <c r="U903" i="5"/>
  <c r="R903" i="5" s="1"/>
  <c r="S903" i="5"/>
  <c r="I903" i="5"/>
  <c r="J903" i="5" s="1"/>
  <c r="G903" i="5"/>
  <c r="E903" i="5"/>
  <c r="F903" i="5" s="1"/>
  <c r="U902" i="5"/>
  <c r="S902" i="5"/>
  <c r="I902" i="5"/>
  <c r="J902" i="5" s="1"/>
  <c r="G902" i="5"/>
  <c r="E902" i="5"/>
  <c r="F902" i="5" s="1"/>
  <c r="U900" i="5"/>
  <c r="S900" i="5"/>
  <c r="I900" i="5"/>
  <c r="J900" i="5" s="1"/>
  <c r="G900" i="5"/>
  <c r="E900" i="5"/>
  <c r="F900" i="5" s="1"/>
  <c r="U898" i="5"/>
  <c r="S898" i="5"/>
  <c r="I898" i="5"/>
  <c r="J898" i="5" s="1"/>
  <c r="G898" i="5"/>
  <c r="E898" i="5"/>
  <c r="F898" i="5" s="1"/>
  <c r="U897" i="5"/>
  <c r="S897" i="5"/>
  <c r="I897" i="5"/>
  <c r="J897" i="5" s="1"/>
  <c r="G897" i="5"/>
  <c r="E897" i="5"/>
  <c r="F897" i="5" s="1"/>
  <c r="U896" i="5"/>
  <c r="X896" i="5" s="1"/>
  <c r="S896" i="5"/>
  <c r="I896" i="5"/>
  <c r="J896" i="5" s="1"/>
  <c r="G896" i="5"/>
  <c r="E896" i="5"/>
  <c r="F896" i="5" s="1"/>
  <c r="U895" i="5"/>
  <c r="S895" i="5"/>
  <c r="I895" i="5"/>
  <c r="J895" i="5" s="1"/>
  <c r="G895" i="5"/>
  <c r="E895" i="5"/>
  <c r="F895" i="5" s="1"/>
  <c r="U894" i="5"/>
  <c r="S894" i="5"/>
  <c r="I894" i="5"/>
  <c r="J894" i="5" s="1"/>
  <c r="G894" i="5"/>
  <c r="E894" i="5"/>
  <c r="F894" i="5" s="1"/>
  <c r="U892" i="5"/>
  <c r="X892" i="5" s="1"/>
  <c r="R892" i="5"/>
  <c r="I892" i="5"/>
  <c r="J892" i="5" s="1"/>
  <c r="H892" i="5"/>
  <c r="E892" i="5"/>
  <c r="F892" i="5" s="1"/>
  <c r="U891" i="5"/>
  <c r="S891" i="5"/>
  <c r="I891" i="5"/>
  <c r="J891" i="5" s="1"/>
  <c r="G891" i="5"/>
  <c r="E891" i="5"/>
  <c r="F891" i="5" s="1"/>
  <c r="U889" i="5"/>
  <c r="X889" i="5" s="1"/>
  <c r="S889" i="5"/>
  <c r="I889" i="5"/>
  <c r="J889" i="5" s="1"/>
  <c r="G889" i="5"/>
  <c r="E889" i="5"/>
  <c r="F889" i="5" s="1"/>
  <c r="U888" i="5"/>
  <c r="R888" i="5"/>
  <c r="I888" i="5"/>
  <c r="J888" i="5" s="1"/>
  <c r="H888" i="5"/>
  <c r="E888" i="5"/>
  <c r="F888" i="5" s="1"/>
  <c r="U886" i="5"/>
  <c r="R886" i="5" s="1"/>
  <c r="S886" i="5"/>
  <c r="I886" i="5"/>
  <c r="J886" i="5" s="1"/>
  <c r="G886" i="5"/>
  <c r="E886" i="5"/>
  <c r="F886" i="5" s="1"/>
  <c r="U885" i="5"/>
  <c r="X885" i="5" s="1"/>
  <c r="S885" i="5"/>
  <c r="I885" i="5"/>
  <c r="J885" i="5" s="1"/>
  <c r="G885" i="5"/>
  <c r="E885" i="5"/>
  <c r="F885" i="5" s="1"/>
  <c r="U883" i="5"/>
  <c r="R883" i="5" s="1"/>
  <c r="S883" i="5"/>
  <c r="I883" i="5"/>
  <c r="J883" i="5" s="1"/>
  <c r="G883" i="5"/>
  <c r="E883" i="5"/>
  <c r="F883" i="5" s="1"/>
  <c r="U882" i="5"/>
  <c r="R882" i="5" s="1"/>
  <c r="S882" i="5"/>
  <c r="I882" i="5"/>
  <c r="J882" i="5" s="1"/>
  <c r="G882" i="5"/>
  <c r="E882" i="5"/>
  <c r="F882" i="5" s="1"/>
  <c r="U880" i="5"/>
  <c r="X880" i="5" s="1"/>
  <c r="S880" i="5"/>
  <c r="I880" i="5"/>
  <c r="J880" i="5" s="1"/>
  <c r="G880" i="5"/>
  <c r="E880" i="5"/>
  <c r="F880" i="5" s="1"/>
  <c r="U878" i="5"/>
  <c r="S878" i="5"/>
  <c r="I878" i="5"/>
  <c r="J878" i="5" s="1"/>
  <c r="G878" i="5"/>
  <c r="E878" i="5"/>
  <c r="F878" i="5" s="1"/>
  <c r="U877" i="5"/>
  <c r="S877" i="5"/>
  <c r="I877" i="5"/>
  <c r="J877" i="5" s="1"/>
  <c r="G877" i="5"/>
  <c r="E877" i="5"/>
  <c r="F877" i="5" s="1"/>
  <c r="U875" i="5"/>
  <c r="S875" i="5"/>
  <c r="I875" i="5"/>
  <c r="J875" i="5" s="1"/>
  <c r="G875" i="5"/>
  <c r="E875" i="5"/>
  <c r="F875" i="5" s="1"/>
  <c r="U874" i="5"/>
  <c r="S874" i="5"/>
  <c r="I874" i="5"/>
  <c r="J874" i="5" s="1"/>
  <c r="G874" i="5"/>
  <c r="E874" i="5"/>
  <c r="F874" i="5" s="1"/>
  <c r="U873" i="5"/>
  <c r="S873" i="5"/>
  <c r="I873" i="5"/>
  <c r="J873" i="5" s="1"/>
  <c r="G873" i="5"/>
  <c r="E873" i="5"/>
  <c r="F873" i="5" s="1"/>
  <c r="U872" i="5"/>
  <c r="S872" i="5"/>
  <c r="I872" i="5"/>
  <c r="J872" i="5" s="1"/>
  <c r="G872" i="5"/>
  <c r="E872" i="5"/>
  <c r="F872" i="5" s="1"/>
  <c r="U870" i="5"/>
  <c r="X870" i="5" s="1"/>
  <c r="S870" i="5"/>
  <c r="I870" i="5"/>
  <c r="J870" i="5" s="1"/>
  <c r="G870" i="5"/>
  <c r="E870" i="5"/>
  <c r="F870" i="5" s="1"/>
  <c r="U869" i="5"/>
  <c r="X869" i="5" s="1"/>
  <c r="S869" i="5"/>
  <c r="I869" i="5"/>
  <c r="J869" i="5" s="1"/>
  <c r="G869" i="5"/>
  <c r="E869" i="5"/>
  <c r="F869" i="5" s="1"/>
  <c r="U868" i="5"/>
  <c r="S868" i="5"/>
  <c r="I868" i="5"/>
  <c r="J868" i="5" s="1"/>
  <c r="G868" i="5"/>
  <c r="E868" i="5"/>
  <c r="F868" i="5" s="1"/>
  <c r="U862" i="5"/>
  <c r="S862" i="5"/>
  <c r="I862" i="5"/>
  <c r="J862" i="5" s="1"/>
  <c r="G862" i="5"/>
  <c r="E862" i="5"/>
  <c r="F862" i="5" s="1"/>
  <c r="U860" i="5"/>
  <c r="S860" i="5"/>
  <c r="I860" i="5"/>
  <c r="J860" i="5" s="1"/>
  <c r="G860" i="5"/>
  <c r="E860" i="5"/>
  <c r="F860" i="5" s="1"/>
  <c r="U857" i="5"/>
  <c r="R857" i="5" s="1"/>
  <c r="S857" i="5"/>
  <c r="I857" i="5"/>
  <c r="J857" i="5" s="1"/>
  <c r="G857" i="5"/>
  <c r="E857" i="5"/>
  <c r="F857" i="5" s="1"/>
  <c r="U856" i="5"/>
  <c r="S856" i="5"/>
  <c r="I856" i="5"/>
  <c r="J856" i="5" s="1"/>
  <c r="G856" i="5"/>
  <c r="E856" i="5"/>
  <c r="F856" i="5" s="1"/>
  <c r="U853" i="5"/>
  <c r="S853" i="5"/>
  <c r="I853" i="5"/>
  <c r="J853" i="5" s="1"/>
  <c r="G853" i="5"/>
  <c r="E853" i="5"/>
  <c r="F853" i="5" s="1"/>
  <c r="U852" i="5"/>
  <c r="S852" i="5"/>
  <c r="I852" i="5"/>
  <c r="J852" i="5" s="1"/>
  <c r="G852" i="5"/>
  <c r="E852" i="5"/>
  <c r="F852" i="5" s="1"/>
  <c r="U850" i="5"/>
  <c r="X850" i="5" s="1"/>
  <c r="S850" i="5"/>
  <c r="I850" i="5"/>
  <c r="J850" i="5" s="1"/>
  <c r="G850" i="5"/>
  <c r="E850" i="5"/>
  <c r="F850" i="5" s="1"/>
  <c r="U848" i="5"/>
  <c r="X848" i="5" s="1"/>
  <c r="S848" i="5"/>
  <c r="I848" i="5"/>
  <c r="J848" i="5" s="1"/>
  <c r="G848" i="5"/>
  <c r="E848" i="5"/>
  <c r="F848" i="5" s="1"/>
  <c r="U847" i="5"/>
  <c r="R847" i="5" s="1"/>
  <c r="S847" i="5"/>
  <c r="I847" i="5"/>
  <c r="J847" i="5" s="1"/>
  <c r="G847" i="5"/>
  <c r="E847" i="5"/>
  <c r="F847" i="5" s="1"/>
  <c r="U844" i="5"/>
  <c r="S844" i="5"/>
  <c r="I844" i="5"/>
  <c r="J844" i="5" s="1"/>
  <c r="G844" i="5"/>
  <c r="E844" i="5"/>
  <c r="F844" i="5" s="1"/>
  <c r="U843" i="5"/>
  <c r="X843" i="5" s="1"/>
  <c r="S843" i="5"/>
  <c r="I843" i="5"/>
  <c r="J843" i="5" s="1"/>
  <c r="G843" i="5"/>
  <c r="E843" i="5"/>
  <c r="F843" i="5" s="1"/>
  <c r="U841" i="5"/>
  <c r="S841" i="5"/>
  <c r="I841" i="5"/>
  <c r="J841" i="5" s="1"/>
  <c r="G841" i="5"/>
  <c r="E841" i="5"/>
  <c r="F841" i="5" s="1"/>
  <c r="U840" i="5"/>
  <c r="X840" i="5" s="1"/>
  <c r="S840" i="5"/>
  <c r="I840" i="5"/>
  <c r="J840" i="5" s="1"/>
  <c r="G840" i="5"/>
  <c r="E840" i="5"/>
  <c r="F840" i="5" s="1"/>
  <c r="U837" i="5"/>
  <c r="S837" i="5"/>
  <c r="I837" i="5"/>
  <c r="J837" i="5" s="1"/>
  <c r="G837" i="5"/>
  <c r="E837" i="5"/>
  <c r="F837" i="5" s="1"/>
  <c r="U836" i="5"/>
  <c r="S836" i="5"/>
  <c r="I836" i="5"/>
  <c r="J836" i="5" s="1"/>
  <c r="G836" i="5"/>
  <c r="E836" i="5"/>
  <c r="F836" i="5" s="1"/>
  <c r="U835" i="5"/>
  <c r="S835" i="5"/>
  <c r="I835" i="5"/>
  <c r="J835" i="5" s="1"/>
  <c r="G835" i="5"/>
  <c r="E835" i="5"/>
  <c r="F835" i="5" s="1"/>
  <c r="U834" i="5"/>
  <c r="X834" i="5" s="1"/>
  <c r="S834" i="5"/>
  <c r="I834" i="5"/>
  <c r="J834" i="5" s="1"/>
  <c r="G834" i="5"/>
  <c r="E834" i="5"/>
  <c r="F834" i="5" s="1"/>
  <c r="U833" i="5"/>
  <c r="S833" i="5"/>
  <c r="I833" i="5"/>
  <c r="J833" i="5" s="1"/>
  <c r="G833" i="5"/>
  <c r="E833" i="5"/>
  <c r="F833" i="5" s="1"/>
  <c r="U832" i="5"/>
  <c r="X832" i="5" s="1"/>
  <c r="S832" i="5"/>
  <c r="I832" i="5"/>
  <c r="J832" i="5" s="1"/>
  <c r="G832" i="5"/>
  <c r="E832" i="5"/>
  <c r="F832" i="5" s="1"/>
  <c r="U828" i="5"/>
  <c r="S828" i="5"/>
  <c r="I828" i="5"/>
  <c r="J828" i="5" s="1"/>
  <c r="G828" i="5"/>
  <c r="E828" i="5"/>
  <c r="F828" i="5" s="1"/>
  <c r="U826" i="5"/>
  <c r="S826" i="5"/>
  <c r="I826" i="5"/>
  <c r="J826" i="5" s="1"/>
  <c r="G826" i="5"/>
  <c r="E826" i="5"/>
  <c r="F826" i="5" s="1"/>
  <c r="U824" i="5"/>
  <c r="S824" i="5"/>
  <c r="I824" i="5"/>
  <c r="J824" i="5" s="1"/>
  <c r="G824" i="5"/>
  <c r="E824" i="5"/>
  <c r="F824" i="5" s="1"/>
  <c r="U822" i="5"/>
  <c r="S822" i="5"/>
  <c r="I822" i="5"/>
  <c r="J822" i="5" s="1"/>
  <c r="G822" i="5"/>
  <c r="E822" i="5"/>
  <c r="F822" i="5" s="1"/>
  <c r="U820" i="5"/>
  <c r="X820" i="5" s="1"/>
  <c r="S820" i="5"/>
  <c r="I820" i="5"/>
  <c r="J820" i="5" s="1"/>
  <c r="G820" i="5"/>
  <c r="E820" i="5"/>
  <c r="F820" i="5" s="1"/>
  <c r="U818" i="5"/>
  <c r="X818" i="5" s="1"/>
  <c r="S818" i="5"/>
  <c r="I818" i="5"/>
  <c r="J818" i="5" s="1"/>
  <c r="G818" i="5"/>
  <c r="E818" i="5"/>
  <c r="F818" i="5" s="1"/>
  <c r="U817" i="5"/>
  <c r="R817" i="5" s="1"/>
  <c r="S817" i="5"/>
  <c r="I817" i="5"/>
  <c r="J817" i="5" s="1"/>
  <c r="G817" i="5"/>
  <c r="E817" i="5"/>
  <c r="F817" i="5" s="1"/>
  <c r="U816" i="5"/>
  <c r="S816" i="5"/>
  <c r="I816" i="5"/>
  <c r="J816" i="5" s="1"/>
  <c r="G816" i="5"/>
  <c r="E816" i="5"/>
  <c r="F816" i="5" s="1"/>
  <c r="U813" i="5"/>
  <c r="S813" i="5"/>
  <c r="I813" i="5"/>
  <c r="J813" i="5" s="1"/>
  <c r="G813" i="5"/>
  <c r="E813" i="5"/>
  <c r="F813" i="5" s="1"/>
  <c r="U809" i="5"/>
  <c r="X809" i="5" s="1"/>
  <c r="S809" i="5"/>
  <c r="I809" i="5"/>
  <c r="J809" i="5" s="1"/>
  <c r="G809" i="5"/>
  <c r="E809" i="5"/>
  <c r="F809" i="5" s="1"/>
  <c r="U808" i="5"/>
  <c r="S808" i="5"/>
  <c r="I808" i="5"/>
  <c r="J808" i="5" s="1"/>
  <c r="G808" i="5"/>
  <c r="E808" i="5"/>
  <c r="F808" i="5" s="1"/>
  <c r="U806" i="5"/>
  <c r="S806" i="5"/>
  <c r="I806" i="5"/>
  <c r="J806" i="5" s="1"/>
  <c r="G806" i="5"/>
  <c r="E806" i="5"/>
  <c r="F806" i="5" s="1"/>
  <c r="U804" i="5"/>
  <c r="S804" i="5"/>
  <c r="I804" i="5"/>
  <c r="J804" i="5" s="1"/>
  <c r="G804" i="5"/>
  <c r="E804" i="5"/>
  <c r="F804" i="5" s="1"/>
  <c r="U798" i="5"/>
  <c r="S798" i="5"/>
  <c r="I798" i="5"/>
  <c r="J798" i="5" s="1"/>
  <c r="G798" i="5"/>
  <c r="E798" i="5"/>
  <c r="F798" i="5" s="1"/>
  <c r="U796" i="5"/>
  <c r="X796" i="5" s="1"/>
  <c r="S796" i="5"/>
  <c r="I796" i="5"/>
  <c r="J796" i="5" s="1"/>
  <c r="G796" i="5"/>
  <c r="E796" i="5"/>
  <c r="F796" i="5" s="1"/>
  <c r="U795" i="5"/>
  <c r="S795" i="5"/>
  <c r="I795" i="5"/>
  <c r="J795" i="5" s="1"/>
  <c r="G795" i="5"/>
  <c r="E795" i="5"/>
  <c r="F795" i="5" s="1"/>
  <c r="U794" i="5"/>
  <c r="R794" i="5" s="1"/>
  <c r="S794" i="5"/>
  <c r="I794" i="5"/>
  <c r="J794" i="5" s="1"/>
  <c r="G794" i="5"/>
  <c r="E794" i="5"/>
  <c r="F794" i="5" s="1"/>
  <c r="U793" i="5"/>
  <c r="X793" i="5" s="1"/>
  <c r="S793" i="5"/>
  <c r="I793" i="5"/>
  <c r="J793" i="5" s="1"/>
  <c r="G793" i="5"/>
  <c r="E793" i="5"/>
  <c r="F793" i="5" s="1"/>
  <c r="U792" i="5"/>
  <c r="S792" i="5"/>
  <c r="I792" i="5"/>
  <c r="J792" i="5" s="1"/>
  <c r="G792" i="5"/>
  <c r="E792" i="5"/>
  <c r="F792" i="5" s="1"/>
  <c r="U791" i="5"/>
  <c r="X791" i="5" s="1"/>
  <c r="S791" i="5"/>
  <c r="I791" i="5"/>
  <c r="J791" i="5" s="1"/>
  <c r="G791" i="5"/>
  <c r="E791" i="5"/>
  <c r="F791" i="5" s="1"/>
  <c r="U790" i="5"/>
  <c r="S790" i="5"/>
  <c r="I790" i="5"/>
  <c r="J790" i="5" s="1"/>
  <c r="G790" i="5"/>
  <c r="E790" i="5"/>
  <c r="F790" i="5" s="1"/>
  <c r="U789" i="5"/>
  <c r="S789" i="5"/>
  <c r="I789" i="5"/>
  <c r="J789" i="5" s="1"/>
  <c r="G789" i="5"/>
  <c r="E789" i="5"/>
  <c r="F789" i="5" s="1"/>
  <c r="U788" i="5"/>
  <c r="S788" i="5"/>
  <c r="I788" i="5"/>
  <c r="J788" i="5" s="1"/>
  <c r="G788" i="5"/>
  <c r="E788" i="5"/>
  <c r="F788" i="5" s="1"/>
  <c r="U786" i="5"/>
  <c r="X786" i="5" s="1"/>
  <c r="S786" i="5"/>
  <c r="I786" i="5"/>
  <c r="J786" i="5" s="1"/>
  <c r="G786" i="5"/>
  <c r="E786" i="5"/>
  <c r="F786" i="5" s="1"/>
  <c r="U785" i="5"/>
  <c r="S785" i="5"/>
  <c r="I785" i="5"/>
  <c r="J785" i="5" s="1"/>
  <c r="G785" i="5"/>
  <c r="E785" i="5"/>
  <c r="F785" i="5" s="1"/>
  <c r="U784" i="5"/>
  <c r="S784" i="5"/>
  <c r="I784" i="5"/>
  <c r="J784" i="5" s="1"/>
  <c r="G784" i="5"/>
  <c r="E784" i="5"/>
  <c r="F784" i="5" s="1"/>
  <c r="U783" i="5"/>
  <c r="S783" i="5"/>
  <c r="I783" i="5"/>
  <c r="J783" i="5" s="1"/>
  <c r="G783" i="5"/>
  <c r="E783" i="5"/>
  <c r="F783" i="5" s="1"/>
  <c r="U782" i="5"/>
  <c r="X782" i="5" s="1"/>
  <c r="S782" i="5"/>
  <c r="I782" i="5"/>
  <c r="J782" i="5" s="1"/>
  <c r="G782" i="5"/>
  <c r="E782" i="5"/>
  <c r="F782" i="5" s="1"/>
  <c r="U781" i="5"/>
  <c r="R781" i="5" s="1"/>
  <c r="S781" i="5"/>
  <c r="I781" i="5"/>
  <c r="J781" i="5" s="1"/>
  <c r="G781" i="5"/>
  <c r="E781" i="5"/>
  <c r="F781" i="5" s="1"/>
  <c r="U779" i="5"/>
  <c r="S779" i="5"/>
  <c r="I779" i="5"/>
  <c r="J779" i="5" s="1"/>
  <c r="G779" i="5"/>
  <c r="E779" i="5"/>
  <c r="F779" i="5" s="1"/>
  <c r="U778" i="5"/>
  <c r="S778" i="5"/>
  <c r="I778" i="5"/>
  <c r="J778" i="5" s="1"/>
  <c r="G778" i="5"/>
  <c r="E778" i="5"/>
  <c r="F778" i="5" s="1"/>
  <c r="U777" i="5"/>
  <c r="S777" i="5"/>
  <c r="I777" i="5"/>
  <c r="J777" i="5" s="1"/>
  <c r="G777" i="5"/>
  <c r="E777" i="5"/>
  <c r="F777" i="5" s="1"/>
  <c r="U776" i="5"/>
  <c r="R776" i="5" s="1"/>
  <c r="S776" i="5"/>
  <c r="I776" i="5"/>
  <c r="J776" i="5" s="1"/>
  <c r="G776" i="5"/>
  <c r="E776" i="5"/>
  <c r="F776" i="5" s="1"/>
  <c r="U775" i="5"/>
  <c r="S775" i="5"/>
  <c r="I775" i="5"/>
  <c r="J775" i="5" s="1"/>
  <c r="G775" i="5"/>
  <c r="E775" i="5"/>
  <c r="F775" i="5" s="1"/>
  <c r="U774" i="5"/>
  <c r="S774" i="5"/>
  <c r="I774" i="5"/>
  <c r="J774" i="5" s="1"/>
  <c r="G774" i="5"/>
  <c r="E774" i="5"/>
  <c r="F774" i="5" s="1"/>
  <c r="U771" i="5"/>
  <c r="X771" i="5" s="1"/>
  <c r="S771" i="5"/>
  <c r="I771" i="5"/>
  <c r="J771" i="5" s="1"/>
  <c r="G771" i="5"/>
  <c r="E771" i="5"/>
  <c r="F771" i="5" s="1"/>
  <c r="U769" i="5"/>
  <c r="S769" i="5"/>
  <c r="I769" i="5"/>
  <c r="J769" i="5" s="1"/>
  <c r="G769" i="5"/>
  <c r="E769" i="5"/>
  <c r="F769" i="5" s="1"/>
  <c r="U766" i="5"/>
  <c r="R766" i="5" s="1"/>
  <c r="S766" i="5"/>
  <c r="I766" i="5"/>
  <c r="J766" i="5" s="1"/>
  <c r="G766" i="5"/>
  <c r="E766" i="5"/>
  <c r="F766" i="5" s="1"/>
  <c r="U761" i="5"/>
  <c r="S761" i="5"/>
  <c r="I761" i="5"/>
  <c r="J761" i="5" s="1"/>
  <c r="G761" i="5"/>
  <c r="E761" i="5"/>
  <c r="F761" i="5" s="1"/>
  <c r="U760" i="5"/>
  <c r="R760" i="5" s="1"/>
  <c r="S760" i="5"/>
  <c r="I760" i="5"/>
  <c r="J760" i="5" s="1"/>
  <c r="G760" i="5"/>
  <c r="E760" i="5"/>
  <c r="F760" i="5" s="1"/>
  <c r="U759" i="5"/>
  <c r="R759" i="5" s="1"/>
  <c r="S759" i="5"/>
  <c r="I759" i="5"/>
  <c r="J759" i="5" s="1"/>
  <c r="G759" i="5"/>
  <c r="E759" i="5"/>
  <c r="F759" i="5" s="1"/>
  <c r="U758" i="5"/>
  <c r="R758" i="5" s="1"/>
  <c r="S758" i="5"/>
  <c r="I758" i="5"/>
  <c r="J758" i="5" s="1"/>
  <c r="G758" i="5"/>
  <c r="E758" i="5"/>
  <c r="F758" i="5" s="1"/>
  <c r="U757" i="5"/>
  <c r="S757" i="5"/>
  <c r="I757" i="5"/>
  <c r="J757" i="5" s="1"/>
  <c r="G757" i="5"/>
  <c r="E757" i="5"/>
  <c r="F757" i="5" s="1"/>
  <c r="U756" i="5"/>
  <c r="S756" i="5"/>
  <c r="I756" i="5"/>
  <c r="J756" i="5" s="1"/>
  <c r="G756" i="5"/>
  <c r="E756" i="5"/>
  <c r="F756" i="5" s="1"/>
  <c r="U755" i="5"/>
  <c r="S755" i="5"/>
  <c r="I755" i="5"/>
  <c r="J755" i="5" s="1"/>
  <c r="G755" i="5"/>
  <c r="E755" i="5"/>
  <c r="F755" i="5" s="1"/>
  <c r="U754" i="5"/>
  <c r="S754" i="5"/>
  <c r="I754" i="5"/>
  <c r="J754" i="5" s="1"/>
  <c r="G754" i="5"/>
  <c r="E754" i="5"/>
  <c r="F754" i="5" s="1"/>
  <c r="U752" i="5"/>
  <c r="R752" i="5" s="1"/>
  <c r="S752" i="5"/>
  <c r="I752" i="5"/>
  <c r="J752" i="5" s="1"/>
  <c r="G752" i="5"/>
  <c r="E752" i="5"/>
  <c r="F752" i="5" s="1"/>
  <c r="U746" i="5"/>
  <c r="X746" i="5" s="1"/>
  <c r="S746" i="5"/>
  <c r="I746" i="5"/>
  <c r="J746" i="5" s="1"/>
  <c r="G746" i="5"/>
  <c r="E746" i="5"/>
  <c r="F746" i="5" s="1"/>
  <c r="U745" i="5"/>
  <c r="X745" i="5" s="1"/>
  <c r="S745" i="5"/>
  <c r="I745" i="5"/>
  <c r="J745" i="5" s="1"/>
  <c r="G745" i="5"/>
  <c r="E745" i="5"/>
  <c r="F745" i="5" s="1"/>
  <c r="U736" i="5"/>
  <c r="X736" i="5" s="1"/>
  <c r="S736" i="5"/>
  <c r="I736" i="5"/>
  <c r="J736" i="5" s="1"/>
  <c r="G736" i="5"/>
  <c r="E736" i="5"/>
  <c r="F736" i="5" s="1"/>
  <c r="U734" i="5"/>
  <c r="S734" i="5"/>
  <c r="I734" i="5"/>
  <c r="J734" i="5" s="1"/>
  <c r="G734" i="5"/>
  <c r="E734" i="5"/>
  <c r="F734" i="5" s="1"/>
  <c r="U731" i="5"/>
  <c r="S731" i="5"/>
  <c r="I731" i="5"/>
  <c r="J731" i="5" s="1"/>
  <c r="G731" i="5"/>
  <c r="E731" i="5"/>
  <c r="F731" i="5" s="1"/>
  <c r="U730" i="5"/>
  <c r="S730" i="5"/>
  <c r="I730" i="5"/>
  <c r="J730" i="5" s="1"/>
  <c r="G730" i="5"/>
  <c r="E730" i="5"/>
  <c r="F730" i="5" s="1"/>
  <c r="U729" i="5"/>
  <c r="S729" i="5"/>
  <c r="I729" i="5"/>
  <c r="J729" i="5" s="1"/>
  <c r="G729" i="5"/>
  <c r="E729" i="5"/>
  <c r="F729" i="5" s="1"/>
  <c r="U728" i="5"/>
  <c r="S728" i="5"/>
  <c r="I728" i="5"/>
  <c r="J728" i="5" s="1"/>
  <c r="G728" i="5"/>
  <c r="E728" i="5"/>
  <c r="F728" i="5" s="1"/>
  <c r="U723" i="5"/>
  <c r="X723" i="5" s="1"/>
  <c r="S723" i="5"/>
  <c r="I723" i="5"/>
  <c r="J723" i="5" s="1"/>
  <c r="G723" i="5"/>
  <c r="E723" i="5"/>
  <c r="F723" i="5" s="1"/>
  <c r="U722" i="5"/>
  <c r="S722" i="5"/>
  <c r="I722" i="5"/>
  <c r="J722" i="5" s="1"/>
  <c r="G722" i="5"/>
  <c r="E722" i="5"/>
  <c r="F722" i="5" s="1"/>
  <c r="U721" i="5"/>
  <c r="S721" i="5"/>
  <c r="I721" i="5"/>
  <c r="J721" i="5" s="1"/>
  <c r="G721" i="5"/>
  <c r="E721" i="5"/>
  <c r="F721" i="5" s="1"/>
  <c r="U720" i="5"/>
  <c r="S720" i="5"/>
  <c r="I720" i="5"/>
  <c r="J720" i="5" s="1"/>
  <c r="G720" i="5"/>
  <c r="E720" i="5"/>
  <c r="F720" i="5" s="1"/>
  <c r="U719" i="5"/>
  <c r="R719" i="5" s="1"/>
  <c r="S719" i="5"/>
  <c r="I719" i="5"/>
  <c r="J719" i="5" s="1"/>
  <c r="G719" i="5"/>
  <c r="E719" i="5"/>
  <c r="F719" i="5" s="1"/>
  <c r="U718" i="5"/>
  <c r="R718" i="5" s="1"/>
  <c r="S718" i="5"/>
  <c r="I718" i="5"/>
  <c r="J718" i="5" s="1"/>
  <c r="G718" i="5"/>
  <c r="E718" i="5"/>
  <c r="F718" i="5" s="1"/>
  <c r="U717" i="5"/>
  <c r="R717" i="5" s="1"/>
  <c r="S717" i="5"/>
  <c r="I717" i="5"/>
  <c r="J717" i="5" s="1"/>
  <c r="G717" i="5"/>
  <c r="E717" i="5"/>
  <c r="F717" i="5" s="1"/>
  <c r="U716" i="5"/>
  <c r="S716" i="5"/>
  <c r="I716" i="5"/>
  <c r="J716" i="5" s="1"/>
  <c r="G716" i="5"/>
  <c r="E716" i="5"/>
  <c r="F716" i="5" s="1"/>
  <c r="U715" i="5"/>
  <c r="S715" i="5"/>
  <c r="I715" i="5"/>
  <c r="J715" i="5" s="1"/>
  <c r="G715" i="5"/>
  <c r="E715" i="5"/>
  <c r="F715" i="5" s="1"/>
  <c r="U714" i="5"/>
  <c r="R714" i="5" s="1"/>
  <c r="S714" i="5"/>
  <c r="I714" i="5"/>
  <c r="J714" i="5" s="1"/>
  <c r="G714" i="5"/>
  <c r="E714" i="5"/>
  <c r="F714" i="5" s="1"/>
  <c r="U713" i="5"/>
  <c r="X713" i="5" s="1"/>
  <c r="S713" i="5"/>
  <c r="I713" i="5"/>
  <c r="J713" i="5" s="1"/>
  <c r="G713" i="5"/>
  <c r="E713" i="5"/>
  <c r="F713" i="5" s="1"/>
  <c r="U712" i="5"/>
  <c r="S712" i="5"/>
  <c r="I712" i="5"/>
  <c r="J712" i="5" s="1"/>
  <c r="G712" i="5"/>
  <c r="E712" i="5"/>
  <c r="F712" i="5" s="1"/>
  <c r="U711" i="5"/>
  <c r="R711" i="5" s="1"/>
  <c r="S711" i="5"/>
  <c r="I711" i="5"/>
  <c r="J711" i="5" s="1"/>
  <c r="G711" i="5"/>
  <c r="E711" i="5"/>
  <c r="F711" i="5" s="1"/>
  <c r="U709" i="5"/>
  <c r="R709" i="5" s="1"/>
  <c r="S709" i="5"/>
  <c r="I709" i="5"/>
  <c r="J709" i="5" s="1"/>
  <c r="G709" i="5"/>
  <c r="E709" i="5"/>
  <c r="F709" i="5" s="1"/>
  <c r="U708" i="5"/>
  <c r="R708" i="5" s="1"/>
  <c r="S708" i="5"/>
  <c r="I708" i="5"/>
  <c r="J708" i="5" s="1"/>
  <c r="G708" i="5"/>
  <c r="E708" i="5"/>
  <c r="F708" i="5" s="1"/>
  <c r="U707" i="5"/>
  <c r="S707" i="5"/>
  <c r="I707" i="5"/>
  <c r="J707" i="5" s="1"/>
  <c r="G707" i="5"/>
  <c r="E707" i="5"/>
  <c r="F707" i="5" s="1"/>
  <c r="U706" i="5"/>
  <c r="S706" i="5"/>
  <c r="I706" i="5"/>
  <c r="J706" i="5" s="1"/>
  <c r="G706" i="5"/>
  <c r="E706" i="5"/>
  <c r="F706" i="5" s="1"/>
  <c r="U704" i="5"/>
  <c r="R704" i="5" s="1"/>
  <c r="S704" i="5"/>
  <c r="I704" i="5"/>
  <c r="J704" i="5" s="1"/>
  <c r="G704" i="5"/>
  <c r="E704" i="5"/>
  <c r="F704" i="5" s="1"/>
  <c r="U703" i="5"/>
  <c r="X703" i="5" s="1"/>
  <c r="S703" i="5"/>
  <c r="I703" i="5"/>
  <c r="J703" i="5" s="1"/>
  <c r="G703" i="5"/>
  <c r="E703" i="5"/>
  <c r="F703" i="5" s="1"/>
  <c r="U702" i="5"/>
  <c r="S702" i="5"/>
  <c r="I702" i="5"/>
  <c r="J702" i="5" s="1"/>
  <c r="G702" i="5"/>
  <c r="E702" i="5"/>
  <c r="F702" i="5" s="1"/>
  <c r="U701" i="5"/>
  <c r="R701" i="5" s="1"/>
  <c r="S701" i="5"/>
  <c r="I701" i="5"/>
  <c r="J701" i="5" s="1"/>
  <c r="G701" i="5"/>
  <c r="E701" i="5"/>
  <c r="F701" i="5" s="1"/>
  <c r="U700" i="5"/>
  <c r="R700" i="5" s="1"/>
  <c r="S700" i="5"/>
  <c r="I700" i="5"/>
  <c r="J700" i="5" s="1"/>
  <c r="G700" i="5"/>
  <c r="E700" i="5"/>
  <c r="F700" i="5" s="1"/>
  <c r="U699" i="5"/>
  <c r="X699" i="5" s="1"/>
  <c r="S699" i="5"/>
  <c r="I699" i="5"/>
  <c r="J699" i="5" s="1"/>
  <c r="G699" i="5"/>
  <c r="E699" i="5"/>
  <c r="F699" i="5" s="1"/>
  <c r="U698" i="5"/>
  <c r="S698" i="5"/>
  <c r="I698" i="5"/>
  <c r="J698" i="5" s="1"/>
  <c r="G698" i="5"/>
  <c r="E698" i="5"/>
  <c r="F698" i="5" s="1"/>
  <c r="U697" i="5"/>
  <c r="X697" i="5" s="1"/>
  <c r="S697" i="5"/>
  <c r="I697" i="5"/>
  <c r="J697" i="5" s="1"/>
  <c r="G697" i="5"/>
  <c r="E697" i="5"/>
  <c r="F697" i="5" s="1"/>
  <c r="U694" i="5"/>
  <c r="S694" i="5"/>
  <c r="I694" i="5"/>
  <c r="J694" i="5" s="1"/>
  <c r="G694" i="5"/>
  <c r="E694" i="5"/>
  <c r="F694" i="5" s="1"/>
  <c r="U693" i="5"/>
  <c r="X693" i="5" s="1"/>
  <c r="R693" i="5"/>
  <c r="I693" i="5"/>
  <c r="J693" i="5" s="1"/>
  <c r="H693" i="5"/>
  <c r="E693" i="5"/>
  <c r="F693" i="5" s="1"/>
  <c r="U692" i="5"/>
  <c r="R692" i="5"/>
  <c r="I692" i="5"/>
  <c r="J692" i="5" s="1"/>
  <c r="H692" i="5"/>
  <c r="E692" i="5"/>
  <c r="F692" i="5" s="1"/>
  <c r="U691" i="5"/>
  <c r="X691" i="5" s="1"/>
  <c r="R691" i="5"/>
  <c r="I691" i="5"/>
  <c r="J691" i="5" s="1"/>
  <c r="H691" i="5"/>
  <c r="E691" i="5"/>
  <c r="F691" i="5" s="1"/>
  <c r="U690" i="5"/>
  <c r="R690" i="5"/>
  <c r="I690" i="5"/>
  <c r="J690" i="5" s="1"/>
  <c r="H690" i="5"/>
  <c r="E690" i="5"/>
  <c r="F690" i="5" s="1"/>
  <c r="U689" i="5"/>
  <c r="R689" i="5"/>
  <c r="I689" i="5"/>
  <c r="J689" i="5" s="1"/>
  <c r="H689" i="5"/>
  <c r="E689" i="5"/>
  <c r="F689" i="5" s="1"/>
  <c r="U688" i="5"/>
  <c r="X688" i="5" s="1"/>
  <c r="R688" i="5"/>
  <c r="I688" i="5"/>
  <c r="J688" i="5" s="1"/>
  <c r="H688" i="5"/>
  <c r="E688" i="5"/>
  <c r="F688" i="5" s="1"/>
  <c r="U687" i="5"/>
  <c r="S687" i="5" s="1"/>
  <c r="R687" i="5"/>
  <c r="I687" i="5"/>
  <c r="J687" i="5" s="1"/>
  <c r="H687" i="5"/>
  <c r="E687" i="5"/>
  <c r="F687" i="5" s="1"/>
  <c r="U684" i="5"/>
  <c r="X684" i="5" s="1"/>
  <c r="R684" i="5"/>
  <c r="I684" i="5"/>
  <c r="J684" i="5" s="1"/>
  <c r="H684" i="5"/>
  <c r="E684" i="5"/>
  <c r="F684" i="5" s="1"/>
  <c r="U680" i="5"/>
  <c r="S680" i="5"/>
  <c r="I680" i="5"/>
  <c r="J680" i="5" s="1"/>
  <c r="G680" i="5"/>
  <c r="E680" i="5"/>
  <c r="F680" i="5" s="1"/>
  <c r="U679" i="5"/>
  <c r="S679" i="5"/>
  <c r="I679" i="5"/>
  <c r="J679" i="5" s="1"/>
  <c r="G679" i="5"/>
  <c r="E679" i="5"/>
  <c r="F679" i="5" s="1"/>
  <c r="U677" i="5"/>
  <c r="X677" i="5" s="1"/>
  <c r="S677" i="5"/>
  <c r="I677" i="5"/>
  <c r="J677" i="5" s="1"/>
  <c r="G677" i="5"/>
  <c r="E677" i="5"/>
  <c r="F677" i="5" s="1"/>
  <c r="U675" i="5"/>
  <c r="S675" i="5"/>
  <c r="I675" i="5"/>
  <c r="J675" i="5" s="1"/>
  <c r="G675" i="5"/>
  <c r="E675" i="5"/>
  <c r="F675" i="5" s="1"/>
  <c r="U671" i="5"/>
  <c r="S671" i="5"/>
  <c r="I671" i="5"/>
  <c r="J671" i="5" s="1"/>
  <c r="G671" i="5"/>
  <c r="E671" i="5"/>
  <c r="F671" i="5" s="1"/>
  <c r="U670" i="5"/>
  <c r="S670" i="5"/>
  <c r="I670" i="5"/>
  <c r="J670" i="5" s="1"/>
  <c r="G670" i="5"/>
  <c r="E670" i="5"/>
  <c r="F670" i="5" s="1"/>
  <c r="U669" i="5"/>
  <c r="X669" i="5" s="1"/>
  <c r="S669" i="5"/>
  <c r="I669" i="5"/>
  <c r="J669" i="5" s="1"/>
  <c r="G669" i="5"/>
  <c r="E669" i="5"/>
  <c r="F669" i="5" s="1"/>
  <c r="U668" i="5"/>
  <c r="X668" i="5" s="1"/>
  <c r="S668" i="5"/>
  <c r="I668" i="5"/>
  <c r="J668" i="5" s="1"/>
  <c r="G668" i="5"/>
  <c r="E668" i="5"/>
  <c r="F668" i="5" s="1"/>
  <c r="U667" i="5"/>
  <c r="S667" i="5"/>
  <c r="I667" i="5"/>
  <c r="J667" i="5" s="1"/>
  <c r="G667" i="5"/>
  <c r="E667" i="5"/>
  <c r="F667" i="5" s="1"/>
  <c r="U666" i="5"/>
  <c r="S666" i="5"/>
  <c r="I666" i="5"/>
  <c r="J666" i="5" s="1"/>
  <c r="G666" i="5"/>
  <c r="E666" i="5"/>
  <c r="F666" i="5" s="1"/>
  <c r="U665" i="5"/>
  <c r="S665" i="5"/>
  <c r="I665" i="5"/>
  <c r="J665" i="5" s="1"/>
  <c r="G665" i="5"/>
  <c r="E665" i="5"/>
  <c r="F665" i="5" s="1"/>
  <c r="U663" i="5"/>
  <c r="X663" i="5" s="1"/>
  <c r="S663" i="5"/>
  <c r="I663" i="5"/>
  <c r="J663" i="5" s="1"/>
  <c r="G663" i="5"/>
  <c r="E663" i="5"/>
  <c r="F663" i="5" s="1"/>
  <c r="U662" i="5"/>
  <c r="S662" i="5"/>
  <c r="I662" i="5"/>
  <c r="J662" i="5" s="1"/>
  <c r="G662" i="5"/>
  <c r="E662" i="5"/>
  <c r="F662" i="5" s="1"/>
  <c r="U661" i="5"/>
  <c r="S661" i="5"/>
  <c r="I661" i="5"/>
  <c r="J661" i="5" s="1"/>
  <c r="G661" i="5"/>
  <c r="E661" i="5"/>
  <c r="F661" i="5" s="1"/>
  <c r="U660" i="5"/>
  <c r="X660" i="5" s="1"/>
  <c r="S660" i="5"/>
  <c r="I660" i="5"/>
  <c r="J660" i="5" s="1"/>
  <c r="G660" i="5"/>
  <c r="E660" i="5"/>
  <c r="F660" i="5" s="1"/>
  <c r="U659" i="5"/>
  <c r="S659" i="5"/>
  <c r="I659" i="5"/>
  <c r="J659" i="5" s="1"/>
  <c r="G659" i="5"/>
  <c r="E659" i="5"/>
  <c r="F659" i="5" s="1"/>
  <c r="U658" i="5"/>
  <c r="S658" i="5"/>
  <c r="I658" i="5"/>
  <c r="J658" i="5" s="1"/>
  <c r="G658" i="5"/>
  <c r="F658" i="5"/>
  <c r="U657" i="5"/>
  <c r="S657" i="5"/>
  <c r="I657" i="5"/>
  <c r="J657" i="5" s="1"/>
  <c r="G657" i="5"/>
  <c r="F657" i="5"/>
  <c r="U656" i="5"/>
  <c r="X656" i="5" s="1"/>
  <c r="S656" i="5"/>
  <c r="I656" i="5"/>
  <c r="J656" i="5" s="1"/>
  <c r="G656" i="5"/>
  <c r="F656" i="5"/>
  <c r="U654" i="5"/>
  <c r="X654" i="5" s="1"/>
  <c r="S654" i="5"/>
  <c r="I654" i="5"/>
  <c r="J654" i="5" s="1"/>
  <c r="G654" i="5"/>
  <c r="E654" i="5"/>
  <c r="F654" i="5" s="1"/>
  <c r="U652" i="5"/>
  <c r="S652" i="5"/>
  <c r="I652" i="5"/>
  <c r="J652" i="5" s="1"/>
  <c r="G652" i="5"/>
  <c r="E652" i="5"/>
  <c r="F652" i="5" s="1"/>
  <c r="U651" i="5"/>
  <c r="S651" i="5"/>
  <c r="I651" i="5"/>
  <c r="J651" i="5" s="1"/>
  <c r="G651" i="5"/>
  <c r="E651" i="5"/>
  <c r="F651" i="5" s="1"/>
  <c r="U649" i="5"/>
  <c r="S649" i="5"/>
  <c r="I649" i="5"/>
  <c r="J649" i="5" s="1"/>
  <c r="G649" i="5"/>
  <c r="E649" i="5"/>
  <c r="F649" i="5" s="1"/>
  <c r="U647" i="5"/>
  <c r="X647" i="5" s="1"/>
  <c r="S647" i="5"/>
  <c r="I647" i="5"/>
  <c r="J647" i="5" s="1"/>
  <c r="G647" i="5"/>
  <c r="E647" i="5"/>
  <c r="F647" i="5" s="1"/>
  <c r="U646" i="5"/>
  <c r="S646" i="5"/>
  <c r="I646" i="5"/>
  <c r="J646" i="5" s="1"/>
  <c r="G646" i="5"/>
  <c r="E646" i="5"/>
  <c r="F646" i="5" s="1"/>
  <c r="U644" i="5"/>
  <c r="S644" i="5"/>
  <c r="I644" i="5"/>
  <c r="J644" i="5" s="1"/>
  <c r="G644" i="5"/>
  <c r="E644" i="5"/>
  <c r="F644" i="5" s="1"/>
  <c r="U643" i="5"/>
  <c r="X643" i="5" s="1"/>
  <c r="S643" i="5"/>
  <c r="I643" i="5"/>
  <c r="J643" i="5" s="1"/>
  <c r="G643" i="5"/>
  <c r="E643" i="5"/>
  <c r="F643" i="5" s="1"/>
  <c r="U641" i="5"/>
  <c r="X641" i="5" s="1"/>
  <c r="S641" i="5"/>
  <c r="I641" i="5"/>
  <c r="J641" i="5" s="1"/>
  <c r="G641" i="5"/>
  <c r="E641" i="5"/>
  <c r="F641" i="5" s="1"/>
  <c r="U639" i="5"/>
  <c r="S639" i="5"/>
  <c r="I639" i="5"/>
  <c r="J639" i="5" s="1"/>
  <c r="G639" i="5"/>
  <c r="E639" i="5"/>
  <c r="F639" i="5" s="1"/>
  <c r="U638" i="5"/>
  <c r="S638" i="5"/>
  <c r="I638" i="5"/>
  <c r="J638" i="5" s="1"/>
  <c r="G638" i="5"/>
  <c r="E638" i="5"/>
  <c r="F638" i="5" s="1"/>
  <c r="U637" i="5"/>
  <c r="X637" i="5" s="1"/>
  <c r="S637" i="5"/>
  <c r="I637" i="5"/>
  <c r="J637" i="5" s="1"/>
  <c r="G637" i="5"/>
  <c r="E637" i="5"/>
  <c r="F637" i="5" s="1"/>
  <c r="U635" i="5"/>
  <c r="X635" i="5" s="1"/>
  <c r="S635" i="5"/>
  <c r="I635" i="5"/>
  <c r="J635" i="5" s="1"/>
  <c r="G635" i="5"/>
  <c r="E635" i="5"/>
  <c r="F635" i="5" s="1"/>
  <c r="U634" i="5"/>
  <c r="R634" i="5"/>
  <c r="I634" i="5"/>
  <c r="J634" i="5" s="1"/>
  <c r="H634" i="5"/>
  <c r="E634" i="5"/>
  <c r="F634" i="5" s="1"/>
  <c r="U631" i="5"/>
  <c r="S631" i="5"/>
  <c r="I631" i="5"/>
  <c r="J631" i="5" s="1"/>
  <c r="G631" i="5"/>
  <c r="E631" i="5"/>
  <c r="F631" i="5" s="1"/>
  <c r="U629" i="5"/>
  <c r="X629" i="5" s="1"/>
  <c r="S629" i="5"/>
  <c r="I629" i="5"/>
  <c r="J629" i="5" s="1"/>
  <c r="G629" i="5"/>
  <c r="E629" i="5"/>
  <c r="F629" i="5" s="1"/>
  <c r="U628" i="5"/>
  <c r="X628" i="5" s="1"/>
  <c r="S628" i="5"/>
  <c r="I628" i="5"/>
  <c r="J628" i="5" s="1"/>
  <c r="G628" i="5"/>
  <c r="E628" i="5"/>
  <c r="F628" i="5" s="1"/>
  <c r="U627" i="5"/>
  <c r="S627" i="5"/>
  <c r="I627" i="5"/>
  <c r="J627" i="5" s="1"/>
  <c r="G627" i="5"/>
  <c r="E627" i="5"/>
  <c r="F627" i="5" s="1"/>
  <c r="U625" i="5"/>
  <c r="S625" i="5"/>
  <c r="I625" i="5"/>
  <c r="J625" i="5" s="1"/>
  <c r="G625" i="5"/>
  <c r="E625" i="5"/>
  <c r="F625" i="5" s="1"/>
  <c r="U623" i="5"/>
  <c r="X623" i="5" s="1"/>
  <c r="S623" i="5"/>
  <c r="I623" i="5"/>
  <c r="J623" i="5" s="1"/>
  <c r="G623" i="5"/>
  <c r="E623" i="5"/>
  <c r="F623" i="5" s="1"/>
  <c r="U622" i="5"/>
  <c r="X622" i="5" s="1"/>
  <c r="S622" i="5"/>
  <c r="I622" i="5"/>
  <c r="J622" i="5" s="1"/>
  <c r="G622" i="5"/>
  <c r="E622" i="5"/>
  <c r="F622" i="5" s="1"/>
  <c r="U621" i="5"/>
  <c r="S621" i="5"/>
  <c r="I621" i="5"/>
  <c r="J621" i="5" s="1"/>
  <c r="G621" i="5"/>
  <c r="E621" i="5"/>
  <c r="F621" i="5" s="1"/>
  <c r="U619" i="5"/>
  <c r="S619" i="5"/>
  <c r="I619" i="5"/>
  <c r="J619" i="5" s="1"/>
  <c r="G619" i="5"/>
  <c r="E619" i="5"/>
  <c r="F619" i="5" s="1"/>
  <c r="U617" i="5"/>
  <c r="X617" i="5" s="1"/>
  <c r="S617" i="5"/>
  <c r="I617" i="5"/>
  <c r="J617" i="5" s="1"/>
  <c r="G617" i="5"/>
  <c r="E617" i="5"/>
  <c r="F617" i="5" s="1"/>
  <c r="U615" i="5"/>
  <c r="X615" i="5" s="1"/>
  <c r="S615" i="5"/>
  <c r="I615" i="5"/>
  <c r="J615" i="5" s="1"/>
  <c r="G615" i="5"/>
  <c r="E615" i="5"/>
  <c r="F615" i="5" s="1"/>
  <c r="U613" i="5"/>
  <c r="S613" i="5"/>
  <c r="I613" i="5"/>
  <c r="J613" i="5" s="1"/>
  <c r="G613" i="5"/>
  <c r="E613" i="5"/>
  <c r="F613" i="5" s="1"/>
  <c r="U611" i="5"/>
  <c r="S611" i="5"/>
  <c r="I611" i="5"/>
  <c r="J611" i="5" s="1"/>
  <c r="G611" i="5"/>
  <c r="E611" i="5"/>
  <c r="F611" i="5" s="1"/>
  <c r="U610" i="5"/>
  <c r="X610" i="5" s="1"/>
  <c r="S610" i="5"/>
  <c r="I610" i="5"/>
  <c r="J610" i="5" s="1"/>
  <c r="G610" i="5"/>
  <c r="E610" i="5"/>
  <c r="F610" i="5" s="1"/>
  <c r="U609" i="5"/>
  <c r="S609" i="5"/>
  <c r="I609" i="5"/>
  <c r="J609" i="5" s="1"/>
  <c r="G609" i="5"/>
  <c r="E609" i="5"/>
  <c r="F609" i="5" s="1"/>
  <c r="U608" i="5"/>
  <c r="S608" i="5"/>
  <c r="I608" i="5"/>
  <c r="J608" i="5" s="1"/>
  <c r="G608" i="5"/>
  <c r="E608" i="5"/>
  <c r="F608" i="5" s="1"/>
  <c r="U607" i="5"/>
  <c r="S607" i="5"/>
  <c r="I607" i="5"/>
  <c r="J607" i="5" s="1"/>
  <c r="G607" i="5"/>
  <c r="E607" i="5"/>
  <c r="F607" i="5" s="1"/>
  <c r="U606" i="5"/>
  <c r="X606" i="5" s="1"/>
  <c r="S606" i="5"/>
  <c r="I606" i="5"/>
  <c r="J606" i="5" s="1"/>
  <c r="G606" i="5"/>
  <c r="E606" i="5"/>
  <c r="F606" i="5" s="1"/>
  <c r="U605" i="5"/>
  <c r="X605" i="5" s="1"/>
  <c r="S605" i="5"/>
  <c r="I605" i="5"/>
  <c r="J605" i="5" s="1"/>
  <c r="G605" i="5"/>
  <c r="E605" i="5"/>
  <c r="F605" i="5" s="1"/>
  <c r="U604" i="5"/>
  <c r="R604" i="5" s="1"/>
  <c r="S604" i="5"/>
  <c r="I604" i="5"/>
  <c r="J604" i="5" s="1"/>
  <c r="G604" i="5"/>
  <c r="E604" i="5"/>
  <c r="F604" i="5" s="1"/>
  <c r="U603" i="5"/>
  <c r="X603" i="5" s="1"/>
  <c r="S603" i="5"/>
  <c r="I603" i="5"/>
  <c r="J603" i="5" s="1"/>
  <c r="G603" i="5"/>
  <c r="E603" i="5"/>
  <c r="F603" i="5" s="1"/>
  <c r="U602" i="5"/>
  <c r="S602" i="5"/>
  <c r="I602" i="5"/>
  <c r="J602" i="5" s="1"/>
  <c r="G602" i="5"/>
  <c r="E602" i="5"/>
  <c r="F602" i="5" s="1"/>
  <c r="U601" i="5"/>
  <c r="X601" i="5" s="1"/>
  <c r="S601" i="5"/>
  <c r="I601" i="5"/>
  <c r="J601" i="5" s="1"/>
  <c r="G601" i="5"/>
  <c r="E601" i="5"/>
  <c r="F601" i="5" s="1"/>
  <c r="U600" i="5"/>
  <c r="R600" i="5" s="1"/>
  <c r="S600" i="5"/>
  <c r="I600" i="5"/>
  <c r="J600" i="5" s="1"/>
  <c r="G600" i="5"/>
  <c r="E600" i="5"/>
  <c r="F600" i="5" s="1"/>
  <c r="U598" i="5"/>
  <c r="X598" i="5" s="1"/>
  <c r="S598" i="5"/>
  <c r="I598" i="5"/>
  <c r="J598" i="5" s="1"/>
  <c r="G598" i="5"/>
  <c r="E598" i="5"/>
  <c r="F598" i="5" s="1"/>
  <c r="U597" i="5"/>
  <c r="R597" i="5" s="1"/>
  <c r="S597" i="5"/>
  <c r="I597" i="5"/>
  <c r="J597" i="5" s="1"/>
  <c r="G597" i="5"/>
  <c r="E597" i="5"/>
  <c r="F597" i="5" s="1"/>
  <c r="U596" i="5"/>
  <c r="X596" i="5" s="1"/>
  <c r="S596" i="5"/>
  <c r="I596" i="5"/>
  <c r="J596" i="5" s="1"/>
  <c r="G596" i="5"/>
  <c r="E596" i="5"/>
  <c r="F596" i="5" s="1"/>
  <c r="U594" i="5"/>
  <c r="S594" i="5"/>
  <c r="I594" i="5"/>
  <c r="J594" i="5" s="1"/>
  <c r="G594" i="5"/>
  <c r="E594" i="5"/>
  <c r="F594" i="5" s="1"/>
  <c r="U593" i="5"/>
  <c r="X593" i="5" s="1"/>
  <c r="S593" i="5"/>
  <c r="I593" i="5"/>
  <c r="J593" i="5" s="1"/>
  <c r="G593" i="5"/>
  <c r="E593" i="5"/>
  <c r="F593" i="5" s="1"/>
  <c r="U592" i="5"/>
  <c r="R592" i="5" s="1"/>
  <c r="S592" i="5"/>
  <c r="I592" i="5"/>
  <c r="J592" i="5" s="1"/>
  <c r="G592" i="5"/>
  <c r="E592" i="5"/>
  <c r="F592" i="5" s="1"/>
  <c r="U590" i="5"/>
  <c r="X590" i="5" s="1"/>
  <c r="S590" i="5"/>
  <c r="I590" i="5"/>
  <c r="J590" i="5" s="1"/>
  <c r="G590" i="5"/>
  <c r="E590" i="5"/>
  <c r="F590" i="5" s="1"/>
  <c r="U589" i="5"/>
  <c r="R589" i="5" s="1"/>
  <c r="S589" i="5"/>
  <c r="I589" i="5"/>
  <c r="J589" i="5" s="1"/>
  <c r="G589" i="5"/>
  <c r="E589" i="5"/>
  <c r="F589" i="5" s="1"/>
  <c r="U588" i="5"/>
  <c r="X588" i="5" s="1"/>
  <c r="S588" i="5"/>
  <c r="I588" i="5"/>
  <c r="J588" i="5" s="1"/>
  <c r="G588" i="5"/>
  <c r="E588" i="5"/>
  <c r="F588" i="5" s="1"/>
  <c r="U585" i="5"/>
  <c r="R585" i="5" s="1"/>
  <c r="S585" i="5"/>
  <c r="I585" i="5"/>
  <c r="J585" i="5" s="1"/>
  <c r="G585" i="5"/>
  <c r="E585" i="5"/>
  <c r="F585" i="5" s="1"/>
  <c r="U583" i="5"/>
  <c r="X583" i="5" s="1"/>
  <c r="S583" i="5"/>
  <c r="I583" i="5"/>
  <c r="J583" i="5" s="1"/>
  <c r="G583" i="5"/>
  <c r="E583" i="5"/>
  <c r="F583" i="5" s="1"/>
  <c r="U582" i="5"/>
  <c r="R582" i="5"/>
  <c r="I582" i="5"/>
  <c r="J582" i="5" s="1"/>
  <c r="H582" i="5"/>
  <c r="E582" i="5"/>
  <c r="F582" i="5" s="1"/>
  <c r="U581" i="5"/>
  <c r="S581" i="5" s="1"/>
  <c r="R581" i="5"/>
  <c r="I581" i="5"/>
  <c r="J581" i="5" s="1"/>
  <c r="H581" i="5"/>
  <c r="E581" i="5"/>
  <c r="F581" i="5" s="1"/>
  <c r="U579" i="5"/>
  <c r="R579" i="5" s="1"/>
  <c r="S579" i="5"/>
  <c r="I579" i="5"/>
  <c r="J579" i="5" s="1"/>
  <c r="G579" i="5"/>
  <c r="E579" i="5"/>
  <c r="F579" i="5" s="1"/>
  <c r="U578" i="5"/>
  <c r="X578" i="5" s="1"/>
  <c r="S578" i="5"/>
  <c r="I578" i="5"/>
  <c r="J578" i="5" s="1"/>
  <c r="G578" i="5"/>
  <c r="E578" i="5"/>
  <c r="F578" i="5" s="1"/>
  <c r="U576" i="5"/>
  <c r="R576" i="5" s="1"/>
  <c r="S576" i="5"/>
  <c r="I576" i="5"/>
  <c r="J576" i="5" s="1"/>
  <c r="G576" i="5"/>
  <c r="E576" i="5"/>
  <c r="F576" i="5" s="1"/>
  <c r="U575" i="5"/>
  <c r="X575" i="5" s="1"/>
  <c r="S575" i="5"/>
  <c r="I575" i="5"/>
  <c r="J575" i="5" s="1"/>
  <c r="G575" i="5"/>
  <c r="E575" i="5"/>
  <c r="F575" i="5" s="1"/>
  <c r="U574" i="5"/>
  <c r="R574" i="5" s="1"/>
  <c r="S574" i="5"/>
  <c r="I574" i="5"/>
  <c r="J574" i="5" s="1"/>
  <c r="G574" i="5"/>
  <c r="E574" i="5"/>
  <c r="F574" i="5" s="1"/>
  <c r="U573" i="5"/>
  <c r="X573" i="5" s="1"/>
  <c r="S573" i="5"/>
  <c r="I573" i="5"/>
  <c r="J573" i="5" s="1"/>
  <c r="G573" i="5"/>
  <c r="E573" i="5"/>
  <c r="F573" i="5" s="1"/>
  <c r="U572" i="5"/>
  <c r="R572" i="5" s="1"/>
  <c r="S572" i="5"/>
  <c r="I572" i="5"/>
  <c r="J572" i="5" s="1"/>
  <c r="G572" i="5"/>
  <c r="E572" i="5"/>
  <c r="F572" i="5" s="1"/>
  <c r="U571" i="5"/>
  <c r="X571" i="5" s="1"/>
  <c r="S571" i="5"/>
  <c r="I571" i="5"/>
  <c r="J571" i="5" s="1"/>
  <c r="G571" i="5"/>
  <c r="E571" i="5"/>
  <c r="F571" i="5" s="1"/>
  <c r="U569" i="5"/>
  <c r="R569" i="5" s="1"/>
  <c r="S569" i="5"/>
  <c r="I569" i="5"/>
  <c r="J569" i="5" s="1"/>
  <c r="G569" i="5"/>
  <c r="E569" i="5"/>
  <c r="F569" i="5" s="1"/>
  <c r="U568" i="5"/>
  <c r="X568" i="5" s="1"/>
  <c r="S568" i="5"/>
  <c r="I568" i="5"/>
  <c r="J568" i="5" s="1"/>
  <c r="G568" i="5"/>
  <c r="E568" i="5"/>
  <c r="F568" i="5" s="1"/>
  <c r="U567" i="5"/>
  <c r="S567" i="5"/>
  <c r="I567" i="5"/>
  <c r="J567" i="5" s="1"/>
  <c r="G567" i="5"/>
  <c r="E567" i="5"/>
  <c r="F567" i="5" s="1"/>
  <c r="U566" i="5"/>
  <c r="S566" i="5"/>
  <c r="I566" i="5"/>
  <c r="J566" i="5" s="1"/>
  <c r="G566" i="5"/>
  <c r="E566" i="5"/>
  <c r="F566" i="5" s="1"/>
  <c r="U565" i="5"/>
  <c r="S565" i="5"/>
  <c r="I565" i="5"/>
  <c r="J565" i="5" s="1"/>
  <c r="G565" i="5"/>
  <c r="E565" i="5"/>
  <c r="F565" i="5" s="1"/>
  <c r="U564" i="5"/>
  <c r="S564" i="5"/>
  <c r="I564" i="5"/>
  <c r="J564" i="5" s="1"/>
  <c r="G564" i="5"/>
  <c r="E564" i="5"/>
  <c r="F564" i="5" s="1"/>
  <c r="U563" i="5"/>
  <c r="X563" i="5" s="1"/>
  <c r="S563" i="5"/>
  <c r="I563" i="5"/>
  <c r="J563" i="5" s="1"/>
  <c r="G563" i="5"/>
  <c r="E563" i="5"/>
  <c r="F563" i="5" s="1"/>
  <c r="U562" i="5"/>
  <c r="S562" i="5"/>
  <c r="I562" i="5"/>
  <c r="J562" i="5" s="1"/>
  <c r="G562" i="5"/>
  <c r="E562" i="5"/>
  <c r="F562" i="5" s="1"/>
  <c r="U561" i="5"/>
  <c r="S561" i="5"/>
  <c r="I561" i="5"/>
  <c r="J561" i="5" s="1"/>
  <c r="G561" i="5"/>
  <c r="E561" i="5"/>
  <c r="F561" i="5" s="1"/>
  <c r="U560" i="5"/>
  <c r="S560" i="5"/>
  <c r="I560" i="5"/>
  <c r="J560" i="5" s="1"/>
  <c r="G560" i="5"/>
  <c r="E560" i="5"/>
  <c r="F560" i="5" s="1"/>
  <c r="U559" i="5"/>
  <c r="X559" i="5" s="1"/>
  <c r="S559" i="5"/>
  <c r="I559" i="5"/>
  <c r="J559" i="5" s="1"/>
  <c r="G559" i="5"/>
  <c r="E559" i="5"/>
  <c r="F559" i="5" s="1"/>
  <c r="U558" i="5"/>
  <c r="S558" i="5"/>
  <c r="I558" i="5"/>
  <c r="J558" i="5" s="1"/>
  <c r="G558" i="5"/>
  <c r="E558" i="5"/>
  <c r="F558" i="5" s="1"/>
  <c r="U557" i="5"/>
  <c r="S557" i="5"/>
  <c r="I557" i="5"/>
  <c r="J557" i="5" s="1"/>
  <c r="G557" i="5"/>
  <c r="E557" i="5"/>
  <c r="F557" i="5" s="1"/>
  <c r="U556" i="5"/>
  <c r="X556" i="5" s="1"/>
  <c r="S556" i="5"/>
  <c r="I556" i="5"/>
  <c r="J556" i="5" s="1"/>
  <c r="G556" i="5"/>
  <c r="E556" i="5"/>
  <c r="F556" i="5" s="1"/>
  <c r="U555" i="5"/>
  <c r="X555" i="5" s="1"/>
  <c r="S555" i="5"/>
  <c r="I555" i="5"/>
  <c r="J555" i="5" s="1"/>
  <c r="G555" i="5"/>
  <c r="E555" i="5"/>
  <c r="F555" i="5" s="1"/>
  <c r="U553" i="5"/>
  <c r="S553" i="5"/>
  <c r="I553" i="5"/>
  <c r="J553" i="5" s="1"/>
  <c r="G553" i="5"/>
  <c r="E553" i="5"/>
  <c r="F553" i="5" s="1"/>
  <c r="U552" i="5"/>
  <c r="S552" i="5"/>
  <c r="I552" i="5"/>
  <c r="J552" i="5" s="1"/>
  <c r="G552" i="5"/>
  <c r="E552" i="5"/>
  <c r="F552" i="5" s="1"/>
  <c r="U551" i="5"/>
  <c r="X551" i="5" s="1"/>
  <c r="S551" i="5"/>
  <c r="I551" i="5"/>
  <c r="J551" i="5" s="1"/>
  <c r="G551" i="5"/>
  <c r="E551" i="5"/>
  <c r="F551" i="5" s="1"/>
  <c r="U550" i="5"/>
  <c r="S550" i="5"/>
  <c r="I550" i="5"/>
  <c r="J550" i="5" s="1"/>
  <c r="G550" i="5"/>
  <c r="E550" i="5"/>
  <c r="F550" i="5" s="1"/>
  <c r="U549" i="5"/>
  <c r="S549" i="5"/>
  <c r="I549" i="5"/>
  <c r="J549" i="5" s="1"/>
  <c r="G549" i="5"/>
  <c r="E549" i="5"/>
  <c r="F549" i="5" s="1"/>
  <c r="U548" i="5"/>
  <c r="S548" i="5"/>
  <c r="I548" i="5"/>
  <c r="J548" i="5" s="1"/>
  <c r="G548" i="5"/>
  <c r="E548" i="5"/>
  <c r="F548" i="5" s="1"/>
  <c r="U547" i="5"/>
  <c r="S547" i="5"/>
  <c r="I547" i="5"/>
  <c r="J547" i="5" s="1"/>
  <c r="G547" i="5"/>
  <c r="E547" i="5"/>
  <c r="F547" i="5" s="1"/>
  <c r="U546" i="5"/>
  <c r="X546" i="5" s="1"/>
  <c r="S546" i="5"/>
  <c r="I546" i="5"/>
  <c r="J546" i="5" s="1"/>
  <c r="G546" i="5"/>
  <c r="E546" i="5"/>
  <c r="F546" i="5" s="1"/>
  <c r="U545" i="5"/>
  <c r="S545" i="5"/>
  <c r="I545" i="5"/>
  <c r="J545" i="5" s="1"/>
  <c r="G545" i="5"/>
  <c r="E545" i="5"/>
  <c r="F545" i="5" s="1"/>
  <c r="U544" i="5"/>
  <c r="S544" i="5"/>
  <c r="I544" i="5"/>
  <c r="J544" i="5" s="1"/>
  <c r="G544" i="5"/>
  <c r="E544" i="5"/>
  <c r="F544" i="5" s="1"/>
  <c r="U543" i="5"/>
  <c r="X543" i="5" s="1"/>
  <c r="S543" i="5"/>
  <c r="I543" i="5"/>
  <c r="J543" i="5" s="1"/>
  <c r="G543" i="5"/>
  <c r="E543" i="5"/>
  <c r="F543" i="5" s="1"/>
  <c r="U542" i="5"/>
  <c r="X542" i="5" s="1"/>
  <c r="S542" i="5"/>
  <c r="I542" i="5"/>
  <c r="J542" i="5" s="1"/>
  <c r="G542" i="5"/>
  <c r="E542" i="5"/>
  <c r="F542" i="5" s="1"/>
  <c r="U541" i="5"/>
  <c r="S541" i="5"/>
  <c r="I541" i="5"/>
  <c r="J541" i="5" s="1"/>
  <c r="G541" i="5"/>
  <c r="E541" i="5"/>
  <c r="F541" i="5" s="1"/>
  <c r="U540" i="5"/>
  <c r="S540" i="5"/>
  <c r="I540" i="5"/>
  <c r="J540" i="5" s="1"/>
  <c r="G540" i="5"/>
  <c r="E540" i="5"/>
  <c r="F540" i="5" s="1"/>
  <c r="U538" i="5"/>
  <c r="X538" i="5" s="1"/>
  <c r="S538" i="5"/>
  <c r="I538" i="5"/>
  <c r="J538" i="5" s="1"/>
  <c r="G538" i="5"/>
  <c r="E538" i="5"/>
  <c r="F538" i="5" s="1"/>
  <c r="U537" i="5"/>
  <c r="X537" i="5" s="1"/>
  <c r="S537" i="5"/>
  <c r="I537" i="5"/>
  <c r="J537" i="5" s="1"/>
  <c r="G537" i="5"/>
  <c r="E537" i="5"/>
  <c r="F537" i="5" s="1"/>
  <c r="U536" i="5"/>
  <c r="S536" i="5"/>
  <c r="I536" i="5"/>
  <c r="J536" i="5" s="1"/>
  <c r="G536" i="5"/>
  <c r="E536" i="5"/>
  <c r="F536" i="5" s="1"/>
  <c r="U535" i="5"/>
  <c r="S535" i="5"/>
  <c r="I535" i="5"/>
  <c r="J535" i="5" s="1"/>
  <c r="G535" i="5"/>
  <c r="E535" i="5"/>
  <c r="F535" i="5" s="1"/>
  <c r="U534" i="5"/>
  <c r="X534" i="5" s="1"/>
  <c r="S534" i="5"/>
  <c r="I534" i="5"/>
  <c r="J534" i="5" s="1"/>
  <c r="G534" i="5"/>
  <c r="E534" i="5"/>
  <c r="F534" i="5" s="1"/>
  <c r="U533" i="5"/>
  <c r="S533" i="5"/>
  <c r="I533" i="5"/>
  <c r="J533" i="5" s="1"/>
  <c r="G533" i="5"/>
  <c r="E533" i="5"/>
  <c r="F533" i="5" s="1"/>
  <c r="U532" i="5"/>
  <c r="S532" i="5"/>
  <c r="I532" i="5"/>
  <c r="J532" i="5" s="1"/>
  <c r="G532" i="5"/>
  <c r="E532" i="5"/>
  <c r="F532" i="5" s="1"/>
  <c r="U531" i="5"/>
  <c r="S531" i="5"/>
  <c r="I531" i="5"/>
  <c r="J531" i="5" s="1"/>
  <c r="G531" i="5"/>
  <c r="E531" i="5"/>
  <c r="F531" i="5" s="1"/>
  <c r="U530" i="5"/>
  <c r="X530" i="5" s="1"/>
  <c r="S530" i="5"/>
  <c r="I530" i="5"/>
  <c r="J530" i="5" s="1"/>
  <c r="G530" i="5"/>
  <c r="E530" i="5"/>
  <c r="F530" i="5" s="1"/>
  <c r="U529" i="5"/>
  <c r="X529" i="5" s="1"/>
  <c r="S529" i="5"/>
  <c r="I529" i="5"/>
  <c r="J529" i="5" s="1"/>
  <c r="G529" i="5"/>
  <c r="E529" i="5"/>
  <c r="F529" i="5" s="1"/>
  <c r="U528" i="5"/>
  <c r="S528" i="5"/>
  <c r="I528" i="5"/>
  <c r="J528" i="5" s="1"/>
  <c r="G528" i="5"/>
  <c r="E528" i="5"/>
  <c r="F528" i="5" s="1"/>
  <c r="U526" i="5"/>
  <c r="S526" i="5"/>
  <c r="I526" i="5"/>
  <c r="J526" i="5" s="1"/>
  <c r="G526" i="5"/>
  <c r="E526" i="5"/>
  <c r="F526" i="5" s="1"/>
  <c r="U525" i="5"/>
  <c r="X525" i="5" s="1"/>
  <c r="S525" i="5"/>
  <c r="I525" i="5"/>
  <c r="J525" i="5" s="1"/>
  <c r="G525" i="5"/>
  <c r="E525" i="5"/>
  <c r="F525" i="5" s="1"/>
  <c r="U524" i="5"/>
  <c r="X524" i="5" s="1"/>
  <c r="S524" i="5"/>
  <c r="I524" i="5"/>
  <c r="J524" i="5" s="1"/>
  <c r="G524" i="5"/>
  <c r="E524" i="5"/>
  <c r="F524" i="5" s="1"/>
  <c r="U523" i="5"/>
  <c r="S523" i="5"/>
  <c r="I523" i="5"/>
  <c r="J523" i="5" s="1"/>
  <c r="G523" i="5"/>
  <c r="E523" i="5"/>
  <c r="F523" i="5" s="1"/>
  <c r="U522" i="5"/>
  <c r="S522" i="5"/>
  <c r="I522" i="5"/>
  <c r="J522" i="5" s="1"/>
  <c r="G522" i="5"/>
  <c r="E522" i="5"/>
  <c r="F522" i="5" s="1"/>
  <c r="U521" i="5"/>
  <c r="X521" i="5" s="1"/>
  <c r="S521" i="5"/>
  <c r="I521" i="5"/>
  <c r="J521" i="5" s="1"/>
  <c r="G521" i="5"/>
  <c r="E521" i="5"/>
  <c r="F521" i="5" s="1"/>
  <c r="U520" i="5"/>
  <c r="S520" i="5"/>
  <c r="I520" i="5"/>
  <c r="J520" i="5" s="1"/>
  <c r="G520" i="5"/>
  <c r="E520" i="5"/>
  <c r="F520" i="5" s="1"/>
  <c r="U519" i="5"/>
  <c r="S519" i="5"/>
  <c r="I519" i="5"/>
  <c r="J519" i="5" s="1"/>
  <c r="G519" i="5"/>
  <c r="E519" i="5"/>
  <c r="F519" i="5" s="1"/>
  <c r="U518" i="5"/>
  <c r="S518" i="5"/>
  <c r="I518" i="5"/>
  <c r="J518" i="5" s="1"/>
  <c r="G518" i="5"/>
  <c r="E518" i="5"/>
  <c r="F518" i="5" s="1"/>
  <c r="U517" i="5"/>
  <c r="S517" i="5"/>
  <c r="I517" i="5"/>
  <c r="J517" i="5" s="1"/>
  <c r="G517" i="5"/>
  <c r="E517" i="5"/>
  <c r="F517" i="5" s="1"/>
  <c r="U515" i="5"/>
  <c r="S515" i="5"/>
  <c r="I515" i="5"/>
  <c r="J515" i="5" s="1"/>
  <c r="G515" i="5"/>
  <c r="E515" i="5"/>
  <c r="F515" i="5" s="1"/>
  <c r="U514" i="5"/>
  <c r="S514" i="5"/>
  <c r="I514" i="5"/>
  <c r="J514" i="5" s="1"/>
  <c r="G514" i="5"/>
  <c r="E514" i="5"/>
  <c r="F514" i="5" s="1"/>
  <c r="U513" i="5"/>
  <c r="S513" i="5"/>
  <c r="I513" i="5"/>
  <c r="J513" i="5" s="1"/>
  <c r="G513" i="5"/>
  <c r="E513" i="5"/>
  <c r="F513" i="5" s="1"/>
  <c r="U512" i="5"/>
  <c r="X512" i="5" s="1"/>
  <c r="S512" i="5"/>
  <c r="I512" i="5"/>
  <c r="J512" i="5" s="1"/>
  <c r="G512" i="5"/>
  <c r="E512" i="5"/>
  <c r="F512" i="5" s="1"/>
  <c r="U511" i="5"/>
  <c r="X511" i="5" s="1"/>
  <c r="S511" i="5"/>
  <c r="I511" i="5"/>
  <c r="J511" i="5" s="1"/>
  <c r="G511" i="5"/>
  <c r="E511" i="5"/>
  <c r="F511" i="5" s="1"/>
  <c r="U510" i="5"/>
  <c r="S510" i="5"/>
  <c r="I510" i="5"/>
  <c r="J510" i="5" s="1"/>
  <c r="G510" i="5"/>
  <c r="E510" i="5"/>
  <c r="F510" i="5" s="1"/>
  <c r="U508" i="5"/>
  <c r="S508" i="5"/>
  <c r="I508" i="5"/>
  <c r="J508" i="5" s="1"/>
  <c r="G508" i="5"/>
  <c r="E508" i="5"/>
  <c r="F508" i="5" s="1"/>
  <c r="U507" i="5"/>
  <c r="X507" i="5" s="1"/>
  <c r="S507" i="5"/>
  <c r="I507" i="5"/>
  <c r="J507" i="5" s="1"/>
  <c r="G507" i="5"/>
  <c r="E507" i="5"/>
  <c r="F507" i="5" s="1"/>
  <c r="U501" i="5"/>
  <c r="S501" i="5"/>
  <c r="I501" i="5"/>
  <c r="J501" i="5" s="1"/>
  <c r="G501" i="5"/>
  <c r="E501" i="5"/>
  <c r="F501" i="5" s="1"/>
  <c r="U500" i="5"/>
  <c r="S500" i="5"/>
  <c r="I500" i="5"/>
  <c r="J500" i="5" s="1"/>
  <c r="G500" i="5"/>
  <c r="E500" i="5"/>
  <c r="F500" i="5" s="1"/>
  <c r="U499" i="5"/>
  <c r="X499" i="5" s="1"/>
  <c r="S499" i="5"/>
  <c r="I499" i="5"/>
  <c r="J499" i="5" s="1"/>
  <c r="G499" i="5"/>
  <c r="E499" i="5"/>
  <c r="F499" i="5" s="1"/>
  <c r="U498" i="5"/>
  <c r="S498" i="5"/>
  <c r="I498" i="5"/>
  <c r="J498" i="5" s="1"/>
  <c r="G498" i="5"/>
  <c r="E498" i="5"/>
  <c r="F498" i="5" s="1"/>
  <c r="U497" i="5"/>
  <c r="X497" i="5" s="1"/>
  <c r="S497" i="5"/>
  <c r="I497" i="5"/>
  <c r="J497" i="5" s="1"/>
  <c r="G497" i="5"/>
  <c r="E497" i="5"/>
  <c r="F497" i="5" s="1"/>
  <c r="U495" i="5"/>
  <c r="S495" i="5"/>
  <c r="I495" i="5"/>
  <c r="J495" i="5" s="1"/>
  <c r="G495" i="5"/>
  <c r="E495" i="5"/>
  <c r="F495" i="5" s="1"/>
  <c r="U492" i="5"/>
  <c r="S492" i="5"/>
  <c r="I492" i="5"/>
  <c r="J492" i="5" s="1"/>
  <c r="G492" i="5"/>
  <c r="E492" i="5"/>
  <c r="F492" i="5" s="1"/>
  <c r="U490" i="5"/>
  <c r="S490" i="5"/>
  <c r="I490" i="5"/>
  <c r="J490" i="5" s="1"/>
  <c r="G490" i="5"/>
  <c r="E490" i="5"/>
  <c r="F490" i="5" s="1"/>
  <c r="U486" i="5"/>
  <c r="X486" i="5" s="1"/>
  <c r="S486" i="5"/>
  <c r="I486" i="5"/>
  <c r="J486" i="5" s="1"/>
  <c r="G486" i="5"/>
  <c r="E486" i="5"/>
  <c r="F486" i="5" s="1"/>
  <c r="U485" i="5"/>
  <c r="X485" i="5" s="1"/>
  <c r="S485" i="5"/>
  <c r="I485" i="5"/>
  <c r="J485" i="5" s="1"/>
  <c r="G485" i="5"/>
  <c r="E485" i="5"/>
  <c r="F485" i="5" s="1"/>
  <c r="U484" i="5"/>
  <c r="S484" i="5"/>
  <c r="I484" i="5"/>
  <c r="J484" i="5" s="1"/>
  <c r="G484" i="5"/>
  <c r="E484" i="5"/>
  <c r="F484" i="5" s="1"/>
  <c r="U482" i="5"/>
  <c r="S482" i="5"/>
  <c r="I482" i="5"/>
  <c r="J482" i="5" s="1"/>
  <c r="G482" i="5"/>
  <c r="E482" i="5"/>
  <c r="F482" i="5" s="1"/>
  <c r="U481" i="5"/>
  <c r="X481" i="5" s="1"/>
  <c r="S481" i="5"/>
  <c r="I481" i="5"/>
  <c r="J481" i="5" s="1"/>
  <c r="G481" i="5"/>
  <c r="E481" i="5"/>
  <c r="F481" i="5" s="1"/>
  <c r="U479" i="5"/>
  <c r="X479" i="5" s="1"/>
  <c r="S479" i="5"/>
  <c r="I479" i="5"/>
  <c r="J479" i="5" s="1"/>
  <c r="G479" i="5"/>
  <c r="E479" i="5"/>
  <c r="F479" i="5" s="1"/>
  <c r="U478" i="5"/>
  <c r="S478" i="5"/>
  <c r="I478" i="5"/>
  <c r="J478" i="5" s="1"/>
  <c r="G478" i="5"/>
  <c r="E478" i="5"/>
  <c r="F478" i="5" s="1"/>
  <c r="U477" i="5"/>
  <c r="S477" i="5"/>
  <c r="I477" i="5"/>
  <c r="J477" i="5" s="1"/>
  <c r="G477" i="5"/>
  <c r="E477" i="5"/>
  <c r="F477" i="5" s="1"/>
  <c r="U476" i="5"/>
  <c r="X476" i="5" s="1"/>
  <c r="S476" i="5"/>
  <c r="I476" i="5"/>
  <c r="J476" i="5" s="1"/>
  <c r="G476" i="5"/>
  <c r="E476" i="5"/>
  <c r="F476" i="5" s="1"/>
  <c r="U475" i="5"/>
  <c r="S475" i="5"/>
  <c r="I475" i="5"/>
  <c r="J475" i="5" s="1"/>
  <c r="G475" i="5"/>
  <c r="E475" i="5"/>
  <c r="F475" i="5" s="1"/>
  <c r="U473" i="5"/>
  <c r="S473" i="5"/>
  <c r="I473" i="5"/>
  <c r="J473" i="5" s="1"/>
  <c r="G473" i="5"/>
  <c r="E473" i="5"/>
  <c r="F473" i="5" s="1"/>
  <c r="U472" i="5"/>
  <c r="S472" i="5"/>
  <c r="I472" i="5"/>
  <c r="J472" i="5" s="1"/>
  <c r="G472" i="5"/>
  <c r="E472" i="5"/>
  <c r="F472" i="5" s="1"/>
  <c r="U471" i="5"/>
  <c r="X471" i="5" s="1"/>
  <c r="S471" i="5"/>
  <c r="I471" i="5"/>
  <c r="J471" i="5" s="1"/>
  <c r="G471" i="5"/>
  <c r="E471" i="5"/>
  <c r="F471" i="5" s="1"/>
  <c r="U469" i="5"/>
  <c r="S469" i="5"/>
  <c r="I469" i="5"/>
  <c r="J469" i="5" s="1"/>
  <c r="G469" i="5"/>
  <c r="E469" i="5"/>
  <c r="F469" i="5" s="1"/>
  <c r="U468" i="5"/>
  <c r="S468" i="5"/>
  <c r="I468" i="5"/>
  <c r="J468" i="5" s="1"/>
  <c r="G468" i="5"/>
  <c r="E468" i="5"/>
  <c r="F468" i="5" s="1"/>
  <c r="U467" i="5"/>
  <c r="S467" i="5"/>
  <c r="I467" i="5"/>
  <c r="J467" i="5" s="1"/>
  <c r="G467" i="5"/>
  <c r="E467" i="5"/>
  <c r="F467" i="5" s="1"/>
  <c r="U466" i="5"/>
  <c r="X466" i="5" s="1"/>
  <c r="S466" i="5"/>
  <c r="I466" i="5"/>
  <c r="J466" i="5" s="1"/>
  <c r="G466" i="5"/>
  <c r="E466" i="5"/>
  <c r="F466" i="5" s="1"/>
  <c r="U464" i="5"/>
  <c r="X464" i="5" s="1"/>
  <c r="S464" i="5"/>
  <c r="I464" i="5"/>
  <c r="J464" i="5" s="1"/>
  <c r="G464" i="5"/>
  <c r="E464" i="5"/>
  <c r="F464" i="5" s="1"/>
  <c r="U463" i="5"/>
  <c r="S463" i="5"/>
  <c r="I463" i="5"/>
  <c r="J463" i="5" s="1"/>
  <c r="G463" i="5"/>
  <c r="E463" i="5"/>
  <c r="F463" i="5" s="1"/>
  <c r="U462" i="5"/>
  <c r="S462" i="5"/>
  <c r="I462" i="5"/>
  <c r="J462" i="5" s="1"/>
  <c r="G462" i="5"/>
  <c r="E462" i="5"/>
  <c r="F462" i="5" s="1"/>
  <c r="U461" i="5"/>
  <c r="X461" i="5" s="1"/>
  <c r="S461" i="5"/>
  <c r="I461" i="5"/>
  <c r="J461" i="5" s="1"/>
  <c r="G461" i="5"/>
  <c r="E461" i="5"/>
  <c r="F461" i="5" s="1"/>
  <c r="U459" i="5"/>
  <c r="X459" i="5" s="1"/>
  <c r="S459" i="5"/>
  <c r="I459" i="5"/>
  <c r="J459" i="5" s="1"/>
  <c r="G459" i="5"/>
  <c r="E459" i="5"/>
  <c r="F459" i="5" s="1"/>
  <c r="U458" i="5"/>
  <c r="S458" i="5"/>
  <c r="I458" i="5"/>
  <c r="J458" i="5" s="1"/>
  <c r="G458" i="5"/>
  <c r="E458" i="5"/>
  <c r="F458" i="5" s="1"/>
  <c r="U457" i="5"/>
  <c r="S457" i="5"/>
  <c r="I457" i="5"/>
  <c r="J457" i="5" s="1"/>
  <c r="G457" i="5"/>
  <c r="E457" i="5"/>
  <c r="F457" i="5" s="1"/>
  <c r="U456" i="5"/>
  <c r="X456" i="5" s="1"/>
  <c r="S456" i="5"/>
  <c r="I456" i="5"/>
  <c r="J456" i="5" s="1"/>
  <c r="G456" i="5"/>
  <c r="E456" i="5"/>
  <c r="F456" i="5" s="1"/>
  <c r="U455" i="5"/>
  <c r="X455" i="5" s="1"/>
  <c r="S455" i="5"/>
  <c r="I455" i="5"/>
  <c r="J455" i="5" s="1"/>
  <c r="G455" i="5"/>
  <c r="E455" i="5"/>
  <c r="F455" i="5" s="1"/>
  <c r="U454" i="5"/>
  <c r="S454" i="5"/>
  <c r="I454" i="5"/>
  <c r="J454" i="5" s="1"/>
  <c r="G454" i="5"/>
  <c r="E454" i="5"/>
  <c r="F454" i="5" s="1"/>
  <c r="U453" i="5"/>
  <c r="S453" i="5"/>
  <c r="I453" i="5"/>
  <c r="J453" i="5" s="1"/>
  <c r="G453" i="5"/>
  <c r="E453" i="5"/>
  <c r="F453" i="5" s="1"/>
  <c r="U452" i="5"/>
  <c r="X452" i="5" s="1"/>
  <c r="S452" i="5"/>
  <c r="I452" i="5"/>
  <c r="J452" i="5" s="1"/>
  <c r="G452" i="5"/>
  <c r="E452" i="5"/>
  <c r="F452" i="5" s="1"/>
  <c r="U450" i="5"/>
  <c r="X450" i="5" s="1"/>
  <c r="S450" i="5"/>
  <c r="I450" i="5"/>
  <c r="J450" i="5" s="1"/>
  <c r="G450" i="5"/>
  <c r="E450" i="5"/>
  <c r="F450" i="5" s="1"/>
  <c r="U448" i="5"/>
  <c r="S448" i="5"/>
  <c r="I448" i="5"/>
  <c r="J448" i="5" s="1"/>
  <c r="G448" i="5"/>
  <c r="E448" i="5"/>
  <c r="F448" i="5" s="1"/>
  <c r="U447" i="5"/>
  <c r="S447" i="5"/>
  <c r="I447" i="5"/>
  <c r="J447" i="5" s="1"/>
  <c r="G447" i="5"/>
  <c r="E447" i="5"/>
  <c r="F447" i="5" s="1"/>
  <c r="U445" i="5"/>
  <c r="X445" i="5" s="1"/>
  <c r="S445" i="5"/>
  <c r="I445" i="5"/>
  <c r="J445" i="5" s="1"/>
  <c r="G445" i="5"/>
  <c r="E445" i="5"/>
  <c r="F445" i="5" s="1"/>
  <c r="U444" i="5"/>
  <c r="X444" i="5" s="1"/>
  <c r="S444" i="5"/>
  <c r="I444" i="5"/>
  <c r="J444" i="5" s="1"/>
  <c r="G444" i="5"/>
  <c r="E444" i="5"/>
  <c r="F444" i="5" s="1"/>
  <c r="U443" i="5"/>
  <c r="S443" i="5"/>
  <c r="I443" i="5"/>
  <c r="J443" i="5" s="1"/>
  <c r="G443" i="5"/>
  <c r="E443" i="5"/>
  <c r="F443" i="5" s="1"/>
  <c r="U442" i="5"/>
  <c r="S442" i="5"/>
  <c r="I442" i="5"/>
  <c r="J442" i="5" s="1"/>
  <c r="G442" i="5"/>
  <c r="E442" i="5"/>
  <c r="F442" i="5" s="1"/>
  <c r="U441" i="5"/>
  <c r="X441" i="5" s="1"/>
  <c r="S441" i="5"/>
  <c r="I441" i="5"/>
  <c r="J441" i="5" s="1"/>
  <c r="G441" i="5"/>
  <c r="E441" i="5"/>
  <c r="F441" i="5" s="1"/>
  <c r="U437" i="5"/>
  <c r="X437" i="5" s="1"/>
  <c r="S437" i="5"/>
  <c r="I437" i="5"/>
  <c r="J437" i="5" s="1"/>
  <c r="G437" i="5"/>
  <c r="E437" i="5"/>
  <c r="F437" i="5" s="1"/>
  <c r="U435" i="5"/>
  <c r="S435" i="5"/>
  <c r="I435" i="5"/>
  <c r="J435" i="5" s="1"/>
  <c r="G435" i="5"/>
  <c r="E435" i="5"/>
  <c r="F435" i="5" s="1"/>
  <c r="U434" i="5"/>
  <c r="S434" i="5"/>
  <c r="I434" i="5"/>
  <c r="J434" i="5" s="1"/>
  <c r="G434" i="5"/>
  <c r="E434" i="5"/>
  <c r="F434" i="5" s="1"/>
  <c r="U431" i="5"/>
  <c r="X431" i="5" s="1"/>
  <c r="S431" i="5"/>
  <c r="I431" i="5"/>
  <c r="J431" i="5" s="1"/>
  <c r="G431" i="5"/>
  <c r="E431" i="5"/>
  <c r="F431" i="5" s="1"/>
  <c r="U427" i="5"/>
  <c r="X427" i="5" s="1"/>
  <c r="S427" i="5"/>
  <c r="I427" i="5"/>
  <c r="J427" i="5" s="1"/>
  <c r="G427" i="5"/>
  <c r="E427" i="5"/>
  <c r="F427" i="5" s="1"/>
  <c r="U426" i="5"/>
  <c r="S426" i="5"/>
  <c r="I426" i="5"/>
  <c r="J426" i="5" s="1"/>
  <c r="G426" i="5"/>
  <c r="E426" i="5"/>
  <c r="F426" i="5" s="1"/>
  <c r="U425" i="5"/>
  <c r="S425" i="5"/>
  <c r="I425" i="5"/>
  <c r="J425" i="5" s="1"/>
  <c r="G425" i="5"/>
  <c r="E425" i="5"/>
  <c r="F425" i="5" s="1"/>
  <c r="U424" i="5"/>
  <c r="X424" i="5" s="1"/>
  <c r="S424" i="5"/>
  <c r="I424" i="5"/>
  <c r="J424" i="5" s="1"/>
  <c r="G424" i="5"/>
  <c r="E424" i="5"/>
  <c r="F424" i="5" s="1"/>
  <c r="U423" i="5"/>
  <c r="X423" i="5" s="1"/>
  <c r="S423" i="5"/>
  <c r="I423" i="5"/>
  <c r="J423" i="5" s="1"/>
  <c r="G423" i="5"/>
  <c r="E423" i="5"/>
  <c r="F423" i="5" s="1"/>
  <c r="U422" i="5"/>
  <c r="S422" i="5"/>
  <c r="I422" i="5"/>
  <c r="J422" i="5" s="1"/>
  <c r="G422" i="5"/>
  <c r="E422" i="5"/>
  <c r="F422" i="5" s="1"/>
  <c r="U421" i="5"/>
  <c r="S421" i="5"/>
  <c r="I421" i="5"/>
  <c r="J421" i="5" s="1"/>
  <c r="G421" i="5"/>
  <c r="E421" i="5"/>
  <c r="F421" i="5" s="1"/>
  <c r="U420" i="5"/>
  <c r="X420" i="5" s="1"/>
  <c r="S420" i="5"/>
  <c r="I420" i="5"/>
  <c r="J420" i="5" s="1"/>
  <c r="G420" i="5"/>
  <c r="E420" i="5"/>
  <c r="F420" i="5" s="1"/>
  <c r="U419" i="5"/>
  <c r="X419" i="5" s="1"/>
  <c r="S419" i="5"/>
  <c r="I419" i="5"/>
  <c r="J419" i="5" s="1"/>
  <c r="G419" i="5"/>
  <c r="E419" i="5"/>
  <c r="F419" i="5" s="1"/>
  <c r="U418" i="5"/>
  <c r="S418" i="5"/>
  <c r="I418" i="5"/>
  <c r="J418" i="5" s="1"/>
  <c r="G418" i="5"/>
  <c r="E418" i="5"/>
  <c r="F418" i="5" s="1"/>
  <c r="U416" i="5"/>
  <c r="S416" i="5"/>
  <c r="I416" i="5"/>
  <c r="J416" i="5" s="1"/>
  <c r="G416" i="5"/>
  <c r="E416" i="5"/>
  <c r="F416" i="5" s="1"/>
  <c r="U415" i="5"/>
  <c r="X415" i="5" s="1"/>
  <c r="S415" i="5"/>
  <c r="I415" i="5"/>
  <c r="J415" i="5" s="1"/>
  <c r="G415" i="5"/>
  <c r="E415" i="5"/>
  <c r="F415" i="5" s="1"/>
  <c r="U414" i="5"/>
  <c r="X414" i="5" s="1"/>
  <c r="S414" i="5"/>
  <c r="I414" i="5"/>
  <c r="J414" i="5" s="1"/>
  <c r="G414" i="5"/>
  <c r="E414" i="5"/>
  <c r="F414" i="5" s="1"/>
  <c r="U413" i="5"/>
  <c r="S413" i="5"/>
  <c r="I413" i="5"/>
  <c r="J413" i="5" s="1"/>
  <c r="G413" i="5"/>
  <c r="E413" i="5"/>
  <c r="F413" i="5" s="1"/>
  <c r="U412" i="5"/>
  <c r="S412" i="5"/>
  <c r="I412" i="5"/>
  <c r="J412" i="5" s="1"/>
  <c r="G412" i="5"/>
  <c r="E412" i="5"/>
  <c r="F412" i="5" s="1"/>
  <c r="U411" i="5"/>
  <c r="R411" i="5" s="1"/>
  <c r="S411" i="5"/>
  <c r="I411" i="5"/>
  <c r="J411" i="5" s="1"/>
  <c r="G411" i="5"/>
  <c r="E411" i="5"/>
  <c r="F411" i="5" s="1"/>
  <c r="U410" i="5"/>
  <c r="S410" i="5"/>
  <c r="I410" i="5"/>
  <c r="J410" i="5" s="1"/>
  <c r="G410" i="5"/>
  <c r="E410" i="5"/>
  <c r="F410" i="5" s="1"/>
  <c r="U409" i="5"/>
  <c r="R409" i="5" s="1"/>
  <c r="S409" i="5"/>
  <c r="I409" i="5"/>
  <c r="J409" i="5" s="1"/>
  <c r="G409" i="5"/>
  <c r="E409" i="5"/>
  <c r="F409" i="5" s="1"/>
  <c r="U408" i="5"/>
  <c r="S408" i="5"/>
  <c r="I408" i="5"/>
  <c r="J408" i="5" s="1"/>
  <c r="G408" i="5"/>
  <c r="E408" i="5"/>
  <c r="F408" i="5" s="1"/>
  <c r="U407" i="5"/>
  <c r="R407" i="5" s="1"/>
  <c r="S407" i="5"/>
  <c r="I407" i="5"/>
  <c r="J407" i="5" s="1"/>
  <c r="G407" i="5"/>
  <c r="E407" i="5"/>
  <c r="F407" i="5" s="1"/>
  <c r="U406" i="5"/>
  <c r="S406" i="5"/>
  <c r="I406" i="5"/>
  <c r="J406" i="5" s="1"/>
  <c r="G406" i="5"/>
  <c r="E406" i="5"/>
  <c r="F406" i="5" s="1"/>
  <c r="U404" i="5"/>
  <c r="R404" i="5" s="1"/>
  <c r="S404" i="5"/>
  <c r="I404" i="5"/>
  <c r="J404" i="5" s="1"/>
  <c r="G404" i="5"/>
  <c r="E404" i="5"/>
  <c r="F404" i="5" s="1"/>
  <c r="U403" i="5"/>
  <c r="S403" i="5"/>
  <c r="I403" i="5"/>
  <c r="J403" i="5" s="1"/>
  <c r="G403" i="5"/>
  <c r="E403" i="5"/>
  <c r="F403" i="5" s="1"/>
  <c r="U402" i="5"/>
  <c r="R402" i="5" s="1"/>
  <c r="S402" i="5"/>
  <c r="I402" i="5"/>
  <c r="J402" i="5" s="1"/>
  <c r="G402" i="5"/>
  <c r="E402" i="5"/>
  <c r="F402" i="5" s="1"/>
  <c r="U401" i="5"/>
  <c r="S401" i="5"/>
  <c r="I401" i="5"/>
  <c r="J401" i="5" s="1"/>
  <c r="G401" i="5"/>
  <c r="E401" i="5"/>
  <c r="F401" i="5" s="1"/>
  <c r="U400" i="5"/>
  <c r="R400" i="5" s="1"/>
  <c r="S400" i="5"/>
  <c r="I400" i="5"/>
  <c r="J400" i="5" s="1"/>
  <c r="G400" i="5"/>
  <c r="E400" i="5"/>
  <c r="F400" i="5" s="1"/>
  <c r="U399" i="5"/>
  <c r="S399" i="5"/>
  <c r="I399" i="5"/>
  <c r="J399" i="5" s="1"/>
  <c r="G399" i="5"/>
  <c r="E399" i="5"/>
  <c r="F399" i="5" s="1"/>
  <c r="U397" i="5"/>
  <c r="R397" i="5" s="1"/>
  <c r="S397" i="5"/>
  <c r="I397" i="5"/>
  <c r="J397" i="5" s="1"/>
  <c r="G397" i="5"/>
  <c r="E397" i="5"/>
  <c r="F397" i="5" s="1"/>
  <c r="U396" i="5"/>
  <c r="S396" i="5"/>
  <c r="I396" i="5"/>
  <c r="J396" i="5" s="1"/>
  <c r="G396" i="5"/>
  <c r="E396" i="5"/>
  <c r="F396" i="5" s="1"/>
  <c r="U395" i="5"/>
  <c r="R395" i="5" s="1"/>
  <c r="S395" i="5"/>
  <c r="I395" i="5"/>
  <c r="J395" i="5" s="1"/>
  <c r="G395" i="5"/>
  <c r="E395" i="5"/>
  <c r="F395" i="5" s="1"/>
  <c r="U394" i="5"/>
  <c r="S394" i="5"/>
  <c r="I394" i="5"/>
  <c r="J394" i="5" s="1"/>
  <c r="G394" i="5"/>
  <c r="E394" i="5"/>
  <c r="F394" i="5" s="1"/>
  <c r="U393" i="5"/>
  <c r="R393" i="5" s="1"/>
  <c r="S393" i="5"/>
  <c r="I393" i="5"/>
  <c r="J393" i="5" s="1"/>
  <c r="G393" i="5"/>
  <c r="E393" i="5"/>
  <c r="F393" i="5" s="1"/>
  <c r="U392" i="5"/>
  <c r="S392" i="5"/>
  <c r="I392" i="5"/>
  <c r="J392" i="5" s="1"/>
  <c r="G392" i="5"/>
  <c r="E392" i="5"/>
  <c r="F392" i="5" s="1"/>
  <c r="U391" i="5"/>
  <c r="X391" i="5" s="1"/>
  <c r="S391" i="5"/>
  <c r="I391" i="5"/>
  <c r="J391" i="5" s="1"/>
  <c r="G391" i="5"/>
  <c r="E391" i="5"/>
  <c r="F391" i="5" s="1"/>
  <c r="U390" i="5"/>
  <c r="X390" i="5" s="1"/>
  <c r="S390" i="5"/>
  <c r="I390" i="5"/>
  <c r="J390" i="5" s="1"/>
  <c r="G390" i="5"/>
  <c r="E390" i="5"/>
  <c r="F390" i="5" s="1"/>
  <c r="U389" i="5"/>
  <c r="R389" i="5" s="1"/>
  <c r="S389" i="5"/>
  <c r="I389" i="5"/>
  <c r="J389" i="5" s="1"/>
  <c r="G389" i="5"/>
  <c r="E389" i="5"/>
  <c r="F389" i="5" s="1"/>
  <c r="U388" i="5"/>
  <c r="X388" i="5" s="1"/>
  <c r="S388" i="5"/>
  <c r="I388" i="5"/>
  <c r="J388" i="5" s="1"/>
  <c r="G388" i="5"/>
  <c r="E388" i="5"/>
  <c r="F388" i="5" s="1"/>
  <c r="U386" i="5"/>
  <c r="X386" i="5" s="1"/>
  <c r="S386" i="5"/>
  <c r="I386" i="5"/>
  <c r="J386" i="5" s="1"/>
  <c r="G386" i="5"/>
  <c r="E386" i="5"/>
  <c r="F386" i="5" s="1"/>
  <c r="U385" i="5"/>
  <c r="S385" i="5"/>
  <c r="I385" i="5"/>
  <c r="J385" i="5" s="1"/>
  <c r="G385" i="5"/>
  <c r="E385" i="5"/>
  <c r="F385" i="5" s="1"/>
  <c r="U384" i="5"/>
  <c r="R384" i="5" s="1"/>
  <c r="S384" i="5"/>
  <c r="I384" i="5"/>
  <c r="J384" i="5" s="1"/>
  <c r="G384" i="5"/>
  <c r="E384" i="5"/>
  <c r="F384" i="5" s="1"/>
  <c r="U382" i="5"/>
  <c r="S382" i="5"/>
  <c r="I382" i="5"/>
  <c r="J382" i="5" s="1"/>
  <c r="G382" i="5"/>
  <c r="E382" i="5"/>
  <c r="F382" i="5" s="1"/>
  <c r="U381" i="5"/>
  <c r="X381" i="5" s="1"/>
  <c r="S381" i="5"/>
  <c r="I381" i="5"/>
  <c r="J381" i="5" s="1"/>
  <c r="G381" i="5"/>
  <c r="E381" i="5"/>
  <c r="F381" i="5" s="1"/>
  <c r="U380" i="5"/>
  <c r="X380" i="5" s="1"/>
  <c r="S380" i="5"/>
  <c r="I380" i="5"/>
  <c r="J380" i="5" s="1"/>
  <c r="G380" i="5"/>
  <c r="E380" i="5"/>
  <c r="F380" i="5" s="1"/>
  <c r="U379" i="5"/>
  <c r="X379" i="5" s="1"/>
  <c r="S379" i="5"/>
  <c r="I379" i="5"/>
  <c r="J379" i="5" s="1"/>
  <c r="G379" i="5"/>
  <c r="E379" i="5"/>
  <c r="F379" i="5" s="1"/>
  <c r="U378" i="5"/>
  <c r="S378" i="5"/>
  <c r="I378" i="5"/>
  <c r="J378" i="5" s="1"/>
  <c r="G378" i="5"/>
  <c r="E378" i="5"/>
  <c r="F378" i="5" s="1"/>
  <c r="U377" i="5"/>
  <c r="X377" i="5" s="1"/>
  <c r="S377" i="5"/>
  <c r="I377" i="5"/>
  <c r="J377" i="5" s="1"/>
  <c r="G377" i="5"/>
  <c r="E377" i="5"/>
  <c r="F377" i="5" s="1"/>
  <c r="U376" i="5"/>
  <c r="R376" i="5" s="1"/>
  <c r="S376" i="5"/>
  <c r="I376" i="5"/>
  <c r="J376" i="5" s="1"/>
  <c r="G376" i="5"/>
  <c r="E376" i="5"/>
  <c r="F376" i="5" s="1"/>
  <c r="U375" i="5"/>
  <c r="R375" i="5" s="1"/>
  <c r="S375" i="5"/>
  <c r="I375" i="5"/>
  <c r="J375" i="5" s="1"/>
  <c r="G375" i="5"/>
  <c r="E375" i="5"/>
  <c r="F375" i="5" s="1"/>
  <c r="U374" i="5"/>
  <c r="S374" i="5"/>
  <c r="I374" i="5"/>
  <c r="J374" i="5" s="1"/>
  <c r="G374" i="5"/>
  <c r="E374" i="5"/>
  <c r="F374" i="5" s="1"/>
  <c r="U372" i="5"/>
  <c r="R372" i="5" s="1"/>
  <c r="S372" i="5"/>
  <c r="I372" i="5"/>
  <c r="J372" i="5" s="1"/>
  <c r="G372" i="5"/>
  <c r="E372" i="5"/>
  <c r="F372" i="5" s="1"/>
  <c r="U371" i="5"/>
  <c r="X371" i="5" s="1"/>
  <c r="S371" i="5"/>
  <c r="I371" i="5"/>
  <c r="J371" i="5" s="1"/>
  <c r="G371" i="5"/>
  <c r="E371" i="5"/>
  <c r="F371" i="5" s="1"/>
  <c r="U370" i="5"/>
  <c r="X370" i="5" s="1"/>
  <c r="S370" i="5"/>
  <c r="I370" i="5"/>
  <c r="J370" i="5" s="1"/>
  <c r="G370" i="5"/>
  <c r="E370" i="5"/>
  <c r="F370" i="5" s="1"/>
  <c r="U369" i="5"/>
  <c r="S369" i="5"/>
  <c r="I369" i="5"/>
  <c r="J369" i="5" s="1"/>
  <c r="G369" i="5"/>
  <c r="E369" i="5"/>
  <c r="F369" i="5" s="1"/>
  <c r="U368" i="5"/>
  <c r="X368" i="5" s="1"/>
  <c r="S368" i="5"/>
  <c r="I368" i="5"/>
  <c r="J368" i="5" s="1"/>
  <c r="G368" i="5"/>
  <c r="E368" i="5"/>
  <c r="F368" i="5" s="1"/>
  <c r="U367" i="5"/>
  <c r="R367" i="5" s="1"/>
  <c r="S367" i="5"/>
  <c r="I367" i="5"/>
  <c r="J367" i="5" s="1"/>
  <c r="G367" i="5"/>
  <c r="E367" i="5"/>
  <c r="F367" i="5" s="1"/>
  <c r="U361" i="5"/>
  <c r="S361" i="5"/>
  <c r="I361" i="5"/>
  <c r="J361" i="5" s="1"/>
  <c r="G361" i="5"/>
  <c r="E361" i="5"/>
  <c r="F361" i="5" s="1"/>
  <c r="U358" i="5"/>
  <c r="X358" i="5" s="1"/>
  <c r="S358" i="5"/>
  <c r="I358" i="5"/>
  <c r="J358" i="5" s="1"/>
  <c r="G358" i="5"/>
  <c r="E358" i="5"/>
  <c r="F358" i="5" s="1"/>
  <c r="U357" i="5"/>
  <c r="X357" i="5" s="1"/>
  <c r="S357" i="5"/>
  <c r="I357" i="5"/>
  <c r="J357" i="5" s="1"/>
  <c r="G357" i="5"/>
  <c r="E357" i="5"/>
  <c r="F357" i="5" s="1"/>
  <c r="U356" i="5"/>
  <c r="X356" i="5" s="1"/>
  <c r="S356" i="5"/>
  <c r="I356" i="5"/>
  <c r="J356" i="5" s="1"/>
  <c r="G356" i="5"/>
  <c r="E356" i="5"/>
  <c r="F356" i="5" s="1"/>
  <c r="U355" i="5"/>
  <c r="S355" i="5"/>
  <c r="I355" i="5"/>
  <c r="J355" i="5" s="1"/>
  <c r="G355" i="5"/>
  <c r="E355" i="5"/>
  <c r="F355" i="5" s="1"/>
  <c r="U354" i="5"/>
  <c r="X354" i="5" s="1"/>
  <c r="S354" i="5"/>
  <c r="I354" i="5"/>
  <c r="J354" i="5" s="1"/>
  <c r="G354" i="5"/>
  <c r="E354" i="5"/>
  <c r="F354" i="5" s="1"/>
  <c r="U353" i="5"/>
  <c r="X353" i="5" s="1"/>
  <c r="S353" i="5"/>
  <c r="I353" i="5"/>
  <c r="J353" i="5" s="1"/>
  <c r="G353" i="5"/>
  <c r="E353" i="5"/>
  <c r="F353" i="5" s="1"/>
  <c r="U352" i="5"/>
  <c r="X352" i="5" s="1"/>
  <c r="S352" i="5"/>
  <c r="I352" i="5"/>
  <c r="J352" i="5" s="1"/>
  <c r="G352" i="5"/>
  <c r="E352" i="5"/>
  <c r="F352" i="5" s="1"/>
  <c r="U349" i="5"/>
  <c r="S349" i="5"/>
  <c r="I349" i="5"/>
  <c r="J349" i="5" s="1"/>
  <c r="G349" i="5"/>
  <c r="E349" i="5"/>
  <c r="F349" i="5" s="1"/>
  <c r="U348" i="5"/>
  <c r="X348" i="5" s="1"/>
  <c r="S348" i="5"/>
  <c r="I348" i="5"/>
  <c r="J348" i="5" s="1"/>
  <c r="G348" i="5"/>
  <c r="E348" i="5"/>
  <c r="F348" i="5" s="1"/>
  <c r="U347" i="5"/>
  <c r="X347" i="5" s="1"/>
  <c r="S347" i="5"/>
  <c r="I347" i="5"/>
  <c r="J347" i="5" s="1"/>
  <c r="G347" i="5"/>
  <c r="E347" i="5"/>
  <c r="F347" i="5" s="1"/>
  <c r="U346" i="5"/>
  <c r="X346" i="5" s="1"/>
  <c r="S346" i="5"/>
  <c r="I346" i="5"/>
  <c r="J346" i="5" s="1"/>
  <c r="G346" i="5"/>
  <c r="E346" i="5"/>
  <c r="F346" i="5" s="1"/>
  <c r="U344" i="5"/>
  <c r="S344" i="5"/>
  <c r="I344" i="5"/>
  <c r="J344" i="5" s="1"/>
  <c r="G344" i="5"/>
  <c r="E344" i="5"/>
  <c r="F344" i="5" s="1"/>
  <c r="U343" i="5"/>
  <c r="X343" i="5" s="1"/>
  <c r="S343" i="5"/>
  <c r="I343" i="5"/>
  <c r="J343" i="5" s="1"/>
  <c r="G343" i="5"/>
  <c r="E343" i="5"/>
  <c r="F343" i="5" s="1"/>
  <c r="U342" i="5"/>
  <c r="S342" i="5"/>
  <c r="I342" i="5"/>
  <c r="J342" i="5" s="1"/>
  <c r="G342" i="5"/>
  <c r="E342" i="5"/>
  <c r="F342" i="5" s="1"/>
  <c r="U341" i="5"/>
  <c r="X341" i="5" s="1"/>
  <c r="S341" i="5"/>
  <c r="I341" i="5"/>
  <c r="J341" i="5" s="1"/>
  <c r="G341" i="5"/>
  <c r="E341" i="5"/>
  <c r="F341" i="5" s="1"/>
  <c r="U340" i="5"/>
  <c r="S340" i="5"/>
  <c r="I340" i="5"/>
  <c r="J340" i="5" s="1"/>
  <c r="G340" i="5"/>
  <c r="E340" i="5"/>
  <c r="F340" i="5" s="1"/>
  <c r="U339" i="5"/>
  <c r="X339" i="5" s="1"/>
  <c r="S339" i="5"/>
  <c r="I339" i="5"/>
  <c r="J339" i="5" s="1"/>
  <c r="G339" i="5"/>
  <c r="E339" i="5"/>
  <c r="F339" i="5" s="1"/>
  <c r="U338" i="5"/>
  <c r="X338" i="5" s="1"/>
  <c r="S338" i="5"/>
  <c r="I338" i="5"/>
  <c r="J338" i="5" s="1"/>
  <c r="G338" i="5"/>
  <c r="E338" i="5"/>
  <c r="F338" i="5" s="1"/>
  <c r="U337" i="5"/>
  <c r="X337" i="5" s="1"/>
  <c r="S337" i="5"/>
  <c r="I337" i="5"/>
  <c r="J337" i="5" s="1"/>
  <c r="G337" i="5"/>
  <c r="E337" i="5"/>
  <c r="F337" i="5" s="1"/>
  <c r="U336" i="5"/>
  <c r="S336" i="5"/>
  <c r="I336" i="5"/>
  <c r="J336" i="5" s="1"/>
  <c r="G336" i="5"/>
  <c r="E336" i="5"/>
  <c r="F336" i="5" s="1"/>
  <c r="U334" i="5"/>
  <c r="X334" i="5" s="1"/>
  <c r="S334" i="5"/>
  <c r="I334" i="5"/>
  <c r="J334" i="5" s="1"/>
  <c r="G334" i="5"/>
  <c r="E334" i="5"/>
  <c r="F334" i="5" s="1"/>
  <c r="U333" i="5"/>
  <c r="X333" i="5" s="1"/>
  <c r="S333" i="5"/>
  <c r="I333" i="5"/>
  <c r="J333" i="5" s="1"/>
  <c r="G333" i="5"/>
  <c r="E333" i="5"/>
  <c r="F333" i="5" s="1"/>
  <c r="U332" i="5"/>
  <c r="X332" i="5" s="1"/>
  <c r="S332" i="5"/>
  <c r="I332" i="5"/>
  <c r="J332" i="5" s="1"/>
  <c r="G332" i="5"/>
  <c r="E332" i="5"/>
  <c r="F332" i="5" s="1"/>
  <c r="U331" i="5"/>
  <c r="S331" i="5"/>
  <c r="I331" i="5"/>
  <c r="J331" i="5" s="1"/>
  <c r="G331" i="5"/>
  <c r="E331" i="5"/>
  <c r="F331" i="5" s="1"/>
  <c r="U330" i="5"/>
  <c r="X330" i="5" s="1"/>
  <c r="S330" i="5"/>
  <c r="I330" i="5"/>
  <c r="J330" i="5" s="1"/>
  <c r="G330" i="5"/>
  <c r="E330" i="5"/>
  <c r="F330" i="5" s="1"/>
  <c r="U329" i="5"/>
  <c r="X329" i="5" s="1"/>
  <c r="S329" i="5"/>
  <c r="I329" i="5"/>
  <c r="J329" i="5" s="1"/>
  <c r="G329" i="5"/>
  <c r="E329" i="5"/>
  <c r="F329" i="5" s="1"/>
  <c r="U328" i="5"/>
  <c r="X328" i="5" s="1"/>
  <c r="S328" i="5"/>
  <c r="I328" i="5"/>
  <c r="J328" i="5" s="1"/>
  <c r="G328" i="5"/>
  <c r="E328" i="5"/>
  <c r="F328" i="5" s="1"/>
  <c r="U327" i="5"/>
  <c r="S327" i="5"/>
  <c r="I327" i="5"/>
  <c r="J327" i="5" s="1"/>
  <c r="G327" i="5"/>
  <c r="E327" i="5"/>
  <c r="F327" i="5" s="1"/>
  <c r="U326" i="5"/>
  <c r="X326" i="5" s="1"/>
  <c r="S326" i="5"/>
  <c r="I326" i="5"/>
  <c r="J326" i="5" s="1"/>
  <c r="G326" i="5"/>
  <c r="E326" i="5"/>
  <c r="F326" i="5" s="1"/>
  <c r="U325" i="5"/>
  <c r="S325" i="5"/>
  <c r="I325" i="5"/>
  <c r="J325" i="5" s="1"/>
  <c r="G325" i="5"/>
  <c r="E325" i="5"/>
  <c r="F325" i="5" s="1"/>
  <c r="U324" i="5"/>
  <c r="X324" i="5" s="1"/>
  <c r="S324" i="5"/>
  <c r="I324" i="5"/>
  <c r="J324" i="5" s="1"/>
  <c r="G324" i="5"/>
  <c r="E324" i="5"/>
  <c r="F324" i="5" s="1"/>
  <c r="U322" i="5"/>
  <c r="S322" i="5"/>
  <c r="I322" i="5"/>
  <c r="J322" i="5" s="1"/>
  <c r="G322" i="5"/>
  <c r="E322" i="5"/>
  <c r="F322" i="5" s="1"/>
  <c r="U321" i="5"/>
  <c r="X321" i="5" s="1"/>
  <c r="S321" i="5"/>
  <c r="I321" i="5"/>
  <c r="J321" i="5" s="1"/>
  <c r="G321" i="5"/>
  <c r="E321" i="5"/>
  <c r="F321" i="5" s="1"/>
  <c r="U320" i="5"/>
  <c r="X320" i="5" s="1"/>
  <c r="S320" i="5"/>
  <c r="I320" i="5"/>
  <c r="J320" i="5" s="1"/>
  <c r="G320" i="5"/>
  <c r="E320" i="5"/>
  <c r="F320" i="5" s="1"/>
  <c r="U319" i="5"/>
  <c r="X319" i="5" s="1"/>
  <c r="S319" i="5"/>
  <c r="I319" i="5"/>
  <c r="J319" i="5" s="1"/>
  <c r="G319" i="5"/>
  <c r="E319" i="5"/>
  <c r="F319" i="5" s="1"/>
  <c r="U318" i="5"/>
  <c r="S318" i="5"/>
  <c r="I318" i="5"/>
  <c r="J318" i="5" s="1"/>
  <c r="G318" i="5"/>
  <c r="E318" i="5"/>
  <c r="F318" i="5" s="1"/>
  <c r="U317" i="5"/>
  <c r="X317" i="5" s="1"/>
  <c r="S317" i="5"/>
  <c r="I317" i="5"/>
  <c r="J317" i="5" s="1"/>
  <c r="G317" i="5"/>
  <c r="E317" i="5"/>
  <c r="F317" i="5" s="1"/>
  <c r="U316" i="5"/>
  <c r="X316" i="5" s="1"/>
  <c r="S316" i="5"/>
  <c r="I316" i="5"/>
  <c r="J316" i="5" s="1"/>
  <c r="G316" i="5"/>
  <c r="E316" i="5"/>
  <c r="F316" i="5" s="1"/>
  <c r="U315" i="5"/>
  <c r="X315" i="5" s="1"/>
  <c r="S315" i="5"/>
  <c r="I315" i="5"/>
  <c r="J315" i="5" s="1"/>
  <c r="G315" i="5"/>
  <c r="E315" i="5"/>
  <c r="F315" i="5" s="1"/>
  <c r="U314" i="5"/>
  <c r="S314" i="5"/>
  <c r="I314" i="5"/>
  <c r="J314" i="5" s="1"/>
  <c r="G314" i="5"/>
  <c r="E314" i="5"/>
  <c r="F314" i="5" s="1"/>
  <c r="U312" i="5"/>
  <c r="X312" i="5" s="1"/>
  <c r="S312" i="5"/>
  <c r="I312" i="5"/>
  <c r="J312" i="5" s="1"/>
  <c r="G312" i="5"/>
  <c r="E312" i="5"/>
  <c r="F312" i="5" s="1"/>
  <c r="U310" i="5"/>
  <c r="X310" i="5" s="1"/>
  <c r="S310" i="5"/>
  <c r="I310" i="5"/>
  <c r="J310" i="5" s="1"/>
  <c r="G310" i="5"/>
  <c r="E310" i="5"/>
  <c r="F310" i="5" s="1"/>
  <c r="U309" i="5"/>
  <c r="X309" i="5" s="1"/>
  <c r="S309" i="5"/>
  <c r="I309" i="5"/>
  <c r="J309" i="5" s="1"/>
  <c r="G309" i="5"/>
  <c r="E309" i="5"/>
  <c r="F309" i="5" s="1"/>
  <c r="U308" i="5"/>
  <c r="S308" i="5"/>
  <c r="I308" i="5"/>
  <c r="J308" i="5" s="1"/>
  <c r="G308" i="5"/>
  <c r="E308" i="5"/>
  <c r="F308" i="5" s="1"/>
  <c r="U306" i="5"/>
  <c r="X306" i="5" s="1"/>
  <c r="S306" i="5"/>
  <c r="I306" i="5"/>
  <c r="J306" i="5" s="1"/>
  <c r="G306" i="5"/>
  <c r="E306" i="5"/>
  <c r="F306" i="5" s="1"/>
  <c r="U305" i="5"/>
  <c r="R305" i="5"/>
  <c r="I305" i="5"/>
  <c r="J305" i="5" s="1"/>
  <c r="H305" i="5"/>
  <c r="E305" i="5"/>
  <c r="F305" i="5" s="1"/>
  <c r="U304" i="5"/>
  <c r="X304" i="5" s="1"/>
  <c r="R304" i="5"/>
  <c r="I304" i="5"/>
  <c r="J304" i="5" s="1"/>
  <c r="H304" i="5"/>
  <c r="E304" i="5"/>
  <c r="F304" i="5" s="1"/>
  <c r="U302" i="5"/>
  <c r="S302" i="5"/>
  <c r="I302" i="5"/>
  <c r="J302" i="5" s="1"/>
  <c r="G302" i="5"/>
  <c r="E302" i="5"/>
  <c r="F302" i="5" s="1"/>
  <c r="U299" i="5"/>
  <c r="S299" i="5"/>
  <c r="I299" i="5"/>
  <c r="J299" i="5" s="1"/>
  <c r="G299" i="5"/>
  <c r="E299" i="5"/>
  <c r="F299" i="5" s="1"/>
  <c r="U297" i="5"/>
  <c r="X297" i="5" s="1"/>
  <c r="S297" i="5"/>
  <c r="I297" i="5"/>
  <c r="J297" i="5" s="1"/>
  <c r="G297" i="5"/>
  <c r="E297" i="5"/>
  <c r="F297" i="5" s="1"/>
  <c r="U296" i="5"/>
  <c r="X296" i="5" s="1"/>
  <c r="S296" i="5"/>
  <c r="I296" i="5"/>
  <c r="J296" i="5" s="1"/>
  <c r="G296" i="5"/>
  <c r="E296" i="5"/>
  <c r="F296" i="5" s="1"/>
  <c r="U294" i="5"/>
  <c r="S294" i="5"/>
  <c r="I294" i="5"/>
  <c r="J294" i="5" s="1"/>
  <c r="G294" i="5"/>
  <c r="E294" i="5"/>
  <c r="F294" i="5" s="1"/>
  <c r="U292" i="5"/>
  <c r="S292" i="5"/>
  <c r="I292" i="5"/>
  <c r="J292" i="5" s="1"/>
  <c r="G292" i="5"/>
  <c r="E292" i="5"/>
  <c r="F292" i="5" s="1"/>
  <c r="U290" i="5"/>
  <c r="X290" i="5" s="1"/>
  <c r="S290" i="5"/>
  <c r="I290" i="5"/>
  <c r="J290" i="5" s="1"/>
  <c r="G290" i="5"/>
  <c r="E290" i="5"/>
  <c r="F290" i="5" s="1"/>
  <c r="U288" i="5"/>
  <c r="X288" i="5" s="1"/>
  <c r="S288" i="5"/>
  <c r="I288" i="5"/>
  <c r="J288" i="5" s="1"/>
  <c r="G288" i="5"/>
  <c r="E288" i="5"/>
  <c r="F288" i="5" s="1"/>
  <c r="U287" i="5"/>
  <c r="S287" i="5"/>
  <c r="I287" i="5"/>
  <c r="J287" i="5" s="1"/>
  <c r="G287" i="5"/>
  <c r="E287" i="5"/>
  <c r="F287" i="5" s="1"/>
  <c r="U284" i="5"/>
  <c r="S284" i="5"/>
  <c r="I284" i="5"/>
  <c r="J284" i="5" s="1"/>
  <c r="G284" i="5"/>
  <c r="E284" i="5"/>
  <c r="F284" i="5" s="1"/>
  <c r="U283" i="5"/>
  <c r="X283" i="5" s="1"/>
  <c r="S283" i="5"/>
  <c r="I283" i="5"/>
  <c r="J283" i="5" s="1"/>
  <c r="G283" i="5"/>
  <c r="E283" i="5"/>
  <c r="F283" i="5" s="1"/>
  <c r="U281" i="5"/>
  <c r="X281" i="5" s="1"/>
  <c r="S281" i="5"/>
  <c r="I281" i="5"/>
  <c r="J281" i="5" s="1"/>
  <c r="G281" i="5"/>
  <c r="E281" i="5"/>
  <c r="F281" i="5" s="1"/>
  <c r="U278" i="5"/>
  <c r="S278" i="5"/>
  <c r="I278" i="5"/>
  <c r="J278" i="5" s="1"/>
  <c r="G278" i="5"/>
  <c r="E278" i="5"/>
  <c r="F278" i="5" s="1"/>
  <c r="U277" i="5"/>
  <c r="S277" i="5"/>
  <c r="I277" i="5"/>
  <c r="J277" i="5" s="1"/>
  <c r="G277" i="5"/>
  <c r="E277" i="5"/>
  <c r="F277" i="5" s="1"/>
  <c r="U275" i="5"/>
  <c r="X275" i="5" s="1"/>
  <c r="S275" i="5"/>
  <c r="I275" i="5"/>
  <c r="J275" i="5" s="1"/>
  <c r="G275" i="5"/>
  <c r="E275" i="5"/>
  <c r="F275" i="5" s="1"/>
  <c r="U274" i="5"/>
  <c r="X274" i="5" s="1"/>
  <c r="S274" i="5"/>
  <c r="I274" i="5"/>
  <c r="J274" i="5" s="1"/>
  <c r="G274" i="5"/>
  <c r="E274" i="5"/>
  <c r="F274" i="5" s="1"/>
  <c r="U272" i="5"/>
  <c r="S272" i="5"/>
  <c r="I272" i="5"/>
  <c r="J272" i="5" s="1"/>
  <c r="G272" i="5"/>
  <c r="E272" i="5"/>
  <c r="F272" i="5" s="1"/>
  <c r="U270" i="5"/>
  <c r="S270" i="5"/>
  <c r="I270" i="5"/>
  <c r="J270" i="5" s="1"/>
  <c r="G270" i="5"/>
  <c r="E270" i="5"/>
  <c r="F270" i="5" s="1"/>
  <c r="U268" i="5"/>
  <c r="X268" i="5" s="1"/>
  <c r="S268" i="5"/>
  <c r="I268" i="5"/>
  <c r="J268" i="5" s="1"/>
  <c r="G268" i="5"/>
  <c r="E268" i="5"/>
  <c r="F268" i="5" s="1"/>
  <c r="U266" i="5"/>
  <c r="X266" i="5" s="1"/>
  <c r="S266" i="5"/>
  <c r="I266" i="5"/>
  <c r="J266" i="5" s="1"/>
  <c r="G266" i="5"/>
  <c r="E266" i="5"/>
  <c r="F266" i="5" s="1"/>
  <c r="U264" i="5"/>
  <c r="S264" i="5"/>
  <c r="I264" i="5"/>
  <c r="J264" i="5" s="1"/>
  <c r="G264" i="5"/>
  <c r="E264" i="5"/>
  <c r="F264" i="5" s="1"/>
  <c r="U263" i="5"/>
  <c r="S263" i="5"/>
  <c r="I263" i="5"/>
  <c r="J263" i="5" s="1"/>
  <c r="G263" i="5"/>
  <c r="E263" i="5"/>
  <c r="F263" i="5" s="1"/>
  <c r="U262" i="5"/>
  <c r="X262" i="5" s="1"/>
  <c r="S262" i="5"/>
  <c r="I262" i="5"/>
  <c r="J262" i="5" s="1"/>
  <c r="G262" i="5"/>
  <c r="E262" i="5"/>
  <c r="F262" i="5" s="1"/>
  <c r="U261" i="5"/>
  <c r="X261" i="5" s="1"/>
  <c r="S261" i="5"/>
  <c r="I261" i="5"/>
  <c r="J261" i="5" s="1"/>
  <c r="G261" i="5"/>
  <c r="E261" i="5"/>
  <c r="F261" i="5" s="1"/>
  <c r="U260" i="5"/>
  <c r="S260" i="5"/>
  <c r="I260" i="5"/>
  <c r="J260" i="5" s="1"/>
  <c r="G260" i="5"/>
  <c r="E260" i="5"/>
  <c r="F260" i="5" s="1"/>
  <c r="U257" i="5"/>
  <c r="S257" i="5"/>
  <c r="I257" i="5"/>
  <c r="J257" i="5" s="1"/>
  <c r="G257" i="5"/>
  <c r="E257" i="5"/>
  <c r="F257" i="5" s="1"/>
  <c r="U255" i="5"/>
  <c r="X255" i="5" s="1"/>
  <c r="S255" i="5"/>
  <c r="I255" i="5"/>
  <c r="J255" i="5" s="1"/>
  <c r="G255" i="5"/>
  <c r="E255" i="5"/>
  <c r="F255" i="5" s="1"/>
  <c r="U252" i="5"/>
  <c r="X252" i="5" s="1"/>
  <c r="S252" i="5"/>
  <c r="I252" i="5"/>
  <c r="J252" i="5" s="1"/>
  <c r="G252" i="5"/>
  <c r="E252" i="5"/>
  <c r="F252" i="5" s="1"/>
  <c r="U251" i="5"/>
  <c r="S251" i="5"/>
  <c r="I251" i="5"/>
  <c r="J251" i="5" s="1"/>
  <c r="G251" i="5"/>
  <c r="E251" i="5"/>
  <c r="F251" i="5" s="1"/>
  <c r="U249" i="5"/>
  <c r="S249" i="5"/>
  <c r="I249" i="5"/>
  <c r="J249" i="5" s="1"/>
  <c r="G249" i="5"/>
  <c r="E249" i="5"/>
  <c r="F249" i="5" s="1"/>
  <c r="U248" i="5"/>
  <c r="X248" i="5" s="1"/>
  <c r="S248" i="5"/>
  <c r="I248" i="5"/>
  <c r="J248" i="5" s="1"/>
  <c r="G248" i="5"/>
  <c r="E248" i="5"/>
  <c r="F248" i="5" s="1"/>
  <c r="U247" i="5"/>
  <c r="X247" i="5" s="1"/>
  <c r="S247" i="5"/>
  <c r="I247" i="5"/>
  <c r="J247" i="5" s="1"/>
  <c r="G247" i="5"/>
  <c r="E247" i="5"/>
  <c r="F247" i="5" s="1"/>
  <c r="U245" i="5"/>
  <c r="S245" i="5"/>
  <c r="I245" i="5"/>
  <c r="J245" i="5" s="1"/>
  <c r="G245" i="5"/>
  <c r="E245" i="5"/>
  <c r="F245" i="5" s="1"/>
  <c r="U244" i="5"/>
  <c r="S244" i="5"/>
  <c r="I244" i="5"/>
  <c r="J244" i="5" s="1"/>
  <c r="G244" i="5"/>
  <c r="E244" i="5"/>
  <c r="F244" i="5" s="1"/>
  <c r="U241" i="5"/>
  <c r="X241" i="5" s="1"/>
  <c r="S241" i="5"/>
  <c r="I241" i="5"/>
  <c r="J241" i="5" s="1"/>
  <c r="G241" i="5"/>
  <c r="E241" i="5"/>
  <c r="F241" i="5" s="1"/>
  <c r="U239" i="5"/>
  <c r="X239" i="5" s="1"/>
  <c r="S239" i="5"/>
  <c r="I239" i="5"/>
  <c r="J239" i="5" s="1"/>
  <c r="G239" i="5"/>
  <c r="E239" i="5"/>
  <c r="F239" i="5" s="1"/>
  <c r="U238" i="5"/>
  <c r="S238" i="5"/>
  <c r="I238" i="5"/>
  <c r="J238" i="5" s="1"/>
  <c r="G238" i="5"/>
  <c r="E238" i="5"/>
  <c r="F238" i="5" s="1"/>
  <c r="U237" i="5"/>
  <c r="S237" i="5"/>
  <c r="I237" i="5"/>
  <c r="J237" i="5" s="1"/>
  <c r="G237" i="5"/>
  <c r="E237" i="5"/>
  <c r="F237" i="5" s="1"/>
  <c r="U236" i="5"/>
  <c r="X236" i="5" s="1"/>
  <c r="S236" i="5"/>
  <c r="I236" i="5"/>
  <c r="J236" i="5" s="1"/>
  <c r="G236" i="5"/>
  <c r="E236" i="5"/>
  <c r="F236" i="5" s="1"/>
  <c r="U235" i="5"/>
  <c r="X235" i="5" s="1"/>
  <c r="S235" i="5"/>
  <c r="I235" i="5"/>
  <c r="J235" i="5" s="1"/>
  <c r="G235" i="5"/>
  <c r="E235" i="5"/>
  <c r="F235" i="5" s="1"/>
  <c r="U233" i="5"/>
  <c r="S233" i="5"/>
  <c r="I233" i="5"/>
  <c r="J233" i="5" s="1"/>
  <c r="G233" i="5"/>
  <c r="E233" i="5"/>
  <c r="F233" i="5" s="1"/>
  <c r="U231" i="5"/>
  <c r="S231" i="5"/>
  <c r="I231" i="5"/>
  <c r="J231" i="5" s="1"/>
  <c r="G231" i="5"/>
  <c r="E231" i="5"/>
  <c r="F231" i="5" s="1"/>
  <c r="U229" i="5"/>
  <c r="X229" i="5" s="1"/>
  <c r="S229" i="5"/>
  <c r="I229" i="5"/>
  <c r="J229" i="5" s="1"/>
  <c r="G229" i="5"/>
  <c r="E229" i="5"/>
  <c r="F229" i="5" s="1"/>
  <c r="U227" i="5"/>
  <c r="X227" i="5" s="1"/>
  <c r="S227" i="5"/>
  <c r="I227" i="5"/>
  <c r="J227" i="5" s="1"/>
  <c r="G227" i="5"/>
  <c r="E227" i="5"/>
  <c r="F227" i="5" s="1"/>
  <c r="U226" i="5"/>
  <c r="S226" i="5"/>
  <c r="I226" i="5"/>
  <c r="J226" i="5" s="1"/>
  <c r="G226" i="5"/>
  <c r="E226" i="5"/>
  <c r="F226" i="5" s="1"/>
  <c r="U223" i="5"/>
  <c r="S223" i="5"/>
  <c r="I223" i="5"/>
  <c r="J223" i="5" s="1"/>
  <c r="G223" i="5"/>
  <c r="E223" i="5"/>
  <c r="F223" i="5" s="1"/>
  <c r="U222" i="5"/>
  <c r="X222" i="5" s="1"/>
  <c r="S222" i="5"/>
  <c r="I222" i="5"/>
  <c r="J222" i="5" s="1"/>
  <c r="G222" i="5"/>
  <c r="E222" i="5"/>
  <c r="F222" i="5" s="1"/>
  <c r="U221" i="5"/>
  <c r="X221" i="5" s="1"/>
  <c r="S221" i="5"/>
  <c r="I221" i="5"/>
  <c r="J221" i="5" s="1"/>
  <c r="G221" i="5"/>
  <c r="E221" i="5"/>
  <c r="F221" i="5" s="1"/>
  <c r="U220" i="5"/>
  <c r="S220" i="5"/>
  <c r="I220" i="5"/>
  <c r="J220" i="5" s="1"/>
  <c r="G220" i="5"/>
  <c r="E220" i="5"/>
  <c r="F220" i="5" s="1"/>
  <c r="U219" i="5"/>
  <c r="S219" i="5"/>
  <c r="I219" i="5"/>
  <c r="J219" i="5" s="1"/>
  <c r="G219" i="5"/>
  <c r="E219" i="5"/>
  <c r="F219" i="5" s="1"/>
  <c r="U217" i="5"/>
  <c r="X217" i="5" s="1"/>
  <c r="S217" i="5"/>
  <c r="I217" i="5"/>
  <c r="J217" i="5" s="1"/>
  <c r="G217" i="5"/>
  <c r="E217" i="5"/>
  <c r="F217" i="5" s="1"/>
  <c r="U216" i="5"/>
  <c r="S216" i="5"/>
  <c r="I216" i="5"/>
  <c r="J216" i="5" s="1"/>
  <c r="G216" i="5"/>
  <c r="E216" i="5"/>
  <c r="F216" i="5" s="1"/>
  <c r="U214" i="5"/>
  <c r="S214" i="5"/>
  <c r="I214" i="5"/>
  <c r="J214" i="5" s="1"/>
  <c r="G214" i="5"/>
  <c r="E214" i="5"/>
  <c r="F214" i="5" s="1"/>
  <c r="U212" i="5"/>
  <c r="S212" i="5"/>
  <c r="I212" i="5"/>
  <c r="J212" i="5" s="1"/>
  <c r="G212" i="5"/>
  <c r="E212" i="5"/>
  <c r="F212" i="5" s="1"/>
  <c r="U209" i="5"/>
  <c r="X209" i="5" s="1"/>
  <c r="S209" i="5"/>
  <c r="I209" i="5"/>
  <c r="J209" i="5" s="1"/>
  <c r="G209" i="5"/>
  <c r="E209" i="5"/>
  <c r="F209" i="5" s="1"/>
  <c r="U208" i="5"/>
  <c r="X208" i="5" s="1"/>
  <c r="S208" i="5"/>
  <c r="I208" i="5"/>
  <c r="J208" i="5" s="1"/>
  <c r="G208" i="5"/>
  <c r="E208" i="5"/>
  <c r="F208" i="5" s="1"/>
  <c r="U206" i="5"/>
  <c r="S206" i="5"/>
  <c r="I206" i="5"/>
  <c r="J206" i="5" s="1"/>
  <c r="G206" i="5"/>
  <c r="E206" i="5"/>
  <c r="F206" i="5" s="1"/>
  <c r="U203" i="5"/>
  <c r="S203" i="5"/>
  <c r="I203" i="5"/>
  <c r="J203" i="5" s="1"/>
  <c r="G203" i="5"/>
  <c r="E203" i="5"/>
  <c r="F203" i="5" s="1"/>
  <c r="U202" i="5"/>
  <c r="X202" i="5" s="1"/>
  <c r="S202" i="5"/>
  <c r="I202" i="5"/>
  <c r="J202" i="5" s="1"/>
  <c r="G202" i="5"/>
  <c r="E202" i="5"/>
  <c r="F202" i="5" s="1"/>
  <c r="U201" i="5"/>
  <c r="X201" i="5" s="1"/>
  <c r="S201" i="5"/>
  <c r="I201" i="5"/>
  <c r="J201" i="5" s="1"/>
  <c r="G201" i="5"/>
  <c r="E201" i="5"/>
  <c r="F201" i="5" s="1"/>
  <c r="U200" i="5"/>
  <c r="S200" i="5"/>
  <c r="I200" i="5"/>
  <c r="J200" i="5" s="1"/>
  <c r="G200" i="5"/>
  <c r="E200" i="5"/>
  <c r="F200" i="5" s="1"/>
  <c r="U199" i="5"/>
  <c r="S199" i="5"/>
  <c r="I199" i="5"/>
  <c r="J199" i="5" s="1"/>
  <c r="G199" i="5"/>
  <c r="E199" i="5"/>
  <c r="F199" i="5" s="1"/>
  <c r="U198" i="5"/>
  <c r="X198" i="5" s="1"/>
  <c r="S198" i="5"/>
  <c r="I198" i="5"/>
  <c r="J198" i="5" s="1"/>
  <c r="G198" i="5"/>
  <c r="E198" i="5"/>
  <c r="F198" i="5" s="1"/>
  <c r="U197" i="5"/>
  <c r="S197" i="5"/>
  <c r="I197" i="5"/>
  <c r="J197" i="5" s="1"/>
  <c r="G197" i="5"/>
  <c r="E197" i="5"/>
  <c r="F197" i="5" s="1"/>
  <c r="U195" i="5"/>
  <c r="S195" i="5"/>
  <c r="I195" i="5"/>
  <c r="J195" i="5" s="1"/>
  <c r="G195" i="5"/>
  <c r="E195" i="5"/>
  <c r="F195" i="5" s="1"/>
  <c r="U194" i="5"/>
  <c r="S194" i="5"/>
  <c r="I194" i="5"/>
  <c r="J194" i="5" s="1"/>
  <c r="G194" i="5"/>
  <c r="E194" i="5"/>
  <c r="F194" i="5" s="1"/>
  <c r="U193" i="5"/>
  <c r="X193" i="5" s="1"/>
  <c r="S193" i="5"/>
  <c r="I193" i="5"/>
  <c r="J193" i="5" s="1"/>
  <c r="G193" i="5"/>
  <c r="E193" i="5"/>
  <c r="F193" i="5" s="1"/>
  <c r="U192" i="5"/>
  <c r="S192" i="5"/>
  <c r="I192" i="5"/>
  <c r="J192" i="5" s="1"/>
  <c r="G192" i="5"/>
  <c r="E192" i="5"/>
  <c r="F192" i="5" s="1"/>
  <c r="U191" i="5"/>
  <c r="S191" i="5"/>
  <c r="I191" i="5"/>
  <c r="J191" i="5" s="1"/>
  <c r="G191" i="5"/>
  <c r="E191" i="5"/>
  <c r="F191" i="5" s="1"/>
  <c r="U190" i="5"/>
  <c r="S190" i="5"/>
  <c r="I190" i="5"/>
  <c r="J190" i="5" s="1"/>
  <c r="G190" i="5"/>
  <c r="E190" i="5"/>
  <c r="F190" i="5" s="1"/>
  <c r="U189" i="5"/>
  <c r="X189" i="5" s="1"/>
  <c r="S189" i="5"/>
  <c r="I189" i="5"/>
  <c r="J189" i="5" s="1"/>
  <c r="G189" i="5"/>
  <c r="E189" i="5"/>
  <c r="F189" i="5" s="1"/>
  <c r="U188" i="5"/>
  <c r="X188" i="5" s="1"/>
  <c r="S188" i="5"/>
  <c r="I188" i="5"/>
  <c r="J188" i="5" s="1"/>
  <c r="G188" i="5"/>
  <c r="E188" i="5"/>
  <c r="F188" i="5" s="1"/>
  <c r="U187" i="5"/>
  <c r="S187" i="5"/>
  <c r="I187" i="5"/>
  <c r="J187" i="5" s="1"/>
  <c r="G187" i="5"/>
  <c r="E187" i="5"/>
  <c r="F187" i="5" s="1"/>
  <c r="U186" i="5"/>
  <c r="S186" i="5"/>
  <c r="I186" i="5"/>
  <c r="J186" i="5" s="1"/>
  <c r="G186" i="5"/>
  <c r="E186" i="5"/>
  <c r="F186" i="5" s="1"/>
  <c r="U185" i="5"/>
  <c r="X185" i="5" s="1"/>
  <c r="S185" i="5"/>
  <c r="I185" i="5"/>
  <c r="J185" i="5" s="1"/>
  <c r="G185" i="5"/>
  <c r="E185" i="5"/>
  <c r="F185" i="5" s="1"/>
  <c r="U184" i="5"/>
  <c r="X184" i="5" s="1"/>
  <c r="S184" i="5"/>
  <c r="I184" i="5"/>
  <c r="J184" i="5" s="1"/>
  <c r="G184" i="5"/>
  <c r="E184" i="5"/>
  <c r="F184" i="5" s="1"/>
  <c r="U183" i="5"/>
  <c r="S183" i="5"/>
  <c r="I183" i="5"/>
  <c r="J183" i="5" s="1"/>
  <c r="G183" i="5"/>
  <c r="E183" i="5"/>
  <c r="F183" i="5" s="1"/>
  <c r="U181" i="5"/>
  <c r="S181" i="5"/>
  <c r="I181" i="5"/>
  <c r="J181" i="5" s="1"/>
  <c r="G181" i="5"/>
  <c r="E181" i="5"/>
  <c r="F181" i="5" s="1"/>
  <c r="U180" i="5"/>
  <c r="X180" i="5" s="1"/>
  <c r="S180" i="5"/>
  <c r="I180" i="5"/>
  <c r="J180" i="5" s="1"/>
  <c r="G180" i="5"/>
  <c r="E180" i="5"/>
  <c r="F180" i="5" s="1"/>
  <c r="U179" i="5"/>
  <c r="S179" i="5"/>
  <c r="I179" i="5"/>
  <c r="J179" i="5" s="1"/>
  <c r="G179" i="5"/>
  <c r="E179" i="5"/>
  <c r="F179" i="5" s="1"/>
  <c r="U178" i="5"/>
  <c r="S178" i="5"/>
  <c r="I178" i="5"/>
  <c r="J178" i="5" s="1"/>
  <c r="G178" i="5"/>
  <c r="E178" i="5"/>
  <c r="F178" i="5" s="1"/>
  <c r="U177" i="5"/>
  <c r="S177" i="5"/>
  <c r="I177" i="5"/>
  <c r="J177" i="5" s="1"/>
  <c r="G177" i="5"/>
  <c r="E177" i="5"/>
  <c r="F177" i="5" s="1"/>
  <c r="U176" i="5"/>
  <c r="R176" i="5" s="1"/>
  <c r="S176" i="5"/>
  <c r="I176" i="5"/>
  <c r="J176" i="5" s="1"/>
  <c r="G176" i="5"/>
  <c r="E176" i="5"/>
  <c r="F176" i="5" s="1"/>
  <c r="U174" i="5"/>
  <c r="S174" i="5"/>
  <c r="I174" i="5"/>
  <c r="J174" i="5" s="1"/>
  <c r="G174" i="5"/>
  <c r="E174" i="5"/>
  <c r="F174" i="5" s="1"/>
  <c r="U172" i="5"/>
  <c r="R172" i="5" s="1"/>
  <c r="S172" i="5"/>
  <c r="I172" i="5"/>
  <c r="J172" i="5" s="1"/>
  <c r="G172" i="5"/>
  <c r="E172" i="5"/>
  <c r="F172" i="5" s="1"/>
  <c r="U171" i="5"/>
  <c r="S171" i="5"/>
  <c r="I171" i="5"/>
  <c r="J171" i="5" s="1"/>
  <c r="G171" i="5"/>
  <c r="E171" i="5"/>
  <c r="F171" i="5" s="1"/>
  <c r="U168" i="5"/>
  <c r="X168" i="5" s="1"/>
  <c r="S168" i="5"/>
  <c r="I168" i="5"/>
  <c r="J168" i="5" s="1"/>
  <c r="G168" i="5"/>
  <c r="E168" i="5"/>
  <c r="F168" i="5" s="1"/>
  <c r="U167" i="5"/>
  <c r="S167" i="5"/>
  <c r="I167" i="5"/>
  <c r="J167" i="5" s="1"/>
  <c r="G167" i="5"/>
  <c r="E167" i="5"/>
  <c r="F167" i="5" s="1"/>
  <c r="U166" i="5"/>
  <c r="X166" i="5" s="1"/>
  <c r="S166" i="5"/>
  <c r="I166" i="5"/>
  <c r="J166" i="5" s="1"/>
  <c r="G166" i="5"/>
  <c r="E166" i="5"/>
  <c r="F166" i="5" s="1"/>
  <c r="U164" i="5"/>
  <c r="S164" i="5"/>
  <c r="I164" i="5"/>
  <c r="J164" i="5" s="1"/>
  <c r="G164" i="5"/>
  <c r="E164" i="5"/>
  <c r="F164" i="5" s="1"/>
  <c r="U162" i="5"/>
  <c r="X162" i="5" s="1"/>
  <c r="S162" i="5"/>
  <c r="I162" i="5"/>
  <c r="J162" i="5" s="1"/>
  <c r="G162" i="5"/>
  <c r="E162" i="5"/>
  <c r="F162" i="5" s="1"/>
  <c r="U160" i="5"/>
  <c r="S160" i="5"/>
  <c r="I160" i="5"/>
  <c r="J160" i="5" s="1"/>
  <c r="G160" i="5"/>
  <c r="E160" i="5"/>
  <c r="F160" i="5" s="1"/>
  <c r="U159" i="5"/>
  <c r="S159" i="5"/>
  <c r="I159" i="5"/>
  <c r="J159" i="5" s="1"/>
  <c r="G159" i="5"/>
  <c r="E159" i="5"/>
  <c r="F159" i="5" s="1"/>
  <c r="U157" i="5"/>
  <c r="R157" i="5" s="1"/>
  <c r="S157" i="5"/>
  <c r="I157" i="5"/>
  <c r="J157" i="5" s="1"/>
  <c r="G157" i="5"/>
  <c r="E157" i="5"/>
  <c r="F157" i="5" s="1"/>
  <c r="U152" i="5"/>
  <c r="S152" i="5"/>
  <c r="I152" i="5"/>
  <c r="J152" i="5" s="1"/>
  <c r="G152" i="5"/>
  <c r="E152" i="5"/>
  <c r="F152" i="5" s="1"/>
  <c r="U150" i="5"/>
  <c r="S150" i="5"/>
  <c r="I150" i="5"/>
  <c r="J150" i="5" s="1"/>
  <c r="G150" i="5"/>
  <c r="E150" i="5"/>
  <c r="F150" i="5" s="1"/>
  <c r="U147" i="5"/>
  <c r="S147" i="5"/>
  <c r="I147" i="5"/>
  <c r="J147" i="5" s="1"/>
  <c r="G147" i="5"/>
  <c r="E147" i="5"/>
  <c r="F147" i="5" s="1"/>
  <c r="U146" i="5"/>
  <c r="S146" i="5"/>
  <c r="I146" i="5"/>
  <c r="J146" i="5" s="1"/>
  <c r="G146" i="5"/>
  <c r="E146" i="5"/>
  <c r="F146" i="5" s="1"/>
  <c r="U145" i="5"/>
  <c r="S145" i="5"/>
  <c r="I145" i="5"/>
  <c r="J145" i="5" s="1"/>
  <c r="G145" i="5"/>
  <c r="E145" i="5"/>
  <c r="F145" i="5" s="1"/>
  <c r="U144" i="5"/>
  <c r="S144" i="5"/>
  <c r="I144" i="5"/>
  <c r="J144" i="5" s="1"/>
  <c r="G144" i="5"/>
  <c r="E144" i="5"/>
  <c r="F144" i="5" s="1"/>
  <c r="U142" i="5"/>
  <c r="S142" i="5"/>
  <c r="I142" i="5"/>
  <c r="J142" i="5" s="1"/>
  <c r="G142" i="5"/>
  <c r="E142" i="5"/>
  <c r="F142" i="5" s="1"/>
  <c r="U141" i="5"/>
  <c r="S141" i="5"/>
  <c r="I141" i="5"/>
  <c r="J141" i="5" s="1"/>
  <c r="G141" i="5"/>
  <c r="E141" i="5"/>
  <c r="F141" i="5" s="1"/>
  <c r="U140" i="5"/>
  <c r="S140" i="5"/>
  <c r="I140" i="5"/>
  <c r="J140" i="5" s="1"/>
  <c r="G140" i="5"/>
  <c r="E140" i="5"/>
  <c r="F140" i="5" s="1"/>
  <c r="U139" i="5"/>
  <c r="S139" i="5"/>
  <c r="I139" i="5"/>
  <c r="J139" i="5" s="1"/>
  <c r="G139" i="5"/>
  <c r="E139" i="5"/>
  <c r="F139" i="5" s="1"/>
  <c r="U137" i="5"/>
  <c r="S137" i="5"/>
  <c r="I137" i="5"/>
  <c r="J137" i="5" s="1"/>
  <c r="G137" i="5"/>
  <c r="E137" i="5"/>
  <c r="F137" i="5" s="1"/>
  <c r="U136" i="5"/>
  <c r="S136" i="5"/>
  <c r="I136" i="5"/>
  <c r="J136" i="5" s="1"/>
  <c r="G136" i="5"/>
  <c r="E136" i="5"/>
  <c r="F136" i="5" s="1"/>
  <c r="U135" i="5"/>
  <c r="S135" i="5"/>
  <c r="I135" i="5"/>
  <c r="J135" i="5" s="1"/>
  <c r="G135" i="5"/>
  <c r="E135" i="5"/>
  <c r="F135" i="5" s="1"/>
  <c r="U134" i="5"/>
  <c r="S134" i="5"/>
  <c r="I134" i="5"/>
  <c r="J134" i="5" s="1"/>
  <c r="G134" i="5"/>
  <c r="E134" i="5"/>
  <c r="F134" i="5" s="1"/>
  <c r="U133" i="5"/>
  <c r="S133" i="5"/>
  <c r="I133" i="5"/>
  <c r="J133" i="5" s="1"/>
  <c r="G133" i="5"/>
  <c r="E133" i="5"/>
  <c r="F133" i="5" s="1"/>
  <c r="U132" i="5"/>
  <c r="S132" i="5"/>
  <c r="I132" i="5"/>
  <c r="J132" i="5" s="1"/>
  <c r="G132" i="5"/>
  <c r="E132" i="5"/>
  <c r="F132" i="5" s="1"/>
  <c r="U131" i="5"/>
  <c r="S131" i="5"/>
  <c r="I131" i="5"/>
  <c r="J131" i="5" s="1"/>
  <c r="G131" i="5"/>
  <c r="E131" i="5"/>
  <c r="F131" i="5" s="1"/>
  <c r="U130" i="5"/>
  <c r="S130" i="5"/>
  <c r="I130" i="5"/>
  <c r="J130" i="5" s="1"/>
  <c r="G130" i="5"/>
  <c r="E130" i="5"/>
  <c r="F130" i="5" s="1"/>
  <c r="U128" i="5"/>
  <c r="S128" i="5"/>
  <c r="I128" i="5"/>
  <c r="J128" i="5" s="1"/>
  <c r="G128" i="5"/>
  <c r="E128" i="5"/>
  <c r="F128" i="5" s="1"/>
  <c r="U127" i="5"/>
  <c r="S127" i="5"/>
  <c r="I127" i="5"/>
  <c r="J127" i="5" s="1"/>
  <c r="G127" i="5"/>
  <c r="E127" i="5"/>
  <c r="F127" i="5" s="1"/>
  <c r="U126" i="5"/>
  <c r="S126" i="5"/>
  <c r="I126" i="5"/>
  <c r="J126" i="5" s="1"/>
  <c r="G126" i="5"/>
  <c r="E126" i="5"/>
  <c r="F126" i="5" s="1"/>
  <c r="U125" i="5"/>
  <c r="S125" i="5"/>
  <c r="I125" i="5"/>
  <c r="J125" i="5" s="1"/>
  <c r="G125" i="5"/>
  <c r="E125" i="5"/>
  <c r="F125" i="5" s="1"/>
  <c r="U124" i="5"/>
  <c r="S124" i="5"/>
  <c r="I124" i="5"/>
  <c r="J124" i="5" s="1"/>
  <c r="G124" i="5"/>
  <c r="E124" i="5"/>
  <c r="F124" i="5" s="1"/>
  <c r="U122" i="5"/>
  <c r="S122" i="5"/>
  <c r="I122" i="5"/>
  <c r="J122" i="5" s="1"/>
  <c r="G122" i="5"/>
  <c r="E122" i="5"/>
  <c r="F122" i="5" s="1"/>
  <c r="U120" i="5"/>
  <c r="S120" i="5"/>
  <c r="I120" i="5"/>
  <c r="J120" i="5" s="1"/>
  <c r="G120" i="5"/>
  <c r="E120" i="5"/>
  <c r="F120" i="5" s="1"/>
  <c r="U117" i="5"/>
  <c r="S117" i="5"/>
  <c r="I117" i="5"/>
  <c r="J117" i="5" s="1"/>
  <c r="G117" i="5"/>
  <c r="E117" i="5"/>
  <c r="F117" i="5" s="1"/>
  <c r="U111" i="5"/>
  <c r="R111" i="5" s="1"/>
  <c r="S111" i="5"/>
  <c r="I111" i="5"/>
  <c r="J111" i="5" s="1"/>
  <c r="G111" i="5"/>
  <c r="E111" i="5"/>
  <c r="F111" i="5" s="1"/>
  <c r="U110" i="5"/>
  <c r="S110" i="5"/>
  <c r="I110" i="5"/>
  <c r="J110" i="5" s="1"/>
  <c r="G110" i="5"/>
  <c r="E110" i="5"/>
  <c r="F110" i="5" s="1"/>
  <c r="U101" i="5"/>
  <c r="S101" i="5"/>
  <c r="I101" i="5"/>
  <c r="J101" i="5" s="1"/>
  <c r="G101" i="5"/>
  <c r="E101" i="5"/>
  <c r="F101" i="5" s="1"/>
  <c r="U100" i="5"/>
  <c r="R100" i="5" s="1"/>
  <c r="S100" i="5"/>
  <c r="I100" i="5"/>
  <c r="J100" i="5" s="1"/>
  <c r="G100" i="5"/>
  <c r="E100" i="5"/>
  <c r="F100" i="5" s="1"/>
  <c r="U97" i="5"/>
  <c r="S97" i="5"/>
  <c r="I97" i="5"/>
  <c r="J97" i="5" s="1"/>
  <c r="G97" i="5"/>
  <c r="E97" i="5"/>
  <c r="F97" i="5" s="1"/>
  <c r="U96" i="5"/>
  <c r="S96" i="5"/>
  <c r="I96" i="5"/>
  <c r="J96" i="5" s="1"/>
  <c r="G96" i="5"/>
  <c r="E96" i="5"/>
  <c r="F96" i="5" s="1"/>
  <c r="U95" i="5"/>
  <c r="S95" i="5"/>
  <c r="I95" i="5"/>
  <c r="J95" i="5" s="1"/>
  <c r="G95" i="5"/>
  <c r="E95" i="5"/>
  <c r="F95" i="5" s="1"/>
  <c r="U94" i="5"/>
  <c r="S94" i="5"/>
  <c r="I94" i="5"/>
  <c r="J94" i="5" s="1"/>
  <c r="G94" i="5"/>
  <c r="E94" i="5"/>
  <c r="F94" i="5" s="1"/>
  <c r="U93" i="5"/>
  <c r="S93" i="5"/>
  <c r="I93" i="5"/>
  <c r="J93" i="5" s="1"/>
  <c r="G93" i="5"/>
  <c r="E93" i="5"/>
  <c r="F93" i="5" s="1"/>
  <c r="U92" i="5"/>
  <c r="S92" i="5"/>
  <c r="I92" i="5"/>
  <c r="J92" i="5" s="1"/>
  <c r="G92" i="5"/>
  <c r="E92" i="5"/>
  <c r="F92" i="5" s="1"/>
  <c r="U91" i="5"/>
  <c r="S91" i="5"/>
  <c r="I91" i="5"/>
  <c r="J91" i="5" s="1"/>
  <c r="G91" i="5"/>
  <c r="E91" i="5"/>
  <c r="F91" i="5" s="1"/>
  <c r="U90" i="5"/>
  <c r="S90" i="5"/>
  <c r="I90" i="5"/>
  <c r="J90" i="5" s="1"/>
  <c r="G90" i="5"/>
  <c r="E90" i="5"/>
  <c r="F90" i="5" s="1"/>
  <c r="U89" i="5"/>
  <c r="S89" i="5"/>
  <c r="I89" i="5"/>
  <c r="J89" i="5" s="1"/>
  <c r="G89" i="5"/>
  <c r="E89" i="5"/>
  <c r="F89" i="5" s="1"/>
  <c r="U88" i="5"/>
  <c r="S88" i="5"/>
  <c r="I88" i="5"/>
  <c r="J88" i="5" s="1"/>
  <c r="G88" i="5"/>
  <c r="E88" i="5"/>
  <c r="F88" i="5" s="1"/>
  <c r="U87" i="5"/>
  <c r="S87" i="5"/>
  <c r="I87" i="5"/>
  <c r="J87" i="5" s="1"/>
  <c r="G87" i="5"/>
  <c r="E87" i="5"/>
  <c r="F87" i="5" s="1"/>
  <c r="U86" i="5"/>
  <c r="S86" i="5"/>
  <c r="I86" i="5"/>
  <c r="J86" i="5" s="1"/>
  <c r="G86" i="5"/>
  <c r="E86" i="5"/>
  <c r="F86" i="5" s="1"/>
  <c r="U85" i="5"/>
  <c r="S85" i="5"/>
  <c r="I85" i="5"/>
  <c r="J85" i="5" s="1"/>
  <c r="G85" i="5"/>
  <c r="E85" i="5"/>
  <c r="F85" i="5" s="1"/>
  <c r="U83" i="5"/>
  <c r="S83" i="5"/>
  <c r="I83" i="5"/>
  <c r="J83" i="5" s="1"/>
  <c r="G83" i="5"/>
  <c r="E83" i="5"/>
  <c r="F83" i="5" s="1"/>
  <c r="U81" i="5"/>
  <c r="X81" i="5" s="1"/>
  <c r="S81" i="5"/>
  <c r="I81" i="5"/>
  <c r="J81" i="5" s="1"/>
  <c r="G81" i="5"/>
  <c r="E81" i="5"/>
  <c r="F81" i="5" s="1"/>
  <c r="U77" i="5"/>
  <c r="S77" i="5"/>
  <c r="I77" i="5"/>
  <c r="J77" i="5" s="1"/>
  <c r="G77" i="5"/>
  <c r="E77" i="5"/>
  <c r="F77" i="5" s="1"/>
  <c r="U76" i="5"/>
  <c r="S76" i="5"/>
  <c r="I76" i="5"/>
  <c r="J76" i="5" s="1"/>
  <c r="G76" i="5"/>
  <c r="E76" i="5"/>
  <c r="F76" i="5" s="1"/>
  <c r="U74" i="5"/>
  <c r="X74" i="5" s="1"/>
  <c r="S74" i="5"/>
  <c r="I74" i="5"/>
  <c r="J74" i="5" s="1"/>
  <c r="G74" i="5"/>
  <c r="E74" i="5"/>
  <c r="F74" i="5" s="1"/>
  <c r="U71" i="5"/>
  <c r="X71" i="5" s="1"/>
  <c r="S71" i="5"/>
  <c r="I71" i="5"/>
  <c r="J71" i="5" s="1"/>
  <c r="G71" i="5"/>
  <c r="E71" i="5"/>
  <c r="F71" i="5" s="1"/>
  <c r="U70" i="5"/>
  <c r="S70" i="5"/>
  <c r="I70" i="5"/>
  <c r="J70" i="5" s="1"/>
  <c r="G70" i="5"/>
  <c r="E70" i="5"/>
  <c r="F70" i="5" s="1"/>
  <c r="U68" i="5"/>
  <c r="S68" i="5"/>
  <c r="I68" i="5"/>
  <c r="J68" i="5" s="1"/>
  <c r="G68" i="5"/>
  <c r="E68" i="5"/>
  <c r="F68" i="5" s="1"/>
  <c r="U67" i="5"/>
  <c r="R67" i="5" s="1"/>
  <c r="S67" i="5"/>
  <c r="I67" i="5"/>
  <c r="J67" i="5" s="1"/>
  <c r="G67" i="5"/>
  <c r="E67" i="5"/>
  <c r="F67" i="5" s="1"/>
  <c r="U63" i="5"/>
  <c r="X63" i="5" s="1"/>
  <c r="S63" i="5"/>
  <c r="I63" i="5"/>
  <c r="J63" i="5" s="1"/>
  <c r="G63" i="5"/>
  <c r="E63" i="5"/>
  <c r="F63" i="5" s="1"/>
  <c r="U61" i="5"/>
  <c r="X61" i="5" s="1"/>
  <c r="S61" i="5"/>
  <c r="I61" i="5"/>
  <c r="J61" i="5" s="1"/>
  <c r="G61" i="5"/>
  <c r="E61" i="5"/>
  <c r="F61" i="5" s="1"/>
  <c r="U59" i="5"/>
  <c r="S59" i="5"/>
  <c r="I59" i="5"/>
  <c r="J59" i="5" s="1"/>
  <c r="G59" i="5"/>
  <c r="E59" i="5"/>
  <c r="F59" i="5" s="1"/>
  <c r="U58" i="5"/>
  <c r="S58" i="5"/>
  <c r="I58" i="5"/>
  <c r="J58" i="5" s="1"/>
  <c r="G58" i="5"/>
  <c r="E58" i="5"/>
  <c r="F58" i="5" s="1"/>
  <c r="U56" i="5"/>
  <c r="S56" i="5"/>
  <c r="I56" i="5"/>
  <c r="J56" i="5" s="1"/>
  <c r="G56" i="5"/>
  <c r="E56" i="5"/>
  <c r="F56" i="5" s="1"/>
  <c r="U54" i="5"/>
  <c r="X54" i="5" s="1"/>
  <c r="S54" i="5"/>
  <c r="I54" i="5"/>
  <c r="J54" i="5" s="1"/>
  <c r="G54" i="5"/>
  <c r="E54" i="5"/>
  <c r="F54" i="5" s="1"/>
  <c r="U53" i="5"/>
  <c r="X53" i="5" s="1"/>
  <c r="S53" i="5"/>
  <c r="I53" i="5"/>
  <c r="J53" i="5" s="1"/>
  <c r="G53" i="5"/>
  <c r="E53" i="5"/>
  <c r="F53" i="5" s="1"/>
  <c r="U51" i="5"/>
  <c r="X51" i="5" s="1"/>
  <c r="S51" i="5"/>
  <c r="I51" i="5"/>
  <c r="J51" i="5" s="1"/>
  <c r="G51" i="5"/>
  <c r="E51" i="5"/>
  <c r="F51" i="5" s="1"/>
  <c r="U47" i="5"/>
  <c r="S47" i="5"/>
  <c r="I47" i="5"/>
  <c r="J47" i="5" s="1"/>
  <c r="G47" i="5"/>
  <c r="E47" i="5"/>
  <c r="F47" i="5" s="1"/>
  <c r="U45" i="5"/>
  <c r="S45" i="5"/>
  <c r="I45" i="5"/>
  <c r="J45" i="5" s="1"/>
  <c r="G45" i="5"/>
  <c r="E45" i="5"/>
  <c r="F45" i="5" s="1"/>
  <c r="U43" i="5"/>
  <c r="X43" i="5" s="1"/>
  <c r="S43" i="5"/>
  <c r="I43" i="5"/>
  <c r="J43" i="5" s="1"/>
  <c r="G43" i="5"/>
  <c r="E43" i="5"/>
  <c r="F43" i="5" s="1"/>
  <c r="U40" i="5"/>
  <c r="R40" i="5" s="1"/>
  <c r="S40" i="5"/>
  <c r="I40" i="5"/>
  <c r="J40" i="5" s="1"/>
  <c r="G40" i="5"/>
  <c r="E40" i="5"/>
  <c r="F40" i="5" s="1"/>
  <c r="U38" i="5"/>
  <c r="X38" i="5" s="1"/>
  <c r="S38" i="5"/>
  <c r="I38" i="5"/>
  <c r="J38" i="5" s="1"/>
  <c r="G38" i="5"/>
  <c r="E38" i="5"/>
  <c r="F38" i="5" s="1"/>
  <c r="U37" i="5"/>
  <c r="S37" i="5"/>
  <c r="I37" i="5"/>
  <c r="J37" i="5" s="1"/>
  <c r="G37" i="5"/>
  <c r="E37" i="5"/>
  <c r="F37" i="5" s="1"/>
  <c r="U36" i="5"/>
  <c r="S36" i="5"/>
  <c r="I36" i="5"/>
  <c r="J36" i="5" s="1"/>
  <c r="G36" i="5"/>
  <c r="E36" i="5"/>
  <c r="F36" i="5" s="1"/>
  <c r="U34" i="5"/>
  <c r="R34" i="5" s="1"/>
  <c r="S34" i="5"/>
  <c r="I34" i="5"/>
  <c r="J34" i="5" s="1"/>
  <c r="G34" i="5"/>
  <c r="E34" i="5"/>
  <c r="F34" i="5" s="1"/>
  <c r="U33" i="5"/>
  <c r="S33" i="5"/>
  <c r="I33" i="5"/>
  <c r="J33" i="5" s="1"/>
  <c r="G33" i="5"/>
  <c r="E33" i="5"/>
  <c r="F33" i="5" s="1"/>
  <c r="U30" i="5"/>
  <c r="R30" i="5" s="1"/>
  <c r="S30" i="5"/>
  <c r="I30" i="5"/>
  <c r="J30" i="5" s="1"/>
  <c r="G30" i="5"/>
  <c r="E30" i="5"/>
  <c r="F30" i="5" s="1"/>
  <c r="U28" i="5"/>
  <c r="X28" i="5" s="1"/>
  <c r="S28" i="5"/>
  <c r="I28" i="5"/>
  <c r="J28" i="5" s="1"/>
  <c r="G28" i="5"/>
  <c r="E28" i="5"/>
  <c r="F28" i="5" s="1"/>
  <c r="U26" i="5"/>
  <c r="S26" i="5"/>
  <c r="I26" i="5"/>
  <c r="J26" i="5" s="1"/>
  <c r="G26" i="5"/>
  <c r="E26" i="5"/>
  <c r="F26" i="5" s="1"/>
  <c r="U24" i="5"/>
  <c r="S24" i="5"/>
  <c r="I24" i="5"/>
  <c r="J24" i="5" s="1"/>
  <c r="G24" i="5"/>
  <c r="E24" i="5"/>
  <c r="F24" i="5" s="1"/>
  <c r="U23" i="5"/>
  <c r="R23" i="5" s="1"/>
  <c r="Q23" i="5" s="1"/>
  <c r="T23" i="5" s="1"/>
  <c r="I23" i="5"/>
  <c r="J23" i="5" s="1"/>
  <c r="G23" i="5"/>
  <c r="E23" i="5"/>
  <c r="F23" i="5" s="1"/>
  <c r="W560" i="5" l="1"/>
  <c r="Q932" i="5"/>
  <c r="T932" i="5" s="1"/>
  <c r="V932" i="5" s="1"/>
  <c r="X951" i="5"/>
  <c r="Q956" i="5"/>
  <c r="T956" i="5" s="1"/>
  <c r="V956" i="5" s="1"/>
  <c r="R559" i="5"/>
  <c r="Q559" i="5" s="1"/>
  <c r="T559" i="5" s="1"/>
  <c r="V559" i="5" s="1"/>
  <c r="Q946" i="5"/>
  <c r="T946" i="5" s="1"/>
  <c r="V946" i="5" s="1"/>
  <c r="Q982" i="5"/>
  <c r="T982" i="5" s="1"/>
  <c r="V982" i="5" s="1"/>
  <c r="Q67" i="5"/>
  <c r="T67" i="5" s="1"/>
  <c r="V67" i="5" s="1"/>
  <c r="R168" i="5"/>
  <c r="W179" i="5"/>
  <c r="W342" i="5"/>
  <c r="W120" i="5"/>
  <c r="W126" i="5"/>
  <c r="X704" i="5"/>
  <c r="Q758" i="5"/>
  <c r="T758" i="5" s="1"/>
  <c r="V758" i="5" s="1"/>
  <c r="X847" i="5"/>
  <c r="Q903" i="5"/>
  <c r="T903" i="5" s="1"/>
  <c r="V903" i="5" s="1"/>
  <c r="W911" i="5"/>
  <c r="R201" i="5"/>
  <c r="Q201" i="5" s="1"/>
  <c r="T201" i="5" s="1"/>
  <c r="V201" i="5" s="1"/>
  <c r="R511" i="5"/>
  <c r="J911" i="5"/>
  <c r="W875" i="5"/>
  <c r="W960" i="5"/>
  <c r="J960" i="5"/>
  <c r="X40" i="5"/>
  <c r="X918" i="5"/>
  <c r="X923" i="5"/>
  <c r="X100" i="5"/>
  <c r="R261" i="5"/>
  <c r="Q261" i="5" s="1"/>
  <c r="T261" i="5" s="1"/>
  <c r="V261" i="5" s="1"/>
  <c r="Q409" i="5"/>
  <c r="T409" i="5" s="1"/>
  <c r="V409" i="5" s="1"/>
  <c r="Q572" i="5"/>
  <c r="T572" i="5" s="1"/>
  <c r="V572" i="5" s="1"/>
  <c r="R832" i="5"/>
  <c r="Q832" i="5" s="1"/>
  <c r="T832" i="5" s="1"/>
  <c r="V832" i="5" s="1"/>
  <c r="X982" i="5"/>
  <c r="R529" i="5"/>
  <c r="R796" i="5"/>
  <c r="Q796" i="5" s="1"/>
  <c r="T796" i="5" s="1"/>
  <c r="V796" i="5" s="1"/>
  <c r="R889" i="5"/>
  <c r="Q889" i="5" s="1"/>
  <c r="T889" i="5" s="1"/>
  <c r="V889" i="5" s="1"/>
  <c r="X911" i="5"/>
  <c r="Q111" i="5"/>
  <c r="T111" i="5" s="1"/>
  <c r="V111" i="5" s="1"/>
  <c r="X157" i="5"/>
  <c r="W469" i="5"/>
  <c r="Q708" i="5"/>
  <c r="T708" i="5" s="1"/>
  <c r="V708" i="5" s="1"/>
  <c r="X714" i="5"/>
  <c r="X875" i="5"/>
  <c r="Q882" i="5"/>
  <c r="T882" i="5" s="1"/>
  <c r="V882" i="5" s="1"/>
  <c r="X372" i="5"/>
  <c r="X30" i="5"/>
  <c r="Q34" i="5"/>
  <c r="T34" i="5" s="1"/>
  <c r="V34" i="5" s="1"/>
  <c r="R54" i="5"/>
  <c r="Q54" i="5" s="1"/>
  <c r="T54" i="5" s="1"/>
  <c r="V54" i="5" s="1"/>
  <c r="W160" i="5"/>
  <c r="W166" i="5"/>
  <c r="Q172" i="5"/>
  <c r="T172" i="5" s="1"/>
  <c r="V172" i="5" s="1"/>
  <c r="R227" i="5"/>
  <c r="Q227" i="5" s="1"/>
  <c r="T227" i="5" s="1"/>
  <c r="V227" i="5" s="1"/>
  <c r="W305" i="5"/>
  <c r="W389" i="5"/>
  <c r="R499" i="5"/>
  <c r="Q499" i="5" s="1"/>
  <c r="T499" i="5" s="1"/>
  <c r="V499" i="5" s="1"/>
  <c r="W525" i="5"/>
  <c r="Q581" i="5"/>
  <c r="T581" i="5" s="1"/>
  <c r="V581" i="5" s="1"/>
  <c r="W604" i="5"/>
  <c r="W613" i="5"/>
  <c r="S693" i="5"/>
  <c r="Q693" i="5" s="1"/>
  <c r="T693" i="5" s="1"/>
  <c r="V693" i="5" s="1"/>
  <c r="R745" i="5"/>
  <c r="Q745" i="5" s="1"/>
  <c r="T745" i="5" s="1"/>
  <c r="V745" i="5" s="1"/>
  <c r="X857" i="5"/>
  <c r="X909" i="5"/>
  <c r="Q924" i="5"/>
  <c r="T924" i="5" s="1"/>
  <c r="V924" i="5" s="1"/>
  <c r="Q949" i="5"/>
  <c r="T949" i="5" s="1"/>
  <c r="V949" i="5" s="1"/>
  <c r="Q964" i="5"/>
  <c r="T964" i="5" s="1"/>
  <c r="V964" i="5" s="1"/>
  <c r="Q967" i="5"/>
  <c r="T967" i="5" s="1"/>
  <c r="V967" i="5" s="1"/>
  <c r="R971" i="5"/>
  <c r="Q971" i="5" s="1"/>
  <c r="T971" i="5" s="1"/>
  <c r="V971" i="5" s="1"/>
  <c r="R74" i="5"/>
  <c r="Q74" i="5" s="1"/>
  <c r="T74" i="5" s="1"/>
  <c r="V74" i="5" s="1"/>
  <c r="R184" i="5"/>
  <c r="R235" i="5"/>
  <c r="W283" i="5"/>
  <c r="W290" i="5"/>
  <c r="S304" i="5"/>
  <c r="Q304" i="5" s="1"/>
  <c r="T304" i="5" s="1"/>
  <c r="V304" i="5" s="1"/>
  <c r="R315" i="5"/>
  <c r="Q511" i="5"/>
  <c r="T511" i="5" s="1"/>
  <c r="V511" i="5" s="1"/>
  <c r="R736" i="5"/>
  <c r="Q736" i="5" s="1"/>
  <c r="T736" i="5" s="1"/>
  <c r="V736" i="5" s="1"/>
  <c r="R840" i="5"/>
  <c r="Q840" i="5" s="1"/>
  <c r="T840" i="5" s="1"/>
  <c r="V840" i="5" s="1"/>
  <c r="R850" i="5"/>
  <c r="Q850" i="5" s="1"/>
  <c r="T850" i="5" s="1"/>
  <c r="V850" i="5" s="1"/>
  <c r="R920" i="5"/>
  <c r="Q920" i="5" s="1"/>
  <c r="T920" i="5" s="1"/>
  <c r="V920" i="5" s="1"/>
  <c r="Q40" i="5"/>
  <c r="T40" i="5" s="1"/>
  <c r="V40" i="5" s="1"/>
  <c r="W128" i="5"/>
  <c r="W131" i="5"/>
  <c r="W133" i="5"/>
  <c r="W135" i="5"/>
  <c r="W145" i="5"/>
  <c r="R166" i="5"/>
  <c r="Q166" i="5" s="1"/>
  <c r="T166" i="5" s="1"/>
  <c r="V166" i="5" s="1"/>
  <c r="R188" i="5"/>
  <c r="Q188" i="5" s="1"/>
  <c r="T188" i="5" s="1"/>
  <c r="V188" i="5" s="1"/>
  <c r="R208" i="5"/>
  <c r="Q208" i="5" s="1"/>
  <c r="T208" i="5" s="1"/>
  <c r="V208" i="5" s="1"/>
  <c r="S305" i="5"/>
  <c r="Q305" i="5" s="1"/>
  <c r="T305" i="5" s="1"/>
  <c r="V305" i="5" s="1"/>
  <c r="W325" i="5"/>
  <c r="R352" i="5"/>
  <c r="Q352" i="5" s="1"/>
  <c r="T352" i="5" s="1"/>
  <c r="V352" i="5" s="1"/>
  <c r="R379" i="5"/>
  <c r="Q379" i="5" s="1"/>
  <c r="T379" i="5" s="1"/>
  <c r="V379" i="5" s="1"/>
  <c r="X384" i="5"/>
  <c r="R427" i="5"/>
  <c r="Q427" i="5" s="1"/>
  <c r="T427" i="5" s="1"/>
  <c r="V427" i="5" s="1"/>
  <c r="R479" i="5"/>
  <c r="Q479" i="5" s="1"/>
  <c r="T479" i="5" s="1"/>
  <c r="V479" i="5" s="1"/>
  <c r="R542" i="5"/>
  <c r="Q542" i="5" s="1"/>
  <c r="T542" i="5" s="1"/>
  <c r="V542" i="5" s="1"/>
  <c r="W543" i="5"/>
  <c r="X560" i="5"/>
  <c r="Q597" i="5"/>
  <c r="T597" i="5" s="1"/>
  <c r="V597" i="5" s="1"/>
  <c r="Q604" i="5"/>
  <c r="T604" i="5" s="1"/>
  <c r="V604" i="5" s="1"/>
  <c r="R615" i="5"/>
  <c r="R654" i="5"/>
  <c r="Q654" i="5" s="1"/>
  <c r="T654" i="5" s="1"/>
  <c r="V654" i="5" s="1"/>
  <c r="X700" i="5"/>
  <c r="X701" i="5"/>
  <c r="X708" i="5"/>
  <c r="Q717" i="5"/>
  <c r="T717" i="5" s="1"/>
  <c r="V717" i="5" s="1"/>
  <c r="Q719" i="5"/>
  <c r="T719" i="5" s="1"/>
  <c r="V719" i="5" s="1"/>
  <c r="X758" i="5"/>
  <c r="X925" i="5"/>
  <c r="X932" i="5"/>
  <c r="R160" i="5"/>
  <c r="Q160" i="5" s="1"/>
  <c r="T160" i="5" s="1"/>
  <c r="V160" i="5" s="1"/>
  <c r="R252" i="5"/>
  <c r="Q252" i="5" s="1"/>
  <c r="T252" i="5" s="1"/>
  <c r="V252" i="5" s="1"/>
  <c r="R332" i="5"/>
  <c r="Q332" i="5" s="1"/>
  <c r="T332" i="5" s="1"/>
  <c r="V332" i="5" s="1"/>
  <c r="R641" i="5"/>
  <c r="Q641" i="5" s="1"/>
  <c r="T641" i="5" s="1"/>
  <c r="V641" i="5" s="1"/>
  <c r="R668" i="5"/>
  <c r="Q668" i="5" s="1"/>
  <c r="T668" i="5" s="1"/>
  <c r="V668" i="5" s="1"/>
  <c r="R915" i="5"/>
  <c r="Q915" i="5" s="1"/>
  <c r="T915" i="5" s="1"/>
  <c r="V915" i="5" s="1"/>
  <c r="R925" i="5"/>
  <c r="Q925" i="5" s="1"/>
  <c r="T925" i="5" s="1"/>
  <c r="V925" i="5" s="1"/>
  <c r="R928" i="5"/>
  <c r="Q928" i="5" s="1"/>
  <c r="T928" i="5" s="1"/>
  <c r="V928" i="5" s="1"/>
  <c r="R940" i="5"/>
  <c r="Q940" i="5" s="1"/>
  <c r="T940" i="5" s="1"/>
  <c r="V940" i="5" s="1"/>
  <c r="W950" i="5"/>
  <c r="W47" i="5"/>
  <c r="R61" i="5"/>
  <c r="Q61" i="5" s="1"/>
  <c r="T61" i="5" s="1"/>
  <c r="V61" i="5" s="1"/>
  <c r="W382" i="5"/>
  <c r="R455" i="5"/>
  <c r="Q455" i="5" s="1"/>
  <c r="T455" i="5" s="1"/>
  <c r="V455" i="5" s="1"/>
  <c r="R485" i="5"/>
  <c r="Q485" i="5" s="1"/>
  <c r="T485" i="5" s="1"/>
  <c r="V485" i="5" s="1"/>
  <c r="W515" i="5"/>
  <c r="R524" i="5"/>
  <c r="Q524" i="5" s="1"/>
  <c r="T524" i="5" s="1"/>
  <c r="V524" i="5" s="1"/>
  <c r="Q100" i="5"/>
  <c r="T100" i="5" s="1"/>
  <c r="V100" i="5" s="1"/>
  <c r="Q157" i="5"/>
  <c r="T157" i="5" s="1"/>
  <c r="V157" i="5" s="1"/>
  <c r="Q315" i="5"/>
  <c r="T315" i="5" s="1"/>
  <c r="V315" i="5" s="1"/>
  <c r="Q372" i="5"/>
  <c r="T372" i="5" s="1"/>
  <c r="V372" i="5" s="1"/>
  <c r="Q400" i="5"/>
  <c r="T400" i="5" s="1"/>
  <c r="V400" i="5" s="1"/>
  <c r="Q529" i="5"/>
  <c r="T529" i="5" s="1"/>
  <c r="V529" i="5" s="1"/>
  <c r="Q704" i="5"/>
  <c r="T704" i="5" s="1"/>
  <c r="V704" i="5" s="1"/>
  <c r="Q718" i="5"/>
  <c r="T718" i="5" s="1"/>
  <c r="V718" i="5" s="1"/>
  <c r="X766" i="5"/>
  <c r="Q907" i="5"/>
  <c r="T907" i="5" s="1"/>
  <c r="V907" i="5" s="1"/>
  <c r="Q911" i="5"/>
  <c r="T911" i="5" s="1"/>
  <c r="V911" i="5" s="1"/>
  <c r="R936" i="5"/>
  <c r="Q936" i="5" s="1"/>
  <c r="T936" i="5" s="1"/>
  <c r="V936" i="5" s="1"/>
  <c r="R937" i="5"/>
  <c r="Q937" i="5" s="1"/>
  <c r="T937" i="5" s="1"/>
  <c r="V937" i="5" s="1"/>
  <c r="X960" i="5"/>
  <c r="R1003" i="5"/>
  <c r="Q1003" i="5" s="1"/>
  <c r="T1003" i="5" s="1"/>
  <c r="V1003" i="5" s="1"/>
  <c r="W826" i="5"/>
  <c r="W372" i="5"/>
  <c r="W529" i="5"/>
  <c r="W556" i="5"/>
  <c r="X34" i="5"/>
  <c r="R51" i="5"/>
  <c r="Q51" i="5" s="1"/>
  <c r="T51" i="5" s="1"/>
  <c r="V51" i="5" s="1"/>
  <c r="W76" i="5"/>
  <c r="W137" i="5"/>
  <c r="W140" i="5"/>
  <c r="W162" i="5"/>
  <c r="W172" i="5"/>
  <c r="X172" i="5"/>
  <c r="Q176" i="5"/>
  <c r="T176" i="5" s="1"/>
  <c r="V176" i="5" s="1"/>
  <c r="W309" i="5"/>
  <c r="W320" i="5"/>
  <c r="W328" i="5"/>
  <c r="W338" i="5"/>
  <c r="W346" i="5"/>
  <c r="W357" i="5"/>
  <c r="W471" i="5"/>
  <c r="W497" i="5"/>
  <c r="W546" i="5"/>
  <c r="W563" i="5"/>
  <c r="Q569" i="5"/>
  <c r="T569" i="5" s="1"/>
  <c r="V569" i="5" s="1"/>
  <c r="Q574" i="5"/>
  <c r="T574" i="5" s="1"/>
  <c r="V574" i="5" s="1"/>
  <c r="Q576" i="5"/>
  <c r="T576" i="5" s="1"/>
  <c r="V576" i="5" s="1"/>
  <c r="X581" i="5"/>
  <c r="R605" i="5"/>
  <c r="Q605" i="5" s="1"/>
  <c r="T605" i="5" s="1"/>
  <c r="V605" i="5" s="1"/>
  <c r="R622" i="5"/>
  <c r="Q622" i="5" s="1"/>
  <c r="T622" i="5" s="1"/>
  <c r="V622" i="5" s="1"/>
  <c r="W627" i="5"/>
  <c r="W660" i="5"/>
  <c r="W677" i="5"/>
  <c r="X687" i="5"/>
  <c r="X709" i="5"/>
  <c r="X711" i="5"/>
  <c r="X717" i="5"/>
  <c r="X759" i="5"/>
  <c r="X760" i="5"/>
  <c r="W843" i="5"/>
  <c r="Q847" i="5"/>
  <c r="T847" i="5" s="1"/>
  <c r="V847" i="5" s="1"/>
  <c r="Q883" i="5"/>
  <c r="T883" i="5" s="1"/>
  <c r="V883" i="5" s="1"/>
  <c r="S892" i="5"/>
  <c r="Q892" i="5" s="1"/>
  <c r="T892" i="5" s="1"/>
  <c r="V892" i="5" s="1"/>
  <c r="X907" i="5"/>
  <c r="Q918" i="5"/>
  <c r="T918" i="5" s="1"/>
  <c r="V918" i="5" s="1"/>
  <c r="Q923" i="5"/>
  <c r="T923" i="5" s="1"/>
  <c r="V923" i="5" s="1"/>
  <c r="Q942" i="5"/>
  <c r="T942" i="5" s="1"/>
  <c r="V942" i="5" s="1"/>
  <c r="R944" i="5"/>
  <c r="Q944" i="5" s="1"/>
  <c r="T944" i="5" s="1"/>
  <c r="V944" i="5" s="1"/>
  <c r="W946" i="5"/>
  <c r="X946" i="5"/>
  <c r="Q948" i="5"/>
  <c r="T948" i="5" s="1"/>
  <c r="V948" i="5" s="1"/>
  <c r="X949" i="5"/>
  <c r="Q951" i="5"/>
  <c r="T951" i="5" s="1"/>
  <c r="V951" i="5" s="1"/>
  <c r="W953" i="5"/>
  <c r="Q955" i="5"/>
  <c r="T955" i="5" s="1"/>
  <c r="V955" i="5" s="1"/>
  <c r="X956" i="5"/>
  <c r="W957" i="5"/>
  <c r="W461" i="5"/>
  <c r="W507" i="5"/>
  <c r="W511" i="5"/>
  <c r="W538" i="5"/>
  <c r="W542" i="5"/>
  <c r="W559" i="5"/>
  <c r="W758" i="5"/>
  <c r="W840" i="5"/>
  <c r="W935" i="5"/>
  <c r="W937" i="5"/>
  <c r="J989" i="5"/>
  <c r="W33" i="5"/>
  <c r="W59" i="5"/>
  <c r="W81" i="5"/>
  <c r="W147" i="5"/>
  <c r="W152" i="5"/>
  <c r="R162" i="5"/>
  <c r="Q162" i="5" s="1"/>
  <c r="T162" i="5" s="1"/>
  <c r="V162" i="5" s="1"/>
  <c r="W168" i="5"/>
  <c r="R274" i="5"/>
  <c r="Q274" i="5" s="1"/>
  <c r="T274" i="5" s="1"/>
  <c r="V274" i="5" s="1"/>
  <c r="X305" i="5"/>
  <c r="R319" i="5"/>
  <c r="Q319" i="5" s="1"/>
  <c r="T319" i="5" s="1"/>
  <c r="V319" i="5" s="1"/>
  <c r="X325" i="5"/>
  <c r="R337" i="5"/>
  <c r="Q337" i="5" s="1"/>
  <c r="T337" i="5" s="1"/>
  <c r="V337" i="5" s="1"/>
  <c r="X342" i="5"/>
  <c r="R356" i="5"/>
  <c r="Q356" i="5" s="1"/>
  <c r="T356" i="5" s="1"/>
  <c r="V356" i="5" s="1"/>
  <c r="R370" i="5"/>
  <c r="Q370" i="5" s="1"/>
  <c r="T370" i="5" s="1"/>
  <c r="V370" i="5" s="1"/>
  <c r="X375" i="5"/>
  <c r="W381" i="5"/>
  <c r="Q395" i="5"/>
  <c r="T395" i="5" s="1"/>
  <c r="V395" i="5" s="1"/>
  <c r="Q404" i="5"/>
  <c r="T404" i="5" s="1"/>
  <c r="V404" i="5" s="1"/>
  <c r="R414" i="5"/>
  <c r="Q414" i="5" s="1"/>
  <c r="T414" i="5" s="1"/>
  <c r="V414" i="5" s="1"/>
  <c r="W420" i="5"/>
  <c r="R437" i="5"/>
  <c r="Q437" i="5" s="1"/>
  <c r="T437" i="5" s="1"/>
  <c r="V437" i="5" s="1"/>
  <c r="W445" i="5"/>
  <c r="R459" i="5"/>
  <c r="Q459" i="5" s="1"/>
  <c r="T459" i="5" s="1"/>
  <c r="V459" i="5" s="1"/>
  <c r="W466" i="5"/>
  <c r="R546" i="5"/>
  <c r="Q546" i="5" s="1"/>
  <c r="T546" i="5" s="1"/>
  <c r="V546" i="5" s="1"/>
  <c r="R563" i="5"/>
  <c r="Q563" i="5" s="1"/>
  <c r="T563" i="5" s="1"/>
  <c r="V563" i="5" s="1"/>
  <c r="Q589" i="5"/>
  <c r="T589" i="5" s="1"/>
  <c r="V589" i="5" s="1"/>
  <c r="R635" i="5"/>
  <c r="Q635" i="5" s="1"/>
  <c r="T635" i="5" s="1"/>
  <c r="V635" i="5" s="1"/>
  <c r="W691" i="5"/>
  <c r="W736" i="5"/>
  <c r="W775" i="5"/>
  <c r="R809" i="5"/>
  <c r="Q809" i="5" s="1"/>
  <c r="T809" i="5" s="1"/>
  <c r="V809" i="5" s="1"/>
  <c r="W809" i="5"/>
  <c r="W818" i="5"/>
  <c r="R880" i="5"/>
  <c r="Q880" i="5" s="1"/>
  <c r="T880" i="5" s="1"/>
  <c r="V880" i="5" s="1"/>
  <c r="W909" i="5"/>
  <c r="W932" i="5"/>
  <c r="W939" i="5"/>
  <c r="R953" i="5"/>
  <c r="Q953" i="5" s="1"/>
  <c r="T953" i="5" s="1"/>
  <c r="V953" i="5" s="1"/>
  <c r="W962" i="5"/>
  <c r="X976" i="5"/>
  <c r="R976" i="5"/>
  <c r="Q976" i="5" s="1"/>
  <c r="T976" i="5" s="1"/>
  <c r="V976" i="5" s="1"/>
  <c r="W415" i="5"/>
  <c r="W441" i="5"/>
  <c r="W708" i="5"/>
  <c r="W889" i="5"/>
  <c r="W914" i="5"/>
  <c r="W918" i="5"/>
  <c r="W924" i="5"/>
  <c r="W928" i="5"/>
  <c r="W111" i="5"/>
  <c r="Q168" i="5"/>
  <c r="T168" i="5" s="1"/>
  <c r="V168" i="5" s="1"/>
  <c r="R281" i="5"/>
  <c r="Q281" i="5" s="1"/>
  <c r="T281" i="5" s="1"/>
  <c r="V281" i="5" s="1"/>
  <c r="W315" i="5"/>
  <c r="W316" i="5"/>
  <c r="W332" i="5"/>
  <c r="W333" i="5"/>
  <c r="W352" i="5"/>
  <c r="W353" i="5"/>
  <c r="W374" i="5"/>
  <c r="R381" i="5"/>
  <c r="Q381" i="5" s="1"/>
  <c r="T381" i="5" s="1"/>
  <c r="V381" i="5" s="1"/>
  <c r="X389" i="5"/>
  <c r="W486" i="5"/>
  <c r="W499" i="5"/>
  <c r="W521" i="5"/>
  <c r="W524" i="5"/>
  <c r="W530" i="5"/>
  <c r="Q579" i="5"/>
  <c r="T579" i="5" s="1"/>
  <c r="V579" i="5" s="1"/>
  <c r="Q585" i="5"/>
  <c r="T585" i="5" s="1"/>
  <c r="V585" i="5" s="1"/>
  <c r="W641" i="5"/>
  <c r="S691" i="5"/>
  <c r="Q691" i="5" s="1"/>
  <c r="T691" i="5" s="1"/>
  <c r="V691" i="5" s="1"/>
  <c r="Q700" i="5"/>
  <c r="T700" i="5" s="1"/>
  <c r="V700" i="5" s="1"/>
  <c r="Q701" i="5"/>
  <c r="T701" i="5" s="1"/>
  <c r="V701" i="5" s="1"/>
  <c r="Q714" i="5"/>
  <c r="T714" i="5" s="1"/>
  <c r="V714" i="5" s="1"/>
  <c r="W719" i="5"/>
  <c r="W745" i="5"/>
  <c r="W766" i="5"/>
  <c r="X775" i="5"/>
  <c r="W793" i="5"/>
  <c r="R818" i="5"/>
  <c r="Q818" i="5" s="1"/>
  <c r="T818" i="5" s="1"/>
  <c r="V818" i="5" s="1"/>
  <c r="R843" i="5"/>
  <c r="Q843" i="5" s="1"/>
  <c r="T843" i="5" s="1"/>
  <c r="V843" i="5" s="1"/>
  <c r="W847" i="5"/>
  <c r="R869" i="5"/>
  <c r="Q869" i="5" s="1"/>
  <c r="T869" i="5" s="1"/>
  <c r="V869" i="5" s="1"/>
  <c r="W873" i="5"/>
  <c r="R917" i="5"/>
  <c r="Q917" i="5" s="1"/>
  <c r="T917" i="5" s="1"/>
  <c r="V917" i="5" s="1"/>
  <c r="W920" i="5"/>
  <c r="R939" i="5"/>
  <c r="Q939" i="5" s="1"/>
  <c r="T939" i="5" s="1"/>
  <c r="V939" i="5" s="1"/>
  <c r="W942" i="5"/>
  <c r="R943" i="5"/>
  <c r="Q943" i="5" s="1"/>
  <c r="T943" i="5" s="1"/>
  <c r="V943" i="5" s="1"/>
  <c r="W944" i="5"/>
  <c r="Q960" i="5"/>
  <c r="T960" i="5" s="1"/>
  <c r="V960" i="5" s="1"/>
  <c r="R963" i="5"/>
  <c r="Q963" i="5" s="1"/>
  <c r="T963" i="5" s="1"/>
  <c r="V963" i="5" s="1"/>
  <c r="X963" i="5"/>
  <c r="X965" i="5"/>
  <c r="R965" i="5"/>
  <c r="Q965" i="5" s="1"/>
  <c r="T965" i="5" s="1"/>
  <c r="V965" i="5" s="1"/>
  <c r="X975" i="5"/>
  <c r="R975" i="5"/>
  <c r="Q975" i="5" s="1"/>
  <c r="T975" i="5" s="1"/>
  <c r="V975" i="5" s="1"/>
  <c r="W948" i="5"/>
  <c r="Q950" i="5"/>
  <c r="T950" i="5" s="1"/>
  <c r="V950" i="5" s="1"/>
  <c r="W955" i="5"/>
  <c r="W964" i="5"/>
  <c r="W974" i="5"/>
  <c r="W976" i="5"/>
  <c r="S981" i="5"/>
  <c r="Q981" i="5" s="1"/>
  <c r="T981" i="5" s="1"/>
  <c r="V981" i="5" s="1"/>
  <c r="J997" i="5"/>
  <c r="W1000" i="5"/>
  <c r="W1004" i="5"/>
  <c r="X23" i="5"/>
  <c r="V23" i="5"/>
  <c r="R58" i="5"/>
  <c r="Q58" i="5" s="1"/>
  <c r="T58" i="5" s="1"/>
  <c r="V58" i="5" s="1"/>
  <c r="X58" i="5"/>
  <c r="W68" i="5"/>
  <c r="X68" i="5"/>
  <c r="X101" i="5"/>
  <c r="R101" i="5"/>
  <c r="Q101" i="5" s="1"/>
  <c r="T101" i="5" s="1"/>
  <c r="V101" i="5" s="1"/>
  <c r="X110" i="5"/>
  <c r="R110" i="5"/>
  <c r="Q110" i="5" s="1"/>
  <c r="T110" i="5" s="1"/>
  <c r="V110" i="5" s="1"/>
  <c r="W23" i="5"/>
  <c r="R26" i="5"/>
  <c r="Q26" i="5" s="1"/>
  <c r="T26" i="5" s="1"/>
  <c r="V26" i="5" s="1"/>
  <c r="X26" i="5"/>
  <c r="X33" i="5"/>
  <c r="W110" i="5"/>
  <c r="R159" i="5"/>
  <c r="Q159" i="5" s="1"/>
  <c r="T159" i="5" s="1"/>
  <c r="V159" i="5" s="1"/>
  <c r="X159" i="5"/>
  <c r="W176" i="5"/>
  <c r="X176" i="5"/>
  <c r="X197" i="5"/>
  <c r="R197" i="5"/>
  <c r="Q197" i="5" s="1"/>
  <c r="T197" i="5" s="1"/>
  <c r="V197" i="5" s="1"/>
  <c r="X37" i="5"/>
  <c r="R37" i="5"/>
  <c r="Q37" i="5" s="1"/>
  <c r="T37" i="5" s="1"/>
  <c r="V37" i="5" s="1"/>
  <c r="X77" i="5"/>
  <c r="R77" i="5"/>
  <c r="Q77" i="5" s="1"/>
  <c r="T77" i="5" s="1"/>
  <c r="V77" i="5" s="1"/>
  <c r="X216" i="5"/>
  <c r="R216" i="5"/>
  <c r="Q216" i="5" s="1"/>
  <c r="T216" i="5" s="1"/>
  <c r="V216" i="5" s="1"/>
  <c r="W216" i="5"/>
  <c r="W221" i="5"/>
  <c r="W36" i="5"/>
  <c r="X36" i="5"/>
  <c r="X45" i="5"/>
  <c r="R45" i="5"/>
  <c r="Q45" i="5" s="1"/>
  <c r="T45" i="5" s="1"/>
  <c r="V45" i="5" s="1"/>
  <c r="W56" i="5"/>
  <c r="X56" i="5"/>
  <c r="W63" i="5"/>
  <c r="X67" i="5"/>
  <c r="X70" i="5"/>
  <c r="R70" i="5"/>
  <c r="Q70" i="5" s="1"/>
  <c r="T70" i="5" s="1"/>
  <c r="V70" i="5" s="1"/>
  <c r="X76" i="5"/>
  <c r="J102" i="5"/>
  <c r="W101" i="5"/>
  <c r="J112" i="5"/>
  <c r="W164" i="5"/>
  <c r="R164" i="5"/>
  <c r="Q164" i="5" s="1"/>
  <c r="T164" i="5" s="1"/>
  <c r="V164" i="5" s="1"/>
  <c r="W184" i="5"/>
  <c r="W197" i="5"/>
  <c r="W24" i="5"/>
  <c r="X24" i="5"/>
  <c r="Q30" i="5"/>
  <c r="T30" i="5" s="1"/>
  <c r="V30" i="5" s="1"/>
  <c r="W43" i="5"/>
  <c r="X111" i="5"/>
  <c r="W124" i="5"/>
  <c r="W142" i="5"/>
  <c r="W159" i="5"/>
  <c r="X160" i="5"/>
  <c r="X164" i="5"/>
  <c r="W167" i="5"/>
  <c r="X167" i="5"/>
  <c r="R167" i="5"/>
  <c r="Q167" i="5" s="1"/>
  <c r="T167" i="5" s="1"/>
  <c r="V167" i="5" s="1"/>
  <c r="W171" i="5"/>
  <c r="R171" i="5"/>
  <c r="Q171" i="5" s="1"/>
  <c r="T171" i="5" s="1"/>
  <c r="V171" i="5" s="1"/>
  <c r="X171" i="5"/>
  <c r="X179" i="5"/>
  <c r="R179" i="5"/>
  <c r="Q179" i="5" s="1"/>
  <c r="T179" i="5" s="1"/>
  <c r="V179" i="5" s="1"/>
  <c r="X192" i="5"/>
  <c r="R192" i="5"/>
  <c r="Q192" i="5" s="1"/>
  <c r="T192" i="5" s="1"/>
  <c r="V192" i="5" s="1"/>
  <c r="W192" i="5"/>
  <c r="R594" i="5"/>
  <c r="Q594" i="5" s="1"/>
  <c r="T594" i="5" s="1"/>
  <c r="V594" i="5" s="1"/>
  <c r="X649" i="5"/>
  <c r="W649" i="5"/>
  <c r="W694" i="5"/>
  <c r="X694" i="5"/>
  <c r="R694" i="5"/>
  <c r="Q694" i="5" s="1"/>
  <c r="T694" i="5" s="1"/>
  <c r="V694" i="5" s="1"/>
  <c r="X922" i="5"/>
  <c r="R922" i="5"/>
  <c r="Q922" i="5" s="1"/>
  <c r="T922" i="5" s="1"/>
  <c r="V922" i="5" s="1"/>
  <c r="W28" i="5"/>
  <c r="W174" i="5"/>
  <c r="R221" i="5"/>
  <c r="Q221" i="5" s="1"/>
  <c r="T221" i="5" s="1"/>
  <c r="V221" i="5" s="1"/>
  <c r="W239" i="5"/>
  <c r="R247" i="5"/>
  <c r="Q247" i="5" s="1"/>
  <c r="T247" i="5" s="1"/>
  <c r="V247" i="5" s="1"/>
  <c r="W266" i="5"/>
  <c r="W268" i="5"/>
  <c r="R288" i="5"/>
  <c r="Q288" i="5" s="1"/>
  <c r="T288" i="5" s="1"/>
  <c r="V288" i="5" s="1"/>
  <c r="W296" i="5"/>
  <c r="W297" i="5"/>
  <c r="R309" i="5"/>
  <c r="Q309" i="5" s="1"/>
  <c r="T309" i="5" s="1"/>
  <c r="V309" i="5" s="1"/>
  <c r="W310" i="5"/>
  <c r="W324" i="5"/>
  <c r="R328" i="5"/>
  <c r="Q328" i="5" s="1"/>
  <c r="T328" i="5" s="1"/>
  <c r="V328" i="5" s="1"/>
  <c r="W329" i="5"/>
  <c r="W341" i="5"/>
  <c r="R346" i="5"/>
  <c r="Q346" i="5" s="1"/>
  <c r="T346" i="5" s="1"/>
  <c r="V346" i="5" s="1"/>
  <c r="W347" i="5"/>
  <c r="W367" i="5"/>
  <c r="R368" i="5"/>
  <c r="Q368" i="5" s="1"/>
  <c r="T368" i="5" s="1"/>
  <c r="V368" i="5" s="1"/>
  <c r="W368" i="5"/>
  <c r="R371" i="5"/>
  <c r="Q371" i="5" s="1"/>
  <c r="T371" i="5" s="1"/>
  <c r="V371" i="5" s="1"/>
  <c r="W376" i="5"/>
  <c r="R377" i="5"/>
  <c r="Q377" i="5" s="1"/>
  <c r="T377" i="5" s="1"/>
  <c r="V377" i="5" s="1"/>
  <c r="W377" i="5"/>
  <c r="R380" i="5"/>
  <c r="Q380" i="5" s="1"/>
  <c r="T380" i="5" s="1"/>
  <c r="V380" i="5" s="1"/>
  <c r="R386" i="5"/>
  <c r="Q386" i="5" s="1"/>
  <c r="T386" i="5" s="1"/>
  <c r="V386" i="5" s="1"/>
  <c r="R391" i="5"/>
  <c r="Q391" i="5" s="1"/>
  <c r="T391" i="5" s="1"/>
  <c r="V391" i="5" s="1"/>
  <c r="X393" i="5"/>
  <c r="X395" i="5"/>
  <c r="X397" i="5"/>
  <c r="X400" i="5"/>
  <c r="X402" i="5"/>
  <c r="X404" i="5"/>
  <c r="X407" i="5"/>
  <c r="X409" i="5"/>
  <c r="X411" i="5"/>
  <c r="R419" i="5"/>
  <c r="Q419" i="5" s="1"/>
  <c r="T419" i="5" s="1"/>
  <c r="V419" i="5" s="1"/>
  <c r="W423" i="5"/>
  <c r="W424" i="5"/>
  <c r="R444" i="5"/>
  <c r="Q444" i="5" s="1"/>
  <c r="T444" i="5" s="1"/>
  <c r="V444" i="5" s="1"/>
  <c r="W450" i="5"/>
  <c r="W452" i="5"/>
  <c r="R464" i="5"/>
  <c r="Q464" i="5" s="1"/>
  <c r="T464" i="5" s="1"/>
  <c r="V464" i="5" s="1"/>
  <c r="X495" i="5"/>
  <c r="R495" i="5"/>
  <c r="Q495" i="5" s="1"/>
  <c r="T495" i="5" s="1"/>
  <c r="V495" i="5" s="1"/>
  <c r="X501" i="5"/>
  <c r="R501" i="5"/>
  <c r="Q501" i="5" s="1"/>
  <c r="T501" i="5" s="1"/>
  <c r="V501" i="5" s="1"/>
  <c r="W501" i="5"/>
  <c r="W512" i="5"/>
  <c r="X517" i="5"/>
  <c r="W517" i="5"/>
  <c r="X520" i="5"/>
  <c r="R520" i="5"/>
  <c r="Q520" i="5" s="1"/>
  <c r="T520" i="5" s="1"/>
  <c r="V520" i="5" s="1"/>
  <c r="W520" i="5"/>
  <c r="W605" i="5"/>
  <c r="X609" i="5"/>
  <c r="R609" i="5"/>
  <c r="Q609" i="5" s="1"/>
  <c r="T609" i="5" s="1"/>
  <c r="V609" i="5" s="1"/>
  <c r="W609" i="5"/>
  <c r="W643" i="5"/>
  <c r="W669" i="5"/>
  <c r="W701" i="5"/>
  <c r="X756" i="5"/>
  <c r="R756" i="5"/>
  <c r="Q756" i="5" s="1"/>
  <c r="T756" i="5" s="1"/>
  <c r="V756" i="5" s="1"/>
  <c r="X792" i="5"/>
  <c r="R792" i="5"/>
  <c r="Q792" i="5" s="1"/>
  <c r="T792" i="5" s="1"/>
  <c r="V792" i="5" s="1"/>
  <c r="W792" i="5"/>
  <c r="W816" i="5"/>
  <c r="R816" i="5"/>
  <c r="Q816" i="5" s="1"/>
  <c r="T816" i="5" s="1"/>
  <c r="V816" i="5" s="1"/>
  <c r="X816" i="5"/>
  <c r="X822" i="5"/>
  <c r="R822" i="5"/>
  <c r="Q822" i="5" s="1"/>
  <c r="T822" i="5" s="1"/>
  <c r="V822" i="5" s="1"/>
  <c r="W852" i="5"/>
  <c r="R852" i="5"/>
  <c r="Q852" i="5" s="1"/>
  <c r="T852" i="5" s="1"/>
  <c r="V852" i="5" s="1"/>
  <c r="X852" i="5"/>
  <c r="W916" i="5"/>
  <c r="W247" i="5"/>
  <c r="W288" i="5"/>
  <c r="W386" i="5"/>
  <c r="W419" i="5"/>
  <c r="W444" i="5"/>
  <c r="W464" i="5"/>
  <c r="X475" i="5"/>
  <c r="W475" i="5"/>
  <c r="X515" i="5"/>
  <c r="R515" i="5"/>
  <c r="Q515" i="5" s="1"/>
  <c r="T515" i="5" s="1"/>
  <c r="V515" i="5" s="1"/>
  <c r="X547" i="5"/>
  <c r="W547" i="5"/>
  <c r="X564" i="5"/>
  <c r="W564" i="5"/>
  <c r="X675" i="5"/>
  <c r="R675" i="5"/>
  <c r="Q675" i="5" s="1"/>
  <c r="T675" i="5" s="1"/>
  <c r="V675" i="5" s="1"/>
  <c r="W675" i="5"/>
  <c r="W699" i="5"/>
  <c r="X706" i="5"/>
  <c r="R706" i="5"/>
  <c r="Q706" i="5" s="1"/>
  <c r="T706" i="5" s="1"/>
  <c r="V706" i="5" s="1"/>
  <c r="W706" i="5"/>
  <c r="X902" i="5"/>
  <c r="R902" i="5"/>
  <c r="Q902" i="5" s="1"/>
  <c r="T902" i="5" s="1"/>
  <c r="V902" i="5" s="1"/>
  <c r="W38" i="5"/>
  <c r="X47" i="5"/>
  <c r="W53" i="5"/>
  <c r="X59" i="5"/>
  <c r="W71" i="5"/>
  <c r="W100" i="5"/>
  <c r="W157" i="5"/>
  <c r="R174" i="5"/>
  <c r="Q174" i="5" s="1"/>
  <c r="T174" i="5" s="1"/>
  <c r="V174" i="5" s="1"/>
  <c r="X174" i="5"/>
  <c r="W188" i="5"/>
  <c r="W208" i="5"/>
  <c r="W235" i="5"/>
  <c r="R239" i="5"/>
  <c r="Q239" i="5" s="1"/>
  <c r="T239" i="5" s="1"/>
  <c r="V239" i="5" s="1"/>
  <c r="W261" i="5"/>
  <c r="R266" i="5"/>
  <c r="Q266" i="5" s="1"/>
  <c r="T266" i="5" s="1"/>
  <c r="V266" i="5" s="1"/>
  <c r="W274" i="5"/>
  <c r="W275" i="5"/>
  <c r="R296" i="5"/>
  <c r="Q296" i="5" s="1"/>
  <c r="T296" i="5" s="1"/>
  <c r="V296" i="5" s="1"/>
  <c r="W304" i="5"/>
  <c r="W319" i="5"/>
  <c r="R324" i="5"/>
  <c r="Q324" i="5" s="1"/>
  <c r="T324" i="5" s="1"/>
  <c r="V324" i="5" s="1"/>
  <c r="W337" i="5"/>
  <c r="R341" i="5"/>
  <c r="Q341" i="5" s="1"/>
  <c r="T341" i="5" s="1"/>
  <c r="V341" i="5" s="1"/>
  <c r="W356" i="5"/>
  <c r="X367" i="5"/>
  <c r="W369" i="5"/>
  <c r="X376" i="5"/>
  <c r="W378" i="5"/>
  <c r="R423" i="5"/>
  <c r="Q423" i="5" s="1"/>
  <c r="T423" i="5" s="1"/>
  <c r="V423" i="5" s="1"/>
  <c r="W427" i="5"/>
  <c r="W431" i="5"/>
  <c r="R450" i="5"/>
  <c r="Q450" i="5" s="1"/>
  <c r="T450" i="5" s="1"/>
  <c r="V450" i="5" s="1"/>
  <c r="W455" i="5"/>
  <c r="W456" i="5"/>
  <c r="R475" i="5"/>
  <c r="Q475" i="5" s="1"/>
  <c r="T475" i="5" s="1"/>
  <c r="V475" i="5" s="1"/>
  <c r="W485" i="5"/>
  <c r="W495" i="5"/>
  <c r="X533" i="5"/>
  <c r="R533" i="5"/>
  <c r="Q533" i="5" s="1"/>
  <c r="T533" i="5" s="1"/>
  <c r="V533" i="5" s="1"/>
  <c r="W533" i="5"/>
  <c r="X550" i="5"/>
  <c r="R550" i="5"/>
  <c r="Q550" i="5" s="1"/>
  <c r="T550" i="5" s="1"/>
  <c r="V550" i="5" s="1"/>
  <c r="W550" i="5"/>
  <c r="R567" i="5"/>
  <c r="Q567" i="5" s="1"/>
  <c r="T567" i="5" s="1"/>
  <c r="V567" i="5" s="1"/>
  <c r="R602" i="5"/>
  <c r="Q602" i="5" s="1"/>
  <c r="T602" i="5" s="1"/>
  <c r="V602" i="5" s="1"/>
  <c r="X715" i="5"/>
  <c r="R715" i="5"/>
  <c r="Q715" i="5" s="1"/>
  <c r="T715" i="5" s="1"/>
  <c r="V715" i="5" s="1"/>
  <c r="W715" i="5"/>
  <c r="X778" i="5"/>
  <c r="R778" i="5"/>
  <c r="Q778" i="5" s="1"/>
  <c r="T778" i="5" s="1"/>
  <c r="V778" i="5" s="1"/>
  <c r="W778" i="5"/>
  <c r="X836" i="5"/>
  <c r="R836" i="5"/>
  <c r="Q836" i="5" s="1"/>
  <c r="T836" i="5" s="1"/>
  <c r="V836" i="5" s="1"/>
  <c r="W836" i="5"/>
  <c r="X874" i="5"/>
  <c r="R874" i="5"/>
  <c r="Q874" i="5" s="1"/>
  <c r="T874" i="5" s="1"/>
  <c r="V874" i="5" s="1"/>
  <c r="W874" i="5"/>
  <c r="X900" i="5"/>
  <c r="R900" i="5"/>
  <c r="Q900" i="5" s="1"/>
  <c r="T900" i="5" s="1"/>
  <c r="V900" i="5" s="1"/>
  <c r="W900" i="5"/>
  <c r="W201" i="5"/>
  <c r="W227" i="5"/>
  <c r="W252" i="5"/>
  <c r="W281" i="5"/>
  <c r="Q367" i="5"/>
  <c r="T367" i="5" s="1"/>
  <c r="V367" i="5" s="1"/>
  <c r="W371" i="5"/>
  <c r="Q376" i="5"/>
  <c r="T376" i="5" s="1"/>
  <c r="V376" i="5" s="1"/>
  <c r="W380" i="5"/>
  <c r="Q389" i="5"/>
  <c r="T389" i="5" s="1"/>
  <c r="V389" i="5" s="1"/>
  <c r="W414" i="5"/>
  <c r="W437" i="5"/>
  <c r="W459" i="5"/>
  <c r="X469" i="5"/>
  <c r="R469" i="5"/>
  <c r="Q469" i="5" s="1"/>
  <c r="T469" i="5" s="1"/>
  <c r="V469" i="5" s="1"/>
  <c r="W500" i="5"/>
  <c r="R500" i="5"/>
  <c r="Q500" i="5" s="1"/>
  <c r="T500" i="5" s="1"/>
  <c r="V500" i="5" s="1"/>
  <c r="X500" i="5"/>
  <c r="W622" i="5"/>
  <c r="X659" i="5"/>
  <c r="R659" i="5"/>
  <c r="Q659" i="5" s="1"/>
  <c r="T659" i="5" s="1"/>
  <c r="V659" i="5" s="1"/>
  <c r="W659" i="5"/>
  <c r="X665" i="5"/>
  <c r="W665" i="5"/>
  <c r="W668" i="5"/>
  <c r="S689" i="5"/>
  <c r="Q689" i="5" s="1"/>
  <c r="T689" i="5" s="1"/>
  <c r="V689" i="5" s="1"/>
  <c r="X689" i="5"/>
  <c r="W689" i="5"/>
  <c r="W721" i="5"/>
  <c r="X730" i="5"/>
  <c r="W730" i="5"/>
  <c r="X789" i="5"/>
  <c r="W789" i="5"/>
  <c r="W853" i="5"/>
  <c r="R853" i="5"/>
  <c r="Q853" i="5" s="1"/>
  <c r="T853" i="5" s="1"/>
  <c r="V853" i="5" s="1"/>
  <c r="X853" i="5"/>
  <c r="W878" i="5"/>
  <c r="W880" i="5"/>
  <c r="X895" i="5"/>
  <c r="R895" i="5"/>
  <c r="Q895" i="5" s="1"/>
  <c r="T895" i="5" s="1"/>
  <c r="V895" i="5" s="1"/>
  <c r="W895" i="5"/>
  <c r="X729" i="5"/>
  <c r="R729" i="5"/>
  <c r="Q729" i="5" s="1"/>
  <c r="T729" i="5" s="1"/>
  <c r="V729" i="5" s="1"/>
  <c r="W755" i="5"/>
  <c r="W796" i="5"/>
  <c r="X806" i="5"/>
  <c r="R806" i="5"/>
  <c r="Q806" i="5" s="1"/>
  <c r="T806" i="5" s="1"/>
  <c r="V806" i="5" s="1"/>
  <c r="W824" i="5"/>
  <c r="W844" i="5"/>
  <c r="X844" i="5"/>
  <c r="W862" i="5"/>
  <c r="R862" i="5"/>
  <c r="Q862" i="5" s="1"/>
  <c r="T862" i="5" s="1"/>
  <c r="V862" i="5" s="1"/>
  <c r="R905" i="5"/>
  <c r="Q905" i="5" s="1"/>
  <c r="T905" i="5" s="1"/>
  <c r="V905" i="5" s="1"/>
  <c r="X905" i="5"/>
  <c r="W910" i="5"/>
  <c r="X910" i="5"/>
  <c r="R910" i="5"/>
  <c r="Q910" i="5" s="1"/>
  <c r="T910" i="5" s="1"/>
  <c r="V910" i="5" s="1"/>
  <c r="W919" i="5"/>
  <c r="X919" i="5"/>
  <c r="R919" i="5"/>
  <c r="Q919" i="5" s="1"/>
  <c r="T919" i="5" s="1"/>
  <c r="V919" i="5" s="1"/>
  <c r="W476" i="5"/>
  <c r="W534" i="5"/>
  <c r="W537" i="5"/>
  <c r="W551" i="5"/>
  <c r="W555" i="5"/>
  <c r="Q592" i="5"/>
  <c r="T592" i="5" s="1"/>
  <c r="V592" i="5" s="1"/>
  <c r="Q600" i="5"/>
  <c r="T600" i="5" s="1"/>
  <c r="V600" i="5" s="1"/>
  <c r="W628" i="5"/>
  <c r="W637" i="5"/>
  <c r="W647" i="5"/>
  <c r="W656" i="5"/>
  <c r="W663" i="5"/>
  <c r="W697" i="5"/>
  <c r="R699" i="5"/>
  <c r="Q699" i="5" s="1"/>
  <c r="T699" i="5" s="1"/>
  <c r="V699" i="5" s="1"/>
  <c r="R703" i="5"/>
  <c r="Q703" i="5" s="1"/>
  <c r="T703" i="5" s="1"/>
  <c r="V703" i="5" s="1"/>
  <c r="W711" i="5"/>
  <c r="R713" i="5"/>
  <c r="Q713" i="5" s="1"/>
  <c r="T713" i="5" s="1"/>
  <c r="V713" i="5" s="1"/>
  <c r="W723" i="5"/>
  <c r="W729" i="5"/>
  <c r="W734" i="5"/>
  <c r="R755" i="5"/>
  <c r="Q755" i="5" s="1"/>
  <c r="T755" i="5" s="1"/>
  <c r="V755" i="5" s="1"/>
  <c r="X755" i="5"/>
  <c r="X774" i="5"/>
  <c r="R774" i="5"/>
  <c r="Q774" i="5" s="1"/>
  <c r="T774" i="5" s="1"/>
  <c r="V774" i="5" s="1"/>
  <c r="W806" i="5"/>
  <c r="W817" i="5"/>
  <c r="X817" i="5"/>
  <c r="Q817" i="5"/>
  <c r="T817" i="5" s="1"/>
  <c r="V817" i="5" s="1"/>
  <c r="X824" i="5"/>
  <c r="X826" i="5"/>
  <c r="W834" i="5"/>
  <c r="R834" i="5"/>
  <c r="Q834" i="5" s="1"/>
  <c r="T834" i="5" s="1"/>
  <c r="V834" i="5" s="1"/>
  <c r="X897" i="5"/>
  <c r="R897" i="5"/>
  <c r="Q897" i="5" s="1"/>
  <c r="T897" i="5" s="1"/>
  <c r="V897" i="5" s="1"/>
  <c r="W902" i="5"/>
  <c r="R916" i="5"/>
  <c r="Q916" i="5" s="1"/>
  <c r="T916" i="5" s="1"/>
  <c r="V916" i="5" s="1"/>
  <c r="X916" i="5"/>
  <c r="W922" i="5"/>
  <c r="W479" i="5"/>
  <c r="W481" i="5"/>
  <c r="R537" i="5"/>
  <c r="Q537" i="5" s="1"/>
  <c r="T537" i="5" s="1"/>
  <c r="V537" i="5" s="1"/>
  <c r="R555" i="5"/>
  <c r="Q555" i="5" s="1"/>
  <c r="T555" i="5" s="1"/>
  <c r="V555" i="5" s="1"/>
  <c r="W615" i="5"/>
  <c r="R628" i="5"/>
  <c r="Q628" i="5" s="1"/>
  <c r="T628" i="5" s="1"/>
  <c r="V628" i="5" s="1"/>
  <c r="W635" i="5"/>
  <c r="R647" i="5"/>
  <c r="Q647" i="5" s="1"/>
  <c r="T647" i="5" s="1"/>
  <c r="V647" i="5" s="1"/>
  <c r="W654" i="5"/>
  <c r="R663" i="5"/>
  <c r="Q663" i="5" s="1"/>
  <c r="T663" i="5" s="1"/>
  <c r="V663" i="5" s="1"/>
  <c r="R697" i="5"/>
  <c r="Q697" i="5" s="1"/>
  <c r="T697" i="5" s="1"/>
  <c r="V697" i="5" s="1"/>
  <c r="W700" i="5"/>
  <c r="W704" i="5"/>
  <c r="Q709" i="5"/>
  <c r="T709" i="5" s="1"/>
  <c r="V709" i="5" s="1"/>
  <c r="Q711" i="5"/>
  <c r="T711" i="5" s="1"/>
  <c r="V711" i="5" s="1"/>
  <c r="W718" i="5"/>
  <c r="X718" i="5"/>
  <c r="X719" i="5"/>
  <c r="X721" i="5"/>
  <c r="R721" i="5"/>
  <c r="Q721" i="5" s="1"/>
  <c r="T721" i="5" s="1"/>
  <c r="V721" i="5" s="1"/>
  <c r="R723" i="5"/>
  <c r="Q723" i="5" s="1"/>
  <c r="T723" i="5" s="1"/>
  <c r="V723" i="5" s="1"/>
  <c r="Q752" i="5"/>
  <c r="T752" i="5" s="1"/>
  <c r="V752" i="5" s="1"/>
  <c r="X754" i="5"/>
  <c r="R754" i="5"/>
  <c r="Q754" i="5" s="1"/>
  <c r="T754" i="5" s="1"/>
  <c r="V754" i="5" s="1"/>
  <c r="Q759" i="5"/>
  <c r="T759" i="5" s="1"/>
  <c r="V759" i="5" s="1"/>
  <c r="Q766" i="5"/>
  <c r="T766" i="5" s="1"/>
  <c r="V766" i="5" s="1"/>
  <c r="W774" i="5"/>
  <c r="R824" i="5"/>
  <c r="Q824" i="5" s="1"/>
  <c r="T824" i="5" s="1"/>
  <c r="V824" i="5" s="1"/>
  <c r="R826" i="5"/>
  <c r="Q826" i="5" s="1"/>
  <c r="T826" i="5" s="1"/>
  <c r="V826" i="5" s="1"/>
  <c r="R844" i="5"/>
  <c r="Q844" i="5" s="1"/>
  <c r="T844" i="5" s="1"/>
  <c r="V844" i="5" s="1"/>
  <c r="X862" i="5"/>
  <c r="W869" i="5"/>
  <c r="W883" i="5"/>
  <c r="X883" i="5"/>
  <c r="W885" i="5"/>
  <c r="R885" i="5"/>
  <c r="Q885" i="5" s="1"/>
  <c r="T885" i="5" s="1"/>
  <c r="V885" i="5" s="1"/>
  <c r="X886" i="5"/>
  <c r="W892" i="5"/>
  <c r="W897" i="5"/>
  <c r="W903" i="5"/>
  <c r="X903" i="5"/>
  <c r="W709" i="5"/>
  <c r="W714" i="5"/>
  <c r="W717" i="5"/>
  <c r="W759" i="5"/>
  <c r="W905" i="5"/>
  <c r="Q909" i="5"/>
  <c r="T909" i="5" s="1"/>
  <c r="V909" i="5" s="1"/>
  <c r="W913" i="5"/>
  <c r="X913" i="5"/>
  <c r="R913" i="5"/>
  <c r="Q913" i="5" s="1"/>
  <c r="T913" i="5" s="1"/>
  <c r="V913" i="5" s="1"/>
  <c r="X914" i="5"/>
  <c r="R914" i="5"/>
  <c r="Q914" i="5" s="1"/>
  <c r="T914" i="5" s="1"/>
  <c r="V914" i="5" s="1"/>
  <c r="W930" i="5"/>
  <c r="W938" i="5"/>
  <c r="W959" i="5"/>
  <c r="W968" i="5"/>
  <c r="W978" i="5"/>
  <c r="W921" i="5"/>
  <c r="W934" i="5"/>
  <c r="W945" i="5"/>
  <c r="W947" i="5"/>
  <c r="X948" i="5"/>
  <c r="W954" i="5"/>
  <c r="X955" i="5"/>
  <c r="W961" i="5"/>
  <c r="W972" i="5"/>
  <c r="W1001" i="5"/>
  <c r="W1005" i="5"/>
  <c r="X924" i="5"/>
  <c r="R930" i="5"/>
  <c r="Q930" i="5" s="1"/>
  <c r="T930" i="5" s="1"/>
  <c r="V930" i="5" s="1"/>
  <c r="X930" i="5"/>
  <c r="R935" i="5"/>
  <c r="Q935" i="5" s="1"/>
  <c r="T935" i="5" s="1"/>
  <c r="V935" i="5" s="1"/>
  <c r="R938" i="5"/>
  <c r="Q938" i="5" s="1"/>
  <c r="T938" i="5" s="1"/>
  <c r="V938" i="5" s="1"/>
  <c r="X938" i="5"/>
  <c r="W940" i="5"/>
  <c r="X942" i="5"/>
  <c r="X945" i="5"/>
  <c r="W949" i="5"/>
  <c r="X950" i="5"/>
  <c r="W956" i="5"/>
  <c r="R959" i="5"/>
  <c r="Q959" i="5" s="1"/>
  <c r="T959" i="5" s="1"/>
  <c r="V959" i="5" s="1"/>
  <c r="X959" i="5"/>
  <c r="R962" i="5"/>
  <c r="Q962" i="5" s="1"/>
  <c r="T962" i="5" s="1"/>
  <c r="V962" i="5" s="1"/>
  <c r="X964" i="5"/>
  <c r="W967" i="5"/>
  <c r="R968" i="5"/>
  <c r="Q968" i="5" s="1"/>
  <c r="T968" i="5" s="1"/>
  <c r="V968" i="5" s="1"/>
  <c r="X968" i="5"/>
  <c r="R974" i="5"/>
  <c r="Q974" i="5" s="1"/>
  <c r="T974" i="5" s="1"/>
  <c r="V974" i="5" s="1"/>
  <c r="R978" i="5"/>
  <c r="Q978" i="5" s="1"/>
  <c r="T978" i="5" s="1"/>
  <c r="V978" i="5" s="1"/>
  <c r="X978" i="5"/>
  <c r="W982" i="5"/>
  <c r="Q1001" i="5"/>
  <c r="T1001" i="5" s="1"/>
  <c r="V1001" i="5" s="1"/>
  <c r="X1001" i="5"/>
  <c r="X1005" i="5"/>
  <c r="W907" i="5"/>
  <c r="W915" i="5"/>
  <c r="W917" i="5"/>
  <c r="R921" i="5"/>
  <c r="Q921" i="5" s="1"/>
  <c r="T921" i="5" s="1"/>
  <c r="V921" i="5" s="1"/>
  <c r="X921" i="5"/>
  <c r="W923" i="5"/>
  <c r="W925" i="5"/>
  <c r="R934" i="5"/>
  <c r="Q934" i="5" s="1"/>
  <c r="T934" i="5" s="1"/>
  <c r="V934" i="5" s="1"/>
  <c r="X934" i="5"/>
  <c r="W936" i="5"/>
  <c r="W943" i="5"/>
  <c r="R945" i="5"/>
  <c r="Q945" i="5" s="1"/>
  <c r="T945" i="5" s="1"/>
  <c r="V945" i="5" s="1"/>
  <c r="R947" i="5"/>
  <c r="Q947" i="5" s="1"/>
  <c r="T947" i="5" s="1"/>
  <c r="V947" i="5" s="1"/>
  <c r="X947" i="5"/>
  <c r="W951" i="5"/>
  <c r="R954" i="5"/>
  <c r="Q954" i="5" s="1"/>
  <c r="T954" i="5" s="1"/>
  <c r="V954" i="5" s="1"/>
  <c r="X954" i="5"/>
  <c r="R957" i="5"/>
  <c r="Q957" i="5" s="1"/>
  <c r="T957" i="5" s="1"/>
  <c r="V957" i="5" s="1"/>
  <c r="R961" i="5"/>
  <c r="Q961" i="5" s="1"/>
  <c r="T961" i="5" s="1"/>
  <c r="V961" i="5" s="1"/>
  <c r="X961" i="5"/>
  <c r="W963" i="5"/>
  <c r="W965" i="5"/>
  <c r="X967" i="5"/>
  <c r="W971" i="5"/>
  <c r="R972" i="5"/>
  <c r="Q972" i="5" s="1"/>
  <c r="T972" i="5" s="1"/>
  <c r="V972" i="5" s="1"/>
  <c r="X972" i="5"/>
  <c r="W975" i="5"/>
  <c r="W981" i="5"/>
  <c r="J1015" i="5"/>
  <c r="J78" i="5"/>
  <c r="X86" i="5"/>
  <c r="W86" i="5"/>
  <c r="R86" i="5"/>
  <c r="Q86" i="5" s="1"/>
  <c r="T86" i="5" s="1"/>
  <c r="V86" i="5" s="1"/>
  <c r="X90" i="5"/>
  <c r="W90" i="5"/>
  <c r="R90" i="5"/>
  <c r="Q90" i="5" s="1"/>
  <c r="T90" i="5" s="1"/>
  <c r="V90" i="5" s="1"/>
  <c r="W85" i="5"/>
  <c r="W89" i="5"/>
  <c r="W93" i="5"/>
  <c r="W97" i="5"/>
  <c r="X117" i="5"/>
  <c r="W117" i="5"/>
  <c r="R117" i="5"/>
  <c r="Q117" i="5" s="1"/>
  <c r="T117" i="5" s="1"/>
  <c r="V117" i="5" s="1"/>
  <c r="X125" i="5"/>
  <c r="W125" i="5"/>
  <c r="R125" i="5"/>
  <c r="Q125" i="5" s="1"/>
  <c r="T125" i="5" s="1"/>
  <c r="V125" i="5" s="1"/>
  <c r="X130" i="5"/>
  <c r="W130" i="5"/>
  <c r="R130" i="5"/>
  <c r="Q130" i="5" s="1"/>
  <c r="T130" i="5" s="1"/>
  <c r="V130" i="5" s="1"/>
  <c r="X134" i="5"/>
  <c r="W134" i="5"/>
  <c r="R134" i="5"/>
  <c r="Q134" i="5" s="1"/>
  <c r="T134" i="5" s="1"/>
  <c r="V134" i="5" s="1"/>
  <c r="X139" i="5"/>
  <c r="W139" i="5"/>
  <c r="R139" i="5"/>
  <c r="Q139" i="5" s="1"/>
  <c r="T139" i="5" s="1"/>
  <c r="V139" i="5" s="1"/>
  <c r="X144" i="5"/>
  <c r="W144" i="5"/>
  <c r="R144" i="5"/>
  <c r="Q144" i="5" s="1"/>
  <c r="T144" i="5" s="1"/>
  <c r="V144" i="5" s="1"/>
  <c r="X150" i="5"/>
  <c r="W150" i="5"/>
  <c r="R150" i="5"/>
  <c r="Q150" i="5" s="1"/>
  <c r="T150" i="5" s="1"/>
  <c r="V150" i="5" s="1"/>
  <c r="X190" i="5"/>
  <c r="W190" i="5"/>
  <c r="R190" i="5"/>
  <c r="Q190" i="5" s="1"/>
  <c r="T190" i="5" s="1"/>
  <c r="V190" i="5" s="1"/>
  <c r="R191" i="5"/>
  <c r="Q191" i="5" s="1"/>
  <c r="T191" i="5" s="1"/>
  <c r="V191" i="5" s="1"/>
  <c r="X191" i="5"/>
  <c r="W191" i="5"/>
  <c r="X212" i="5"/>
  <c r="W212" i="5"/>
  <c r="R212" i="5"/>
  <c r="Q212" i="5" s="1"/>
  <c r="T212" i="5" s="1"/>
  <c r="V212" i="5" s="1"/>
  <c r="R214" i="5"/>
  <c r="Q214" i="5" s="1"/>
  <c r="T214" i="5" s="1"/>
  <c r="V214" i="5" s="1"/>
  <c r="X214" i="5"/>
  <c r="W214" i="5"/>
  <c r="X237" i="5"/>
  <c r="W237" i="5"/>
  <c r="R237" i="5"/>
  <c r="Q237" i="5" s="1"/>
  <c r="T237" i="5" s="1"/>
  <c r="V237" i="5" s="1"/>
  <c r="R238" i="5"/>
  <c r="Q238" i="5" s="1"/>
  <c r="T238" i="5" s="1"/>
  <c r="V238" i="5" s="1"/>
  <c r="X238" i="5"/>
  <c r="W238" i="5"/>
  <c r="X263" i="5"/>
  <c r="W263" i="5"/>
  <c r="R263" i="5"/>
  <c r="Q263" i="5" s="1"/>
  <c r="T263" i="5" s="1"/>
  <c r="V263" i="5" s="1"/>
  <c r="R264" i="5"/>
  <c r="Q264" i="5" s="1"/>
  <c r="T264" i="5" s="1"/>
  <c r="V264" i="5" s="1"/>
  <c r="X264" i="5"/>
  <c r="W264" i="5"/>
  <c r="X292" i="5"/>
  <c r="W292" i="5"/>
  <c r="R292" i="5"/>
  <c r="Q292" i="5" s="1"/>
  <c r="T292" i="5" s="1"/>
  <c r="V292" i="5" s="1"/>
  <c r="R294" i="5"/>
  <c r="Q294" i="5" s="1"/>
  <c r="T294" i="5" s="1"/>
  <c r="V294" i="5" s="1"/>
  <c r="X294" i="5"/>
  <c r="W294" i="5"/>
  <c r="W379" i="5"/>
  <c r="W392" i="5"/>
  <c r="R392" i="5"/>
  <c r="Q392" i="5" s="1"/>
  <c r="T392" i="5" s="1"/>
  <c r="V392" i="5" s="1"/>
  <c r="X392" i="5"/>
  <c r="X394" i="5"/>
  <c r="W394" i="5"/>
  <c r="R394" i="5"/>
  <c r="Q394" i="5" s="1"/>
  <c r="T394" i="5" s="1"/>
  <c r="V394" i="5" s="1"/>
  <c r="W395" i="5"/>
  <c r="X403" i="5"/>
  <c r="W403" i="5"/>
  <c r="R403" i="5"/>
  <c r="Q403" i="5" s="1"/>
  <c r="T403" i="5" s="1"/>
  <c r="V403" i="5" s="1"/>
  <c r="W404" i="5"/>
  <c r="R178" i="5"/>
  <c r="Q178" i="5" s="1"/>
  <c r="T178" i="5" s="1"/>
  <c r="V178" i="5" s="1"/>
  <c r="X178" i="5"/>
  <c r="W178" i="5"/>
  <c r="X244" i="5"/>
  <c r="W244" i="5"/>
  <c r="R244" i="5"/>
  <c r="Q244" i="5" s="1"/>
  <c r="T244" i="5" s="1"/>
  <c r="V244" i="5" s="1"/>
  <c r="R245" i="5"/>
  <c r="Q245" i="5" s="1"/>
  <c r="T245" i="5" s="1"/>
  <c r="V245" i="5" s="1"/>
  <c r="X245" i="5"/>
  <c r="W245" i="5"/>
  <c r="W375" i="5"/>
  <c r="X83" i="5"/>
  <c r="W83" i="5"/>
  <c r="R83" i="5"/>
  <c r="Q83" i="5" s="1"/>
  <c r="T83" i="5" s="1"/>
  <c r="V83" i="5" s="1"/>
  <c r="X88" i="5"/>
  <c r="W88" i="5"/>
  <c r="R88" i="5"/>
  <c r="Q88" i="5" s="1"/>
  <c r="T88" i="5" s="1"/>
  <c r="V88" i="5" s="1"/>
  <c r="X92" i="5"/>
  <c r="W92" i="5"/>
  <c r="R92" i="5"/>
  <c r="Q92" i="5" s="1"/>
  <c r="T92" i="5" s="1"/>
  <c r="V92" i="5" s="1"/>
  <c r="X96" i="5"/>
  <c r="W96" i="5"/>
  <c r="R96" i="5"/>
  <c r="Q96" i="5" s="1"/>
  <c r="T96" i="5" s="1"/>
  <c r="V96" i="5" s="1"/>
  <c r="J153" i="5"/>
  <c r="X186" i="5"/>
  <c r="W186" i="5"/>
  <c r="R186" i="5"/>
  <c r="Q186" i="5" s="1"/>
  <c r="T186" i="5" s="1"/>
  <c r="V186" i="5" s="1"/>
  <c r="R187" i="5"/>
  <c r="Q187" i="5" s="1"/>
  <c r="T187" i="5" s="1"/>
  <c r="V187" i="5" s="1"/>
  <c r="X187" i="5"/>
  <c r="W187" i="5"/>
  <c r="X203" i="5"/>
  <c r="W203" i="5"/>
  <c r="R203" i="5"/>
  <c r="Q203" i="5" s="1"/>
  <c r="T203" i="5" s="1"/>
  <c r="V203" i="5" s="1"/>
  <c r="R206" i="5"/>
  <c r="Q206" i="5" s="1"/>
  <c r="T206" i="5" s="1"/>
  <c r="V206" i="5" s="1"/>
  <c r="X206" i="5"/>
  <c r="W206" i="5"/>
  <c r="X231" i="5"/>
  <c r="W231" i="5"/>
  <c r="R231" i="5"/>
  <c r="Q231" i="5" s="1"/>
  <c r="T231" i="5" s="1"/>
  <c r="V231" i="5" s="1"/>
  <c r="R233" i="5"/>
  <c r="Q233" i="5" s="1"/>
  <c r="T233" i="5" s="1"/>
  <c r="V233" i="5" s="1"/>
  <c r="X233" i="5"/>
  <c r="W233" i="5"/>
  <c r="X257" i="5"/>
  <c r="W257" i="5"/>
  <c r="R257" i="5"/>
  <c r="Q257" i="5" s="1"/>
  <c r="T257" i="5" s="1"/>
  <c r="V257" i="5" s="1"/>
  <c r="R260" i="5"/>
  <c r="Q260" i="5" s="1"/>
  <c r="T260" i="5" s="1"/>
  <c r="V260" i="5" s="1"/>
  <c r="X260" i="5"/>
  <c r="W260" i="5"/>
  <c r="X270" i="5"/>
  <c r="W270" i="5"/>
  <c r="R270" i="5"/>
  <c r="Q270" i="5" s="1"/>
  <c r="T270" i="5" s="1"/>
  <c r="V270" i="5" s="1"/>
  <c r="R272" i="5"/>
  <c r="Q272" i="5" s="1"/>
  <c r="T272" i="5" s="1"/>
  <c r="V272" i="5" s="1"/>
  <c r="X272" i="5"/>
  <c r="W272" i="5"/>
  <c r="X299" i="5"/>
  <c r="W299" i="5"/>
  <c r="R299" i="5"/>
  <c r="Q299" i="5" s="1"/>
  <c r="T299" i="5" s="1"/>
  <c r="V299" i="5" s="1"/>
  <c r="R302" i="5"/>
  <c r="Q302" i="5" s="1"/>
  <c r="T302" i="5" s="1"/>
  <c r="V302" i="5" s="1"/>
  <c r="X302" i="5"/>
  <c r="W302" i="5"/>
  <c r="W384" i="5"/>
  <c r="X94" i="5"/>
  <c r="W94" i="5"/>
  <c r="R94" i="5"/>
  <c r="Q94" i="5" s="1"/>
  <c r="T94" i="5" s="1"/>
  <c r="V94" i="5" s="1"/>
  <c r="X177" i="5"/>
  <c r="W177" i="5"/>
  <c r="R177" i="5"/>
  <c r="Q177" i="5" s="1"/>
  <c r="T177" i="5" s="1"/>
  <c r="V177" i="5" s="1"/>
  <c r="X194" i="5"/>
  <c r="W194" i="5"/>
  <c r="R194" i="5"/>
  <c r="Q194" i="5" s="1"/>
  <c r="T194" i="5" s="1"/>
  <c r="V194" i="5" s="1"/>
  <c r="R195" i="5"/>
  <c r="Q195" i="5" s="1"/>
  <c r="T195" i="5" s="1"/>
  <c r="V195" i="5" s="1"/>
  <c r="X195" i="5"/>
  <c r="W195" i="5"/>
  <c r="X219" i="5"/>
  <c r="W219" i="5"/>
  <c r="R219" i="5"/>
  <c r="Q219" i="5" s="1"/>
  <c r="T219" i="5" s="1"/>
  <c r="V219" i="5" s="1"/>
  <c r="R220" i="5"/>
  <c r="Q220" i="5" s="1"/>
  <c r="T220" i="5" s="1"/>
  <c r="V220" i="5" s="1"/>
  <c r="X220" i="5"/>
  <c r="W220" i="5"/>
  <c r="X284" i="5"/>
  <c r="W284" i="5"/>
  <c r="R284" i="5"/>
  <c r="Q284" i="5" s="1"/>
  <c r="T284" i="5" s="1"/>
  <c r="V284" i="5" s="1"/>
  <c r="R287" i="5"/>
  <c r="Q287" i="5" s="1"/>
  <c r="T287" i="5" s="1"/>
  <c r="V287" i="5" s="1"/>
  <c r="X287" i="5"/>
  <c r="W287" i="5"/>
  <c r="W391" i="5"/>
  <c r="J98" i="5"/>
  <c r="W87" i="5"/>
  <c r="W91" i="5"/>
  <c r="W95" i="5"/>
  <c r="X122" i="5"/>
  <c r="W122" i="5"/>
  <c r="R122" i="5"/>
  <c r="Q122" i="5" s="1"/>
  <c r="T122" i="5" s="1"/>
  <c r="V122" i="5" s="1"/>
  <c r="X127" i="5"/>
  <c r="W127" i="5"/>
  <c r="R127" i="5"/>
  <c r="Q127" i="5" s="1"/>
  <c r="T127" i="5" s="1"/>
  <c r="V127" i="5" s="1"/>
  <c r="X132" i="5"/>
  <c r="W132" i="5"/>
  <c r="R132" i="5"/>
  <c r="Q132" i="5" s="1"/>
  <c r="T132" i="5" s="1"/>
  <c r="V132" i="5" s="1"/>
  <c r="X136" i="5"/>
  <c r="W136" i="5"/>
  <c r="R136" i="5"/>
  <c r="Q136" i="5" s="1"/>
  <c r="T136" i="5" s="1"/>
  <c r="V136" i="5" s="1"/>
  <c r="X141" i="5"/>
  <c r="W141" i="5"/>
  <c r="R141" i="5"/>
  <c r="Q141" i="5" s="1"/>
  <c r="T141" i="5" s="1"/>
  <c r="V141" i="5" s="1"/>
  <c r="X146" i="5"/>
  <c r="W146" i="5"/>
  <c r="R146" i="5"/>
  <c r="Q146" i="5" s="1"/>
  <c r="T146" i="5" s="1"/>
  <c r="V146" i="5" s="1"/>
  <c r="X181" i="5"/>
  <c r="W181" i="5"/>
  <c r="R181" i="5"/>
  <c r="Q181" i="5" s="1"/>
  <c r="T181" i="5" s="1"/>
  <c r="V181" i="5" s="1"/>
  <c r="R183" i="5"/>
  <c r="Q183" i="5" s="1"/>
  <c r="T183" i="5" s="1"/>
  <c r="V183" i="5" s="1"/>
  <c r="X183" i="5"/>
  <c r="W183" i="5"/>
  <c r="X199" i="5"/>
  <c r="W199" i="5"/>
  <c r="R199" i="5"/>
  <c r="Q199" i="5" s="1"/>
  <c r="T199" i="5" s="1"/>
  <c r="V199" i="5" s="1"/>
  <c r="R200" i="5"/>
  <c r="Q200" i="5" s="1"/>
  <c r="T200" i="5" s="1"/>
  <c r="V200" i="5" s="1"/>
  <c r="X200" i="5"/>
  <c r="W200" i="5"/>
  <c r="X223" i="5"/>
  <c r="W223" i="5"/>
  <c r="R223" i="5"/>
  <c r="Q223" i="5" s="1"/>
  <c r="T223" i="5" s="1"/>
  <c r="V223" i="5" s="1"/>
  <c r="R226" i="5"/>
  <c r="Q226" i="5" s="1"/>
  <c r="T226" i="5" s="1"/>
  <c r="V226" i="5" s="1"/>
  <c r="X226" i="5"/>
  <c r="W226" i="5"/>
  <c r="X249" i="5"/>
  <c r="W249" i="5"/>
  <c r="R249" i="5"/>
  <c r="Q249" i="5" s="1"/>
  <c r="T249" i="5" s="1"/>
  <c r="V249" i="5" s="1"/>
  <c r="R251" i="5"/>
  <c r="Q251" i="5" s="1"/>
  <c r="T251" i="5" s="1"/>
  <c r="V251" i="5" s="1"/>
  <c r="X251" i="5"/>
  <c r="W251" i="5"/>
  <c r="X277" i="5"/>
  <c r="W277" i="5"/>
  <c r="R277" i="5"/>
  <c r="Q277" i="5" s="1"/>
  <c r="T277" i="5" s="1"/>
  <c r="V277" i="5" s="1"/>
  <c r="R278" i="5"/>
  <c r="Q278" i="5" s="1"/>
  <c r="T278" i="5" s="1"/>
  <c r="V278" i="5" s="1"/>
  <c r="X278" i="5"/>
  <c r="W278" i="5"/>
  <c r="W370" i="5"/>
  <c r="X399" i="5"/>
  <c r="W399" i="5"/>
  <c r="R399" i="5"/>
  <c r="Q399" i="5" s="1"/>
  <c r="T399" i="5" s="1"/>
  <c r="V399" i="5" s="1"/>
  <c r="W400" i="5"/>
  <c r="X408" i="5"/>
  <c r="W408" i="5"/>
  <c r="R408" i="5"/>
  <c r="Q408" i="5" s="1"/>
  <c r="T408" i="5" s="1"/>
  <c r="V408" i="5" s="1"/>
  <c r="W409" i="5"/>
  <c r="X412" i="5"/>
  <c r="W412" i="5"/>
  <c r="R412" i="5"/>
  <c r="Q412" i="5" s="1"/>
  <c r="T412" i="5" s="1"/>
  <c r="V412" i="5" s="1"/>
  <c r="R413" i="5"/>
  <c r="Q413" i="5" s="1"/>
  <c r="T413" i="5" s="1"/>
  <c r="V413" i="5" s="1"/>
  <c r="X413" i="5"/>
  <c r="W413" i="5"/>
  <c r="X434" i="5"/>
  <c r="W434" i="5"/>
  <c r="R434" i="5"/>
  <c r="Q434" i="5" s="1"/>
  <c r="T434" i="5" s="1"/>
  <c r="V434" i="5" s="1"/>
  <c r="R435" i="5"/>
  <c r="Q435" i="5" s="1"/>
  <c r="T435" i="5" s="1"/>
  <c r="V435" i="5" s="1"/>
  <c r="X435" i="5"/>
  <c r="W435" i="5"/>
  <c r="X457" i="5"/>
  <c r="W457" i="5"/>
  <c r="R457" i="5"/>
  <c r="Q457" i="5" s="1"/>
  <c r="T457" i="5" s="1"/>
  <c r="V457" i="5" s="1"/>
  <c r="R458" i="5"/>
  <c r="Q458" i="5" s="1"/>
  <c r="T458" i="5" s="1"/>
  <c r="V458" i="5" s="1"/>
  <c r="X458" i="5"/>
  <c r="W458" i="5"/>
  <c r="X477" i="5"/>
  <c r="W477" i="5"/>
  <c r="R477" i="5"/>
  <c r="Q477" i="5" s="1"/>
  <c r="T477" i="5" s="1"/>
  <c r="V477" i="5" s="1"/>
  <c r="R478" i="5"/>
  <c r="Q478" i="5" s="1"/>
  <c r="T478" i="5" s="1"/>
  <c r="V478" i="5" s="1"/>
  <c r="X478" i="5"/>
  <c r="W478" i="5"/>
  <c r="R621" i="5"/>
  <c r="Q621" i="5" s="1"/>
  <c r="T621" i="5" s="1"/>
  <c r="V621" i="5" s="1"/>
  <c r="X621" i="5"/>
  <c r="W621" i="5"/>
  <c r="W26" i="5"/>
  <c r="W30" i="5"/>
  <c r="W34" i="5"/>
  <c r="W37" i="5"/>
  <c r="W40" i="5"/>
  <c r="W45" i="5"/>
  <c r="W51" i="5"/>
  <c r="W54" i="5"/>
  <c r="W58" i="5"/>
  <c r="W61" i="5"/>
  <c r="W67" i="5"/>
  <c r="W70" i="5"/>
  <c r="W74" i="5"/>
  <c r="W77" i="5"/>
  <c r="X85" i="5"/>
  <c r="X87" i="5"/>
  <c r="X89" i="5"/>
  <c r="X91" i="5"/>
  <c r="X93" i="5"/>
  <c r="X95" i="5"/>
  <c r="X97" i="5"/>
  <c r="X120" i="5"/>
  <c r="X124" i="5"/>
  <c r="X126" i="5"/>
  <c r="X128" i="5"/>
  <c r="X131" i="5"/>
  <c r="X133" i="5"/>
  <c r="X135" i="5"/>
  <c r="X137" i="5"/>
  <c r="X140" i="5"/>
  <c r="X142" i="5"/>
  <c r="X145" i="5"/>
  <c r="X147" i="5"/>
  <c r="X152" i="5"/>
  <c r="R308" i="5"/>
  <c r="Q308" i="5" s="1"/>
  <c r="T308" i="5" s="1"/>
  <c r="V308" i="5" s="1"/>
  <c r="R314" i="5"/>
  <c r="Q314" i="5" s="1"/>
  <c r="T314" i="5" s="1"/>
  <c r="V314" i="5" s="1"/>
  <c r="R318" i="5"/>
  <c r="Q318" i="5" s="1"/>
  <c r="T318" i="5" s="1"/>
  <c r="V318" i="5" s="1"/>
  <c r="R322" i="5"/>
  <c r="Q322" i="5" s="1"/>
  <c r="T322" i="5" s="1"/>
  <c r="V322" i="5" s="1"/>
  <c r="R327" i="5"/>
  <c r="Q327" i="5" s="1"/>
  <c r="T327" i="5" s="1"/>
  <c r="V327" i="5" s="1"/>
  <c r="R331" i="5"/>
  <c r="Q331" i="5" s="1"/>
  <c r="T331" i="5" s="1"/>
  <c r="V331" i="5" s="1"/>
  <c r="R336" i="5"/>
  <c r="Q336" i="5" s="1"/>
  <c r="T336" i="5" s="1"/>
  <c r="V336" i="5" s="1"/>
  <c r="R340" i="5"/>
  <c r="Q340" i="5" s="1"/>
  <c r="T340" i="5" s="1"/>
  <c r="V340" i="5" s="1"/>
  <c r="R344" i="5"/>
  <c r="Q344" i="5" s="1"/>
  <c r="T344" i="5" s="1"/>
  <c r="V344" i="5" s="1"/>
  <c r="R349" i="5"/>
  <c r="Q349" i="5" s="1"/>
  <c r="T349" i="5" s="1"/>
  <c r="V349" i="5" s="1"/>
  <c r="R355" i="5"/>
  <c r="Q355" i="5" s="1"/>
  <c r="T355" i="5" s="1"/>
  <c r="V355" i="5" s="1"/>
  <c r="R361" i="5"/>
  <c r="Q361" i="5" s="1"/>
  <c r="T361" i="5" s="1"/>
  <c r="V361" i="5" s="1"/>
  <c r="W385" i="5"/>
  <c r="R385" i="5"/>
  <c r="Q385" i="5" s="1"/>
  <c r="T385" i="5" s="1"/>
  <c r="V385" i="5" s="1"/>
  <c r="X416" i="5"/>
  <c r="W416" i="5"/>
  <c r="R416" i="5"/>
  <c r="Q416" i="5" s="1"/>
  <c r="T416" i="5" s="1"/>
  <c r="V416" i="5" s="1"/>
  <c r="R418" i="5"/>
  <c r="Q418" i="5" s="1"/>
  <c r="T418" i="5" s="1"/>
  <c r="V418" i="5" s="1"/>
  <c r="X418" i="5"/>
  <c r="W418" i="5"/>
  <c r="X442" i="5"/>
  <c r="W442" i="5"/>
  <c r="R442" i="5"/>
  <c r="Q442" i="5" s="1"/>
  <c r="T442" i="5" s="1"/>
  <c r="V442" i="5" s="1"/>
  <c r="R443" i="5"/>
  <c r="Q443" i="5" s="1"/>
  <c r="T443" i="5" s="1"/>
  <c r="V443" i="5" s="1"/>
  <c r="X443" i="5"/>
  <c r="W443" i="5"/>
  <c r="X462" i="5"/>
  <c r="W462" i="5"/>
  <c r="R462" i="5"/>
  <c r="Q462" i="5" s="1"/>
  <c r="T462" i="5" s="1"/>
  <c r="V462" i="5" s="1"/>
  <c r="R463" i="5"/>
  <c r="Q463" i="5" s="1"/>
  <c r="T463" i="5" s="1"/>
  <c r="V463" i="5" s="1"/>
  <c r="X463" i="5"/>
  <c r="W463" i="5"/>
  <c r="X482" i="5"/>
  <c r="W482" i="5"/>
  <c r="R482" i="5"/>
  <c r="Q482" i="5" s="1"/>
  <c r="T482" i="5" s="1"/>
  <c r="V482" i="5" s="1"/>
  <c r="R484" i="5"/>
  <c r="Q484" i="5" s="1"/>
  <c r="T484" i="5" s="1"/>
  <c r="V484" i="5" s="1"/>
  <c r="X484" i="5"/>
  <c r="W484" i="5"/>
  <c r="W568" i="5"/>
  <c r="R24" i="5"/>
  <c r="Q24" i="5" s="1"/>
  <c r="T24" i="5" s="1"/>
  <c r="V24" i="5" s="1"/>
  <c r="R28" i="5"/>
  <c r="Q28" i="5" s="1"/>
  <c r="T28" i="5" s="1"/>
  <c r="V28" i="5" s="1"/>
  <c r="R33" i="5"/>
  <c r="Q33" i="5" s="1"/>
  <c r="T33" i="5" s="1"/>
  <c r="V33" i="5" s="1"/>
  <c r="R36" i="5"/>
  <c r="Q36" i="5" s="1"/>
  <c r="T36" i="5" s="1"/>
  <c r="V36" i="5" s="1"/>
  <c r="R38" i="5"/>
  <c r="Q38" i="5" s="1"/>
  <c r="T38" i="5" s="1"/>
  <c r="V38" i="5" s="1"/>
  <c r="R43" i="5"/>
  <c r="Q43" i="5" s="1"/>
  <c r="T43" i="5" s="1"/>
  <c r="V43" i="5" s="1"/>
  <c r="R47" i="5"/>
  <c r="Q47" i="5" s="1"/>
  <c r="T47" i="5" s="1"/>
  <c r="V47" i="5" s="1"/>
  <c r="R53" i="5"/>
  <c r="Q53" i="5" s="1"/>
  <c r="T53" i="5" s="1"/>
  <c r="V53" i="5" s="1"/>
  <c r="R56" i="5"/>
  <c r="Q56" i="5" s="1"/>
  <c r="T56" i="5" s="1"/>
  <c r="V56" i="5" s="1"/>
  <c r="R59" i="5"/>
  <c r="Q59" i="5" s="1"/>
  <c r="T59" i="5" s="1"/>
  <c r="V59" i="5" s="1"/>
  <c r="R63" i="5"/>
  <c r="Q63" i="5" s="1"/>
  <c r="T63" i="5" s="1"/>
  <c r="V63" i="5" s="1"/>
  <c r="R68" i="5"/>
  <c r="Q68" i="5" s="1"/>
  <c r="T68" i="5" s="1"/>
  <c r="V68" i="5" s="1"/>
  <c r="R71" i="5"/>
  <c r="Q71" i="5" s="1"/>
  <c r="T71" i="5" s="1"/>
  <c r="V71" i="5" s="1"/>
  <c r="R76" i="5"/>
  <c r="Q76" i="5" s="1"/>
  <c r="T76" i="5" s="1"/>
  <c r="V76" i="5" s="1"/>
  <c r="R180" i="5"/>
  <c r="Q180" i="5" s="1"/>
  <c r="T180" i="5" s="1"/>
  <c r="V180" i="5" s="1"/>
  <c r="R185" i="5"/>
  <c r="Q185" i="5" s="1"/>
  <c r="T185" i="5" s="1"/>
  <c r="V185" i="5" s="1"/>
  <c r="R189" i="5"/>
  <c r="Q189" i="5" s="1"/>
  <c r="T189" i="5" s="1"/>
  <c r="V189" i="5" s="1"/>
  <c r="R193" i="5"/>
  <c r="Q193" i="5" s="1"/>
  <c r="T193" i="5" s="1"/>
  <c r="V193" i="5" s="1"/>
  <c r="R198" i="5"/>
  <c r="Q198" i="5" s="1"/>
  <c r="T198" i="5" s="1"/>
  <c r="V198" i="5" s="1"/>
  <c r="R202" i="5"/>
  <c r="Q202" i="5" s="1"/>
  <c r="T202" i="5" s="1"/>
  <c r="V202" i="5" s="1"/>
  <c r="R209" i="5"/>
  <c r="Q209" i="5" s="1"/>
  <c r="T209" i="5" s="1"/>
  <c r="V209" i="5" s="1"/>
  <c r="R217" i="5"/>
  <c r="Q217" i="5" s="1"/>
  <c r="T217" i="5" s="1"/>
  <c r="V217" i="5" s="1"/>
  <c r="R222" i="5"/>
  <c r="Q222" i="5" s="1"/>
  <c r="T222" i="5" s="1"/>
  <c r="V222" i="5" s="1"/>
  <c r="R229" i="5"/>
  <c r="Q229" i="5" s="1"/>
  <c r="T229" i="5" s="1"/>
  <c r="V229" i="5" s="1"/>
  <c r="R236" i="5"/>
  <c r="Q236" i="5" s="1"/>
  <c r="T236" i="5" s="1"/>
  <c r="V236" i="5" s="1"/>
  <c r="R241" i="5"/>
  <c r="Q241" i="5" s="1"/>
  <c r="T241" i="5" s="1"/>
  <c r="V241" i="5" s="1"/>
  <c r="R248" i="5"/>
  <c r="Q248" i="5" s="1"/>
  <c r="T248" i="5" s="1"/>
  <c r="V248" i="5" s="1"/>
  <c r="R255" i="5"/>
  <c r="Q255" i="5" s="1"/>
  <c r="T255" i="5" s="1"/>
  <c r="V255" i="5" s="1"/>
  <c r="R262" i="5"/>
  <c r="Q262" i="5" s="1"/>
  <c r="T262" i="5" s="1"/>
  <c r="V262" i="5" s="1"/>
  <c r="R268" i="5"/>
  <c r="Q268" i="5" s="1"/>
  <c r="T268" i="5" s="1"/>
  <c r="V268" i="5" s="1"/>
  <c r="R275" i="5"/>
  <c r="Q275" i="5" s="1"/>
  <c r="T275" i="5" s="1"/>
  <c r="V275" i="5" s="1"/>
  <c r="R283" i="5"/>
  <c r="Q283" i="5" s="1"/>
  <c r="T283" i="5" s="1"/>
  <c r="V283" i="5" s="1"/>
  <c r="R290" i="5"/>
  <c r="Q290" i="5" s="1"/>
  <c r="T290" i="5" s="1"/>
  <c r="V290" i="5" s="1"/>
  <c r="R297" i="5"/>
  <c r="Q297" i="5" s="1"/>
  <c r="T297" i="5" s="1"/>
  <c r="V297" i="5" s="1"/>
  <c r="W308" i="5"/>
  <c r="W314" i="5"/>
  <c r="W318" i="5"/>
  <c r="W322" i="5"/>
  <c r="W327" i="5"/>
  <c r="W331" i="5"/>
  <c r="W336" i="5"/>
  <c r="W340" i="5"/>
  <c r="W344" i="5"/>
  <c r="W349" i="5"/>
  <c r="W355" i="5"/>
  <c r="W361" i="5"/>
  <c r="R369" i="5"/>
  <c r="Q369" i="5" s="1"/>
  <c r="T369" i="5" s="1"/>
  <c r="V369" i="5" s="1"/>
  <c r="R374" i="5"/>
  <c r="Q374" i="5" s="1"/>
  <c r="T374" i="5" s="1"/>
  <c r="V374" i="5" s="1"/>
  <c r="Q375" i="5"/>
  <c r="T375" i="5" s="1"/>
  <c r="V375" i="5" s="1"/>
  <c r="R378" i="5"/>
  <c r="Q378" i="5" s="1"/>
  <c r="T378" i="5" s="1"/>
  <c r="V378" i="5" s="1"/>
  <c r="R382" i="5"/>
  <c r="Q382" i="5" s="1"/>
  <c r="T382" i="5" s="1"/>
  <c r="V382" i="5" s="1"/>
  <c r="Q384" i="5"/>
  <c r="T384" i="5" s="1"/>
  <c r="V384" i="5" s="1"/>
  <c r="X385" i="5"/>
  <c r="W388" i="5"/>
  <c r="R388" i="5"/>
  <c r="Q388" i="5" s="1"/>
  <c r="T388" i="5" s="1"/>
  <c r="V388" i="5" s="1"/>
  <c r="Q393" i="5"/>
  <c r="T393" i="5" s="1"/>
  <c r="V393" i="5" s="1"/>
  <c r="W393" i="5"/>
  <c r="X396" i="5"/>
  <c r="W396" i="5"/>
  <c r="R396" i="5"/>
  <c r="Q396" i="5" s="1"/>
  <c r="T396" i="5" s="1"/>
  <c r="V396" i="5" s="1"/>
  <c r="W397" i="5"/>
  <c r="X401" i="5"/>
  <c r="W401" i="5"/>
  <c r="R401" i="5"/>
  <c r="Q401" i="5" s="1"/>
  <c r="T401" i="5" s="1"/>
  <c r="V401" i="5" s="1"/>
  <c r="W402" i="5"/>
  <c r="X406" i="5"/>
  <c r="W406" i="5"/>
  <c r="R406" i="5"/>
  <c r="Q406" i="5" s="1"/>
  <c r="T406" i="5" s="1"/>
  <c r="V406" i="5" s="1"/>
  <c r="W407" i="5"/>
  <c r="X410" i="5"/>
  <c r="W410" i="5"/>
  <c r="R410" i="5"/>
  <c r="Q410" i="5" s="1"/>
  <c r="T410" i="5" s="1"/>
  <c r="V410" i="5" s="1"/>
  <c r="W411" i="5"/>
  <c r="X421" i="5"/>
  <c r="W421" i="5"/>
  <c r="R421" i="5"/>
  <c r="Q421" i="5" s="1"/>
  <c r="T421" i="5" s="1"/>
  <c r="V421" i="5" s="1"/>
  <c r="R422" i="5"/>
  <c r="Q422" i="5" s="1"/>
  <c r="T422" i="5" s="1"/>
  <c r="V422" i="5" s="1"/>
  <c r="X422" i="5"/>
  <c r="W422" i="5"/>
  <c r="X447" i="5"/>
  <c r="W447" i="5"/>
  <c r="R447" i="5"/>
  <c r="Q447" i="5" s="1"/>
  <c r="T447" i="5" s="1"/>
  <c r="V447" i="5" s="1"/>
  <c r="R448" i="5"/>
  <c r="Q448" i="5" s="1"/>
  <c r="T448" i="5" s="1"/>
  <c r="V448" i="5" s="1"/>
  <c r="X448" i="5"/>
  <c r="W448" i="5"/>
  <c r="X467" i="5"/>
  <c r="W467" i="5"/>
  <c r="R467" i="5"/>
  <c r="Q467" i="5" s="1"/>
  <c r="T467" i="5" s="1"/>
  <c r="V467" i="5" s="1"/>
  <c r="R468" i="5"/>
  <c r="Q468" i="5" s="1"/>
  <c r="T468" i="5" s="1"/>
  <c r="V468" i="5" s="1"/>
  <c r="X468" i="5"/>
  <c r="W468" i="5"/>
  <c r="X490" i="5"/>
  <c r="W490" i="5"/>
  <c r="R490" i="5"/>
  <c r="Q490" i="5" s="1"/>
  <c r="T490" i="5" s="1"/>
  <c r="V490" i="5" s="1"/>
  <c r="R492" i="5"/>
  <c r="Q492" i="5" s="1"/>
  <c r="T492" i="5" s="1"/>
  <c r="V492" i="5" s="1"/>
  <c r="X492" i="5"/>
  <c r="W492" i="5"/>
  <c r="W578" i="5"/>
  <c r="W601" i="5"/>
  <c r="R81" i="5"/>
  <c r="Q81" i="5" s="1"/>
  <c r="T81" i="5" s="1"/>
  <c r="V81" i="5" s="1"/>
  <c r="R85" i="5"/>
  <c r="Q85" i="5" s="1"/>
  <c r="T85" i="5" s="1"/>
  <c r="V85" i="5" s="1"/>
  <c r="R87" i="5"/>
  <c r="Q87" i="5" s="1"/>
  <c r="T87" i="5" s="1"/>
  <c r="V87" i="5" s="1"/>
  <c r="R89" i="5"/>
  <c r="Q89" i="5" s="1"/>
  <c r="T89" i="5" s="1"/>
  <c r="V89" i="5" s="1"/>
  <c r="R91" i="5"/>
  <c r="Q91" i="5" s="1"/>
  <c r="T91" i="5" s="1"/>
  <c r="V91" i="5" s="1"/>
  <c r="R93" i="5"/>
  <c r="Q93" i="5" s="1"/>
  <c r="T93" i="5" s="1"/>
  <c r="V93" i="5" s="1"/>
  <c r="R95" i="5"/>
  <c r="Q95" i="5" s="1"/>
  <c r="T95" i="5" s="1"/>
  <c r="V95" i="5" s="1"/>
  <c r="R97" i="5"/>
  <c r="Q97" i="5" s="1"/>
  <c r="T97" i="5" s="1"/>
  <c r="V97" i="5" s="1"/>
  <c r="R120" i="5"/>
  <c r="Q120" i="5" s="1"/>
  <c r="T120" i="5" s="1"/>
  <c r="V120" i="5" s="1"/>
  <c r="R124" i="5"/>
  <c r="Q124" i="5" s="1"/>
  <c r="T124" i="5" s="1"/>
  <c r="V124" i="5" s="1"/>
  <c r="R126" i="5"/>
  <c r="Q126" i="5" s="1"/>
  <c r="T126" i="5" s="1"/>
  <c r="V126" i="5" s="1"/>
  <c r="R128" i="5"/>
  <c r="Q128" i="5" s="1"/>
  <c r="T128" i="5" s="1"/>
  <c r="V128" i="5" s="1"/>
  <c r="R131" i="5"/>
  <c r="Q131" i="5" s="1"/>
  <c r="T131" i="5" s="1"/>
  <c r="V131" i="5" s="1"/>
  <c r="R133" i="5"/>
  <c r="Q133" i="5" s="1"/>
  <c r="T133" i="5" s="1"/>
  <c r="V133" i="5" s="1"/>
  <c r="R135" i="5"/>
  <c r="Q135" i="5" s="1"/>
  <c r="T135" i="5" s="1"/>
  <c r="V135" i="5" s="1"/>
  <c r="R137" i="5"/>
  <c r="Q137" i="5" s="1"/>
  <c r="T137" i="5" s="1"/>
  <c r="V137" i="5" s="1"/>
  <c r="R140" i="5"/>
  <c r="Q140" i="5" s="1"/>
  <c r="T140" i="5" s="1"/>
  <c r="V140" i="5" s="1"/>
  <c r="R142" i="5"/>
  <c r="Q142" i="5" s="1"/>
  <c r="T142" i="5" s="1"/>
  <c r="V142" i="5" s="1"/>
  <c r="R145" i="5"/>
  <c r="Q145" i="5" s="1"/>
  <c r="T145" i="5" s="1"/>
  <c r="V145" i="5" s="1"/>
  <c r="R147" i="5"/>
  <c r="Q147" i="5" s="1"/>
  <c r="T147" i="5" s="1"/>
  <c r="V147" i="5" s="1"/>
  <c r="R152" i="5"/>
  <c r="Q152" i="5" s="1"/>
  <c r="T152" i="5" s="1"/>
  <c r="V152" i="5" s="1"/>
  <c r="W180" i="5"/>
  <c r="Q184" i="5"/>
  <c r="T184" i="5" s="1"/>
  <c r="V184" i="5" s="1"/>
  <c r="W185" i="5"/>
  <c r="W189" i="5"/>
  <c r="W193" i="5"/>
  <c r="W198" i="5"/>
  <c r="W202" i="5"/>
  <c r="W209" i="5"/>
  <c r="W217" i="5"/>
  <c r="W222" i="5"/>
  <c r="W229" i="5"/>
  <c r="Q235" i="5"/>
  <c r="T235" i="5" s="1"/>
  <c r="V235" i="5" s="1"/>
  <c r="W236" i="5"/>
  <c r="W241" i="5"/>
  <c r="W248" i="5"/>
  <c r="W255" i="5"/>
  <c r="W262" i="5"/>
  <c r="R306" i="5"/>
  <c r="Q306" i="5" s="1"/>
  <c r="T306" i="5" s="1"/>
  <c r="V306" i="5" s="1"/>
  <c r="W306" i="5"/>
  <c r="X308" i="5"/>
  <c r="R310" i="5"/>
  <c r="Q310" i="5" s="1"/>
  <c r="T310" i="5" s="1"/>
  <c r="V310" i="5" s="1"/>
  <c r="R312" i="5"/>
  <c r="Q312" i="5" s="1"/>
  <c r="T312" i="5" s="1"/>
  <c r="V312" i="5" s="1"/>
  <c r="W312" i="5"/>
  <c r="X314" i="5"/>
  <c r="R316" i="5"/>
  <c r="Q316" i="5" s="1"/>
  <c r="T316" i="5" s="1"/>
  <c r="V316" i="5" s="1"/>
  <c r="R317" i="5"/>
  <c r="Q317" i="5" s="1"/>
  <c r="T317" i="5" s="1"/>
  <c r="V317" i="5" s="1"/>
  <c r="W317" i="5"/>
  <c r="X318" i="5"/>
  <c r="R320" i="5"/>
  <c r="Q320" i="5" s="1"/>
  <c r="T320" i="5" s="1"/>
  <c r="V320" i="5" s="1"/>
  <c r="R321" i="5"/>
  <c r="Q321" i="5" s="1"/>
  <c r="T321" i="5" s="1"/>
  <c r="V321" i="5" s="1"/>
  <c r="W321" i="5"/>
  <c r="X322" i="5"/>
  <c r="R325" i="5"/>
  <c r="Q325" i="5" s="1"/>
  <c r="T325" i="5" s="1"/>
  <c r="V325" i="5" s="1"/>
  <c r="R326" i="5"/>
  <c r="Q326" i="5" s="1"/>
  <c r="T326" i="5" s="1"/>
  <c r="V326" i="5" s="1"/>
  <c r="W326" i="5"/>
  <c r="X327" i="5"/>
  <c r="R329" i="5"/>
  <c r="Q329" i="5" s="1"/>
  <c r="T329" i="5" s="1"/>
  <c r="V329" i="5" s="1"/>
  <c r="R330" i="5"/>
  <c r="Q330" i="5" s="1"/>
  <c r="T330" i="5" s="1"/>
  <c r="V330" i="5" s="1"/>
  <c r="W330" i="5"/>
  <c r="X331" i="5"/>
  <c r="R333" i="5"/>
  <c r="Q333" i="5" s="1"/>
  <c r="T333" i="5" s="1"/>
  <c r="V333" i="5" s="1"/>
  <c r="R334" i="5"/>
  <c r="Q334" i="5" s="1"/>
  <c r="T334" i="5" s="1"/>
  <c r="V334" i="5" s="1"/>
  <c r="W334" i="5"/>
  <c r="X336" i="5"/>
  <c r="R338" i="5"/>
  <c r="Q338" i="5" s="1"/>
  <c r="T338" i="5" s="1"/>
  <c r="V338" i="5" s="1"/>
  <c r="R339" i="5"/>
  <c r="Q339" i="5" s="1"/>
  <c r="T339" i="5" s="1"/>
  <c r="V339" i="5" s="1"/>
  <c r="W339" i="5"/>
  <c r="X340" i="5"/>
  <c r="R342" i="5"/>
  <c r="Q342" i="5" s="1"/>
  <c r="T342" i="5" s="1"/>
  <c r="V342" i="5" s="1"/>
  <c r="R343" i="5"/>
  <c r="Q343" i="5" s="1"/>
  <c r="T343" i="5" s="1"/>
  <c r="V343" i="5" s="1"/>
  <c r="W343" i="5"/>
  <c r="X344" i="5"/>
  <c r="R347" i="5"/>
  <c r="Q347" i="5" s="1"/>
  <c r="T347" i="5" s="1"/>
  <c r="V347" i="5" s="1"/>
  <c r="R348" i="5"/>
  <c r="Q348" i="5" s="1"/>
  <c r="T348" i="5" s="1"/>
  <c r="V348" i="5" s="1"/>
  <c r="W348" i="5"/>
  <c r="X349" i="5"/>
  <c r="R353" i="5"/>
  <c r="Q353" i="5" s="1"/>
  <c r="T353" i="5" s="1"/>
  <c r="V353" i="5" s="1"/>
  <c r="R354" i="5"/>
  <c r="Q354" i="5" s="1"/>
  <c r="T354" i="5" s="1"/>
  <c r="V354" i="5" s="1"/>
  <c r="W354" i="5"/>
  <c r="X355" i="5"/>
  <c r="R357" i="5"/>
  <c r="Q357" i="5" s="1"/>
  <c r="T357" i="5" s="1"/>
  <c r="V357" i="5" s="1"/>
  <c r="R358" i="5"/>
  <c r="Q358" i="5" s="1"/>
  <c r="T358" i="5" s="1"/>
  <c r="V358" i="5" s="1"/>
  <c r="W358" i="5"/>
  <c r="X361" i="5"/>
  <c r="X369" i="5"/>
  <c r="X374" i="5"/>
  <c r="X378" i="5"/>
  <c r="X382" i="5"/>
  <c r="W390" i="5"/>
  <c r="R390" i="5"/>
  <c r="Q390" i="5" s="1"/>
  <c r="T390" i="5" s="1"/>
  <c r="V390" i="5" s="1"/>
  <c r="Q397" i="5"/>
  <c r="T397" i="5" s="1"/>
  <c r="V397" i="5" s="1"/>
  <c r="Q402" i="5"/>
  <c r="T402" i="5" s="1"/>
  <c r="V402" i="5" s="1"/>
  <c r="Q407" i="5"/>
  <c r="T407" i="5" s="1"/>
  <c r="V407" i="5" s="1"/>
  <c r="Q411" i="5"/>
  <c r="T411" i="5" s="1"/>
  <c r="V411" i="5" s="1"/>
  <c r="X425" i="5"/>
  <c r="W425" i="5"/>
  <c r="R425" i="5"/>
  <c r="Q425" i="5" s="1"/>
  <c r="T425" i="5" s="1"/>
  <c r="V425" i="5" s="1"/>
  <c r="R426" i="5"/>
  <c r="Q426" i="5" s="1"/>
  <c r="T426" i="5" s="1"/>
  <c r="V426" i="5" s="1"/>
  <c r="X426" i="5"/>
  <c r="W426" i="5"/>
  <c r="X453" i="5"/>
  <c r="W453" i="5"/>
  <c r="R453" i="5"/>
  <c r="Q453" i="5" s="1"/>
  <c r="T453" i="5" s="1"/>
  <c r="V453" i="5" s="1"/>
  <c r="R454" i="5"/>
  <c r="Q454" i="5" s="1"/>
  <c r="T454" i="5" s="1"/>
  <c r="V454" i="5" s="1"/>
  <c r="X454" i="5"/>
  <c r="W454" i="5"/>
  <c r="X472" i="5"/>
  <c r="W472" i="5"/>
  <c r="R472" i="5"/>
  <c r="Q472" i="5" s="1"/>
  <c r="T472" i="5" s="1"/>
  <c r="V472" i="5" s="1"/>
  <c r="R473" i="5"/>
  <c r="Q473" i="5" s="1"/>
  <c r="T473" i="5" s="1"/>
  <c r="V473" i="5" s="1"/>
  <c r="X473" i="5"/>
  <c r="W473" i="5"/>
  <c r="X498" i="5"/>
  <c r="W498" i="5"/>
  <c r="R498" i="5"/>
  <c r="Q498" i="5" s="1"/>
  <c r="T498" i="5" s="1"/>
  <c r="V498" i="5" s="1"/>
  <c r="W590" i="5"/>
  <c r="W703" i="5"/>
  <c r="J724" i="5"/>
  <c r="W571" i="5"/>
  <c r="W581" i="5"/>
  <c r="W593" i="5"/>
  <c r="W603" i="5"/>
  <c r="R608" i="5"/>
  <c r="Q608" i="5" s="1"/>
  <c r="T608" i="5" s="1"/>
  <c r="V608" i="5" s="1"/>
  <c r="X608" i="5"/>
  <c r="W608" i="5"/>
  <c r="W713" i="5"/>
  <c r="W886" i="5"/>
  <c r="R415" i="5"/>
  <c r="Q415" i="5" s="1"/>
  <c r="T415" i="5" s="1"/>
  <c r="V415" i="5" s="1"/>
  <c r="R420" i="5"/>
  <c r="Q420" i="5" s="1"/>
  <c r="T420" i="5" s="1"/>
  <c r="V420" i="5" s="1"/>
  <c r="R424" i="5"/>
  <c r="Q424" i="5" s="1"/>
  <c r="T424" i="5" s="1"/>
  <c r="V424" i="5" s="1"/>
  <c r="R431" i="5"/>
  <c r="Q431" i="5" s="1"/>
  <c r="T431" i="5" s="1"/>
  <c r="V431" i="5" s="1"/>
  <c r="R441" i="5"/>
  <c r="Q441" i="5" s="1"/>
  <c r="T441" i="5" s="1"/>
  <c r="V441" i="5" s="1"/>
  <c r="R445" i="5"/>
  <c r="Q445" i="5" s="1"/>
  <c r="T445" i="5" s="1"/>
  <c r="V445" i="5" s="1"/>
  <c r="R452" i="5"/>
  <c r="Q452" i="5" s="1"/>
  <c r="T452" i="5" s="1"/>
  <c r="V452" i="5" s="1"/>
  <c r="R456" i="5"/>
  <c r="Q456" i="5" s="1"/>
  <c r="T456" i="5" s="1"/>
  <c r="V456" i="5" s="1"/>
  <c r="R461" i="5"/>
  <c r="Q461" i="5" s="1"/>
  <c r="T461" i="5" s="1"/>
  <c r="V461" i="5" s="1"/>
  <c r="R466" i="5"/>
  <c r="Q466" i="5" s="1"/>
  <c r="T466" i="5" s="1"/>
  <c r="V466" i="5" s="1"/>
  <c r="R471" i="5"/>
  <c r="Q471" i="5" s="1"/>
  <c r="T471" i="5" s="1"/>
  <c r="V471" i="5" s="1"/>
  <c r="R476" i="5"/>
  <c r="Q476" i="5" s="1"/>
  <c r="T476" i="5" s="1"/>
  <c r="V476" i="5" s="1"/>
  <c r="R481" i="5"/>
  <c r="Q481" i="5" s="1"/>
  <c r="T481" i="5" s="1"/>
  <c r="V481" i="5" s="1"/>
  <c r="R486" i="5"/>
  <c r="Q486" i="5" s="1"/>
  <c r="T486" i="5" s="1"/>
  <c r="V486" i="5" s="1"/>
  <c r="R497" i="5"/>
  <c r="Q497" i="5" s="1"/>
  <c r="T497" i="5" s="1"/>
  <c r="V497" i="5" s="1"/>
  <c r="X508" i="5"/>
  <c r="W508" i="5"/>
  <c r="R508" i="5"/>
  <c r="Q508" i="5" s="1"/>
  <c r="T508" i="5" s="1"/>
  <c r="V508" i="5" s="1"/>
  <c r="X513" i="5"/>
  <c r="W513" i="5"/>
  <c r="R513" i="5"/>
  <c r="Q513" i="5" s="1"/>
  <c r="T513" i="5" s="1"/>
  <c r="V513" i="5" s="1"/>
  <c r="X518" i="5"/>
  <c r="W518" i="5"/>
  <c r="R518" i="5"/>
  <c r="Q518" i="5" s="1"/>
  <c r="T518" i="5" s="1"/>
  <c r="V518" i="5" s="1"/>
  <c r="X522" i="5"/>
  <c r="W522" i="5"/>
  <c r="R522" i="5"/>
  <c r="Q522" i="5" s="1"/>
  <c r="T522" i="5" s="1"/>
  <c r="V522" i="5" s="1"/>
  <c r="X526" i="5"/>
  <c r="W526" i="5"/>
  <c r="R526" i="5"/>
  <c r="Q526" i="5" s="1"/>
  <c r="T526" i="5" s="1"/>
  <c r="V526" i="5" s="1"/>
  <c r="X531" i="5"/>
  <c r="W531" i="5"/>
  <c r="R531" i="5"/>
  <c r="Q531" i="5" s="1"/>
  <c r="T531" i="5" s="1"/>
  <c r="V531" i="5" s="1"/>
  <c r="X535" i="5"/>
  <c r="W535" i="5"/>
  <c r="R535" i="5"/>
  <c r="Q535" i="5" s="1"/>
  <c r="T535" i="5" s="1"/>
  <c r="V535" i="5" s="1"/>
  <c r="X540" i="5"/>
  <c r="W540" i="5"/>
  <c r="R540" i="5"/>
  <c r="Q540" i="5" s="1"/>
  <c r="T540" i="5" s="1"/>
  <c r="V540" i="5" s="1"/>
  <c r="X544" i="5"/>
  <c r="W544" i="5"/>
  <c r="R544" i="5"/>
  <c r="Q544" i="5" s="1"/>
  <c r="T544" i="5" s="1"/>
  <c r="V544" i="5" s="1"/>
  <c r="X548" i="5"/>
  <c r="W548" i="5"/>
  <c r="R548" i="5"/>
  <c r="Q548" i="5" s="1"/>
  <c r="T548" i="5" s="1"/>
  <c r="V548" i="5" s="1"/>
  <c r="X552" i="5"/>
  <c r="W552" i="5"/>
  <c r="R552" i="5"/>
  <c r="Q552" i="5" s="1"/>
  <c r="T552" i="5" s="1"/>
  <c r="V552" i="5" s="1"/>
  <c r="X557" i="5"/>
  <c r="W557" i="5"/>
  <c r="R557" i="5"/>
  <c r="Q557" i="5" s="1"/>
  <c r="T557" i="5" s="1"/>
  <c r="V557" i="5" s="1"/>
  <c r="X561" i="5"/>
  <c r="W561" i="5"/>
  <c r="R561" i="5"/>
  <c r="Q561" i="5" s="1"/>
  <c r="T561" i="5" s="1"/>
  <c r="V561" i="5" s="1"/>
  <c r="X565" i="5"/>
  <c r="W565" i="5"/>
  <c r="R565" i="5"/>
  <c r="Q565" i="5" s="1"/>
  <c r="T565" i="5" s="1"/>
  <c r="V565" i="5" s="1"/>
  <c r="W573" i="5"/>
  <c r="W583" i="5"/>
  <c r="W596" i="5"/>
  <c r="X625" i="5"/>
  <c r="W625" i="5"/>
  <c r="R625" i="5"/>
  <c r="Q625" i="5" s="1"/>
  <c r="T625" i="5" s="1"/>
  <c r="V625" i="5" s="1"/>
  <c r="W776" i="5"/>
  <c r="J799" i="5"/>
  <c r="W790" i="5"/>
  <c r="R510" i="5"/>
  <c r="Q510" i="5" s="1"/>
  <c r="T510" i="5" s="1"/>
  <c r="V510" i="5" s="1"/>
  <c r="X510" i="5"/>
  <c r="W510" i="5"/>
  <c r="R514" i="5"/>
  <c r="Q514" i="5" s="1"/>
  <c r="T514" i="5" s="1"/>
  <c r="V514" i="5" s="1"/>
  <c r="X514" i="5"/>
  <c r="W514" i="5"/>
  <c r="R519" i="5"/>
  <c r="Q519" i="5" s="1"/>
  <c r="T519" i="5" s="1"/>
  <c r="V519" i="5" s="1"/>
  <c r="X519" i="5"/>
  <c r="W519" i="5"/>
  <c r="R523" i="5"/>
  <c r="Q523" i="5" s="1"/>
  <c r="T523" i="5" s="1"/>
  <c r="V523" i="5" s="1"/>
  <c r="X523" i="5"/>
  <c r="W523" i="5"/>
  <c r="R528" i="5"/>
  <c r="Q528" i="5" s="1"/>
  <c r="T528" i="5" s="1"/>
  <c r="V528" i="5" s="1"/>
  <c r="X528" i="5"/>
  <c r="W528" i="5"/>
  <c r="R532" i="5"/>
  <c r="Q532" i="5" s="1"/>
  <c r="T532" i="5" s="1"/>
  <c r="V532" i="5" s="1"/>
  <c r="X532" i="5"/>
  <c r="W532" i="5"/>
  <c r="R536" i="5"/>
  <c r="Q536" i="5" s="1"/>
  <c r="T536" i="5" s="1"/>
  <c r="V536" i="5" s="1"/>
  <c r="X536" i="5"/>
  <c r="W536" i="5"/>
  <c r="R541" i="5"/>
  <c r="Q541" i="5" s="1"/>
  <c r="T541" i="5" s="1"/>
  <c r="V541" i="5" s="1"/>
  <c r="X541" i="5"/>
  <c r="W541" i="5"/>
  <c r="R545" i="5"/>
  <c r="Q545" i="5" s="1"/>
  <c r="T545" i="5" s="1"/>
  <c r="V545" i="5" s="1"/>
  <c r="X545" i="5"/>
  <c r="W545" i="5"/>
  <c r="R549" i="5"/>
  <c r="Q549" i="5" s="1"/>
  <c r="T549" i="5" s="1"/>
  <c r="V549" i="5" s="1"/>
  <c r="X549" i="5"/>
  <c r="W549" i="5"/>
  <c r="R553" i="5"/>
  <c r="Q553" i="5" s="1"/>
  <c r="T553" i="5" s="1"/>
  <c r="V553" i="5" s="1"/>
  <c r="X553" i="5"/>
  <c r="W553" i="5"/>
  <c r="R558" i="5"/>
  <c r="Q558" i="5" s="1"/>
  <c r="T558" i="5" s="1"/>
  <c r="V558" i="5" s="1"/>
  <c r="X558" i="5"/>
  <c r="W558" i="5"/>
  <c r="R562" i="5"/>
  <c r="Q562" i="5" s="1"/>
  <c r="T562" i="5" s="1"/>
  <c r="V562" i="5" s="1"/>
  <c r="X562" i="5"/>
  <c r="W562" i="5"/>
  <c r="R566" i="5"/>
  <c r="Q566" i="5" s="1"/>
  <c r="T566" i="5" s="1"/>
  <c r="V566" i="5" s="1"/>
  <c r="X566" i="5"/>
  <c r="W566" i="5"/>
  <c r="W575" i="5"/>
  <c r="W588" i="5"/>
  <c r="W598" i="5"/>
  <c r="X611" i="5"/>
  <c r="W611" i="5"/>
  <c r="R611" i="5"/>
  <c r="Q611" i="5" s="1"/>
  <c r="T611" i="5" s="1"/>
  <c r="V611" i="5" s="1"/>
  <c r="R639" i="5"/>
  <c r="Q639" i="5" s="1"/>
  <c r="T639" i="5" s="1"/>
  <c r="V639" i="5" s="1"/>
  <c r="X639" i="5"/>
  <c r="W639" i="5"/>
  <c r="X644" i="5"/>
  <c r="W644" i="5"/>
  <c r="R644" i="5"/>
  <c r="Q644" i="5" s="1"/>
  <c r="T644" i="5" s="1"/>
  <c r="V644" i="5" s="1"/>
  <c r="R652" i="5"/>
  <c r="Q652" i="5" s="1"/>
  <c r="T652" i="5" s="1"/>
  <c r="V652" i="5" s="1"/>
  <c r="X652" i="5"/>
  <c r="W652" i="5"/>
  <c r="X657" i="5"/>
  <c r="W657" i="5"/>
  <c r="R657" i="5"/>
  <c r="Q657" i="5" s="1"/>
  <c r="T657" i="5" s="1"/>
  <c r="V657" i="5" s="1"/>
  <c r="R662" i="5"/>
  <c r="Q662" i="5" s="1"/>
  <c r="T662" i="5" s="1"/>
  <c r="V662" i="5" s="1"/>
  <c r="X662" i="5"/>
  <c r="W662" i="5"/>
  <c r="X666" i="5"/>
  <c r="W666" i="5"/>
  <c r="R666" i="5"/>
  <c r="Q666" i="5" s="1"/>
  <c r="T666" i="5" s="1"/>
  <c r="V666" i="5" s="1"/>
  <c r="R671" i="5"/>
  <c r="Q671" i="5" s="1"/>
  <c r="T671" i="5" s="1"/>
  <c r="V671" i="5" s="1"/>
  <c r="X671" i="5"/>
  <c r="W671" i="5"/>
  <c r="X679" i="5"/>
  <c r="W679" i="5"/>
  <c r="R679" i="5"/>
  <c r="Q679" i="5" s="1"/>
  <c r="T679" i="5" s="1"/>
  <c r="V679" i="5" s="1"/>
  <c r="W693" i="5"/>
  <c r="W690" i="5"/>
  <c r="S690" i="5"/>
  <c r="Q690" i="5" s="1"/>
  <c r="T690" i="5" s="1"/>
  <c r="V690" i="5" s="1"/>
  <c r="X690" i="5"/>
  <c r="W698" i="5"/>
  <c r="X698" i="5"/>
  <c r="R698" i="5"/>
  <c r="Q698" i="5" s="1"/>
  <c r="T698" i="5" s="1"/>
  <c r="V698" i="5" s="1"/>
  <c r="W707" i="5"/>
  <c r="X707" i="5"/>
  <c r="R707" i="5"/>
  <c r="Q707" i="5" s="1"/>
  <c r="T707" i="5" s="1"/>
  <c r="V707" i="5" s="1"/>
  <c r="W716" i="5"/>
  <c r="X716" i="5"/>
  <c r="R716" i="5"/>
  <c r="Q716" i="5" s="1"/>
  <c r="T716" i="5" s="1"/>
  <c r="V716" i="5" s="1"/>
  <c r="R728" i="5"/>
  <c r="Q728" i="5" s="1"/>
  <c r="T728" i="5" s="1"/>
  <c r="V728" i="5" s="1"/>
  <c r="X728" i="5"/>
  <c r="X731" i="5"/>
  <c r="W731" i="5"/>
  <c r="R731" i="5"/>
  <c r="Q731" i="5" s="1"/>
  <c r="T731" i="5" s="1"/>
  <c r="V731" i="5" s="1"/>
  <c r="W754" i="5"/>
  <c r="W756" i="5"/>
  <c r="W761" i="5"/>
  <c r="X761" i="5"/>
  <c r="R761" i="5"/>
  <c r="Q761" i="5" s="1"/>
  <c r="T761" i="5" s="1"/>
  <c r="V761" i="5" s="1"/>
  <c r="X788" i="5"/>
  <c r="W788" i="5"/>
  <c r="R788" i="5"/>
  <c r="Q788" i="5" s="1"/>
  <c r="T788" i="5" s="1"/>
  <c r="V788" i="5" s="1"/>
  <c r="W832" i="5"/>
  <c r="X634" i="5"/>
  <c r="S634" i="5"/>
  <c r="Q634" i="5" s="1"/>
  <c r="T634" i="5" s="1"/>
  <c r="V634" i="5" s="1"/>
  <c r="W634" i="5"/>
  <c r="R646" i="5"/>
  <c r="Q646" i="5" s="1"/>
  <c r="T646" i="5" s="1"/>
  <c r="V646" i="5" s="1"/>
  <c r="X646" i="5"/>
  <c r="W646" i="5"/>
  <c r="R658" i="5"/>
  <c r="Q658" i="5" s="1"/>
  <c r="T658" i="5" s="1"/>
  <c r="V658" i="5" s="1"/>
  <c r="X658" i="5"/>
  <c r="W658" i="5"/>
  <c r="R667" i="5"/>
  <c r="Q667" i="5" s="1"/>
  <c r="T667" i="5" s="1"/>
  <c r="V667" i="5" s="1"/>
  <c r="X667" i="5"/>
  <c r="W667" i="5"/>
  <c r="R680" i="5"/>
  <c r="Q680" i="5" s="1"/>
  <c r="T680" i="5" s="1"/>
  <c r="V680" i="5" s="1"/>
  <c r="X680" i="5"/>
  <c r="W680" i="5"/>
  <c r="W687" i="5"/>
  <c r="J737" i="5"/>
  <c r="W728" i="5"/>
  <c r="J747" i="5"/>
  <c r="W746" i="5"/>
  <c r="W757" i="5"/>
  <c r="X757" i="5"/>
  <c r="R757" i="5"/>
  <c r="Q757" i="5" s="1"/>
  <c r="T757" i="5" s="1"/>
  <c r="V757" i="5" s="1"/>
  <c r="X769" i="5"/>
  <c r="R769" i="5"/>
  <c r="Q769" i="5" s="1"/>
  <c r="T769" i="5" s="1"/>
  <c r="V769" i="5" s="1"/>
  <c r="W769" i="5"/>
  <c r="R777" i="5"/>
  <c r="Q777" i="5" s="1"/>
  <c r="T777" i="5" s="1"/>
  <c r="V777" i="5" s="1"/>
  <c r="W777" i="5"/>
  <c r="X777" i="5"/>
  <c r="R779" i="5"/>
  <c r="Q779" i="5" s="1"/>
  <c r="T779" i="5" s="1"/>
  <c r="V779" i="5" s="1"/>
  <c r="X779" i="5"/>
  <c r="W779" i="5"/>
  <c r="X785" i="5"/>
  <c r="R785" i="5"/>
  <c r="Q785" i="5" s="1"/>
  <c r="T785" i="5" s="1"/>
  <c r="V785" i="5" s="1"/>
  <c r="W785" i="5"/>
  <c r="W813" i="5"/>
  <c r="R813" i="5"/>
  <c r="Q813" i="5" s="1"/>
  <c r="T813" i="5" s="1"/>
  <c r="V813" i="5" s="1"/>
  <c r="X813" i="5"/>
  <c r="W850" i="5"/>
  <c r="W898" i="5"/>
  <c r="X898" i="5"/>
  <c r="R898" i="5"/>
  <c r="Q898" i="5" s="1"/>
  <c r="T898" i="5" s="1"/>
  <c r="V898" i="5" s="1"/>
  <c r="R507" i="5"/>
  <c r="Q507" i="5" s="1"/>
  <c r="T507" i="5" s="1"/>
  <c r="V507" i="5" s="1"/>
  <c r="R512" i="5"/>
  <c r="Q512" i="5" s="1"/>
  <c r="T512" i="5" s="1"/>
  <c r="V512" i="5" s="1"/>
  <c r="R517" i="5"/>
  <c r="Q517" i="5" s="1"/>
  <c r="T517" i="5" s="1"/>
  <c r="V517" i="5" s="1"/>
  <c r="R521" i="5"/>
  <c r="Q521" i="5" s="1"/>
  <c r="T521" i="5" s="1"/>
  <c r="V521" i="5" s="1"/>
  <c r="R525" i="5"/>
  <c r="Q525" i="5" s="1"/>
  <c r="T525" i="5" s="1"/>
  <c r="V525" i="5" s="1"/>
  <c r="R530" i="5"/>
  <c r="Q530" i="5" s="1"/>
  <c r="T530" i="5" s="1"/>
  <c r="V530" i="5" s="1"/>
  <c r="R534" i="5"/>
  <c r="Q534" i="5" s="1"/>
  <c r="T534" i="5" s="1"/>
  <c r="V534" i="5" s="1"/>
  <c r="R538" i="5"/>
  <c r="Q538" i="5" s="1"/>
  <c r="T538" i="5" s="1"/>
  <c r="V538" i="5" s="1"/>
  <c r="R543" i="5"/>
  <c r="Q543" i="5" s="1"/>
  <c r="T543" i="5" s="1"/>
  <c r="V543" i="5" s="1"/>
  <c r="R547" i="5"/>
  <c r="Q547" i="5" s="1"/>
  <c r="T547" i="5" s="1"/>
  <c r="V547" i="5" s="1"/>
  <c r="R551" i="5"/>
  <c r="Q551" i="5" s="1"/>
  <c r="T551" i="5" s="1"/>
  <c r="V551" i="5" s="1"/>
  <c r="R556" i="5"/>
  <c r="Q556" i="5" s="1"/>
  <c r="T556" i="5" s="1"/>
  <c r="V556" i="5" s="1"/>
  <c r="R560" i="5"/>
  <c r="Q560" i="5" s="1"/>
  <c r="T560" i="5" s="1"/>
  <c r="V560" i="5" s="1"/>
  <c r="R564" i="5"/>
  <c r="Q564" i="5" s="1"/>
  <c r="T564" i="5" s="1"/>
  <c r="V564" i="5" s="1"/>
  <c r="X567" i="5"/>
  <c r="W567" i="5"/>
  <c r="X569" i="5"/>
  <c r="W569" i="5"/>
  <c r="X572" i="5"/>
  <c r="W572" i="5"/>
  <c r="X574" i="5"/>
  <c r="W574" i="5"/>
  <c r="X576" i="5"/>
  <c r="W576" i="5"/>
  <c r="X579" i="5"/>
  <c r="W579" i="5"/>
  <c r="X582" i="5"/>
  <c r="W582" i="5"/>
  <c r="S582" i="5"/>
  <c r="Q582" i="5" s="1"/>
  <c r="T582" i="5" s="1"/>
  <c r="V582" i="5" s="1"/>
  <c r="X585" i="5"/>
  <c r="W585" i="5"/>
  <c r="X589" i="5"/>
  <c r="W589" i="5"/>
  <c r="X592" i="5"/>
  <c r="W592" i="5"/>
  <c r="X594" i="5"/>
  <c r="W594" i="5"/>
  <c r="X597" i="5"/>
  <c r="W597" i="5"/>
  <c r="X600" i="5"/>
  <c r="W600" i="5"/>
  <c r="X602" i="5"/>
  <c r="W602" i="5"/>
  <c r="X604" i="5"/>
  <c r="X607" i="5"/>
  <c r="W607" i="5"/>
  <c r="R607" i="5"/>
  <c r="Q607" i="5" s="1"/>
  <c r="T607" i="5" s="1"/>
  <c r="V607" i="5" s="1"/>
  <c r="R613" i="5"/>
  <c r="Q613" i="5" s="1"/>
  <c r="T613" i="5" s="1"/>
  <c r="V613" i="5" s="1"/>
  <c r="X613" i="5"/>
  <c r="X619" i="5"/>
  <c r="W619" i="5"/>
  <c r="R619" i="5"/>
  <c r="Q619" i="5" s="1"/>
  <c r="T619" i="5" s="1"/>
  <c r="V619" i="5" s="1"/>
  <c r="R627" i="5"/>
  <c r="Q627" i="5" s="1"/>
  <c r="T627" i="5" s="1"/>
  <c r="V627" i="5" s="1"/>
  <c r="X627" i="5"/>
  <c r="X631" i="5"/>
  <c r="W631" i="5"/>
  <c r="R631" i="5"/>
  <c r="Q631" i="5" s="1"/>
  <c r="T631" i="5" s="1"/>
  <c r="V631" i="5" s="1"/>
  <c r="X638" i="5"/>
  <c r="W638" i="5"/>
  <c r="R638" i="5"/>
  <c r="Q638" i="5" s="1"/>
  <c r="T638" i="5" s="1"/>
  <c r="V638" i="5" s="1"/>
  <c r="X651" i="5"/>
  <c r="W651" i="5"/>
  <c r="R651" i="5"/>
  <c r="Q651" i="5" s="1"/>
  <c r="T651" i="5" s="1"/>
  <c r="V651" i="5" s="1"/>
  <c r="X661" i="5"/>
  <c r="W661" i="5"/>
  <c r="R661" i="5"/>
  <c r="Q661" i="5" s="1"/>
  <c r="T661" i="5" s="1"/>
  <c r="V661" i="5" s="1"/>
  <c r="X670" i="5"/>
  <c r="W670" i="5"/>
  <c r="R670" i="5"/>
  <c r="Q670" i="5" s="1"/>
  <c r="T670" i="5" s="1"/>
  <c r="V670" i="5" s="1"/>
  <c r="W692" i="5"/>
  <c r="S692" i="5"/>
  <c r="Q692" i="5" s="1"/>
  <c r="T692" i="5" s="1"/>
  <c r="V692" i="5" s="1"/>
  <c r="X692" i="5"/>
  <c r="W702" i="5"/>
  <c r="X702" i="5"/>
  <c r="R702" i="5"/>
  <c r="Q702" i="5" s="1"/>
  <c r="T702" i="5" s="1"/>
  <c r="V702" i="5" s="1"/>
  <c r="W712" i="5"/>
  <c r="X712" i="5"/>
  <c r="R712" i="5"/>
  <c r="Q712" i="5" s="1"/>
  <c r="T712" i="5" s="1"/>
  <c r="V712" i="5" s="1"/>
  <c r="W720" i="5"/>
  <c r="X720" i="5"/>
  <c r="R720" i="5"/>
  <c r="Q720" i="5" s="1"/>
  <c r="T720" i="5" s="1"/>
  <c r="V720" i="5" s="1"/>
  <c r="W722" i="5"/>
  <c r="X722" i="5"/>
  <c r="R722" i="5"/>
  <c r="Q722" i="5" s="1"/>
  <c r="T722" i="5" s="1"/>
  <c r="V722" i="5" s="1"/>
  <c r="W760" i="5"/>
  <c r="W822" i="5"/>
  <c r="W857" i="5"/>
  <c r="W841" i="5"/>
  <c r="R841" i="5"/>
  <c r="Q841" i="5" s="1"/>
  <c r="T841" i="5" s="1"/>
  <c r="V841" i="5" s="1"/>
  <c r="W888" i="5"/>
  <c r="S888" i="5"/>
  <c r="Q888" i="5" s="1"/>
  <c r="T888" i="5" s="1"/>
  <c r="V888" i="5" s="1"/>
  <c r="R606" i="5"/>
  <c r="Q606" i="5" s="1"/>
  <c r="T606" i="5" s="1"/>
  <c r="V606" i="5" s="1"/>
  <c r="R610" i="5"/>
  <c r="Q610" i="5" s="1"/>
  <c r="T610" i="5" s="1"/>
  <c r="V610" i="5" s="1"/>
  <c r="R617" i="5"/>
  <c r="Q617" i="5" s="1"/>
  <c r="T617" i="5" s="1"/>
  <c r="V617" i="5" s="1"/>
  <c r="R623" i="5"/>
  <c r="Q623" i="5" s="1"/>
  <c r="T623" i="5" s="1"/>
  <c r="V623" i="5" s="1"/>
  <c r="R629" i="5"/>
  <c r="Q629" i="5" s="1"/>
  <c r="T629" i="5" s="1"/>
  <c r="V629" i="5" s="1"/>
  <c r="W684" i="5"/>
  <c r="S684" i="5"/>
  <c r="Q684" i="5" s="1"/>
  <c r="T684" i="5" s="1"/>
  <c r="V684" i="5" s="1"/>
  <c r="X783" i="5"/>
  <c r="W783" i="5"/>
  <c r="R783" i="5"/>
  <c r="Q783" i="5" s="1"/>
  <c r="T783" i="5" s="1"/>
  <c r="V783" i="5" s="1"/>
  <c r="R784" i="5"/>
  <c r="Q784" i="5" s="1"/>
  <c r="T784" i="5" s="1"/>
  <c r="V784" i="5" s="1"/>
  <c r="X784" i="5"/>
  <c r="R795" i="5"/>
  <c r="Q795" i="5" s="1"/>
  <c r="T795" i="5" s="1"/>
  <c r="V795" i="5" s="1"/>
  <c r="W795" i="5"/>
  <c r="X795" i="5"/>
  <c r="R798" i="5"/>
  <c r="Q798" i="5" s="1"/>
  <c r="T798" i="5" s="1"/>
  <c r="V798" i="5" s="1"/>
  <c r="X798" i="5"/>
  <c r="W798" i="5"/>
  <c r="W833" i="5"/>
  <c r="X833" i="5"/>
  <c r="R833" i="5"/>
  <c r="Q833" i="5" s="1"/>
  <c r="T833" i="5" s="1"/>
  <c r="V833" i="5" s="1"/>
  <c r="X841" i="5"/>
  <c r="W860" i="5"/>
  <c r="X860" i="5"/>
  <c r="R860" i="5"/>
  <c r="Q860" i="5" s="1"/>
  <c r="T860" i="5" s="1"/>
  <c r="V860" i="5" s="1"/>
  <c r="X872" i="5"/>
  <c r="W872" i="5"/>
  <c r="R872" i="5"/>
  <c r="Q872" i="5" s="1"/>
  <c r="T872" i="5" s="1"/>
  <c r="V872" i="5" s="1"/>
  <c r="X888" i="5"/>
  <c r="R568" i="5"/>
  <c r="Q568" i="5" s="1"/>
  <c r="T568" i="5" s="1"/>
  <c r="V568" i="5" s="1"/>
  <c r="R571" i="5"/>
  <c r="Q571" i="5" s="1"/>
  <c r="T571" i="5" s="1"/>
  <c r="V571" i="5" s="1"/>
  <c r="R573" i="5"/>
  <c r="Q573" i="5" s="1"/>
  <c r="T573" i="5" s="1"/>
  <c r="V573" i="5" s="1"/>
  <c r="R575" i="5"/>
  <c r="Q575" i="5" s="1"/>
  <c r="T575" i="5" s="1"/>
  <c r="V575" i="5" s="1"/>
  <c r="R578" i="5"/>
  <c r="Q578" i="5" s="1"/>
  <c r="T578" i="5" s="1"/>
  <c r="V578" i="5" s="1"/>
  <c r="R583" i="5"/>
  <c r="Q583" i="5" s="1"/>
  <c r="T583" i="5" s="1"/>
  <c r="V583" i="5" s="1"/>
  <c r="R588" i="5"/>
  <c r="Q588" i="5" s="1"/>
  <c r="T588" i="5" s="1"/>
  <c r="V588" i="5" s="1"/>
  <c r="R590" i="5"/>
  <c r="Q590" i="5" s="1"/>
  <c r="T590" i="5" s="1"/>
  <c r="V590" i="5" s="1"/>
  <c r="R593" i="5"/>
  <c r="Q593" i="5" s="1"/>
  <c r="T593" i="5" s="1"/>
  <c r="V593" i="5" s="1"/>
  <c r="R596" i="5"/>
  <c r="Q596" i="5" s="1"/>
  <c r="T596" i="5" s="1"/>
  <c r="V596" i="5" s="1"/>
  <c r="R598" i="5"/>
  <c r="Q598" i="5" s="1"/>
  <c r="T598" i="5" s="1"/>
  <c r="V598" i="5" s="1"/>
  <c r="R601" i="5"/>
  <c r="Q601" i="5" s="1"/>
  <c r="T601" i="5" s="1"/>
  <c r="V601" i="5" s="1"/>
  <c r="R603" i="5"/>
  <c r="Q603" i="5" s="1"/>
  <c r="T603" i="5" s="1"/>
  <c r="V603" i="5" s="1"/>
  <c r="W606" i="5"/>
  <c r="W610" i="5"/>
  <c r="Q615" i="5"/>
  <c r="T615" i="5" s="1"/>
  <c r="V615" i="5" s="1"/>
  <c r="W617" i="5"/>
  <c r="W623" i="5"/>
  <c r="W629" i="5"/>
  <c r="R637" i="5"/>
  <c r="Q637" i="5" s="1"/>
  <c r="T637" i="5" s="1"/>
  <c r="V637" i="5" s="1"/>
  <c r="R643" i="5"/>
  <c r="Q643" i="5" s="1"/>
  <c r="T643" i="5" s="1"/>
  <c r="V643" i="5" s="1"/>
  <c r="R649" i="5"/>
  <c r="Q649" i="5" s="1"/>
  <c r="T649" i="5" s="1"/>
  <c r="V649" i="5" s="1"/>
  <c r="R656" i="5"/>
  <c r="Q656" i="5" s="1"/>
  <c r="T656" i="5" s="1"/>
  <c r="V656" i="5" s="1"/>
  <c r="R660" i="5"/>
  <c r="Q660" i="5" s="1"/>
  <c r="T660" i="5" s="1"/>
  <c r="V660" i="5" s="1"/>
  <c r="R665" i="5"/>
  <c r="Q665" i="5" s="1"/>
  <c r="T665" i="5" s="1"/>
  <c r="V665" i="5" s="1"/>
  <c r="R669" i="5"/>
  <c r="Q669" i="5" s="1"/>
  <c r="T669" i="5" s="1"/>
  <c r="V669" i="5" s="1"/>
  <c r="R677" i="5"/>
  <c r="Q677" i="5" s="1"/>
  <c r="T677" i="5" s="1"/>
  <c r="V677" i="5" s="1"/>
  <c r="Q687" i="5"/>
  <c r="T687" i="5" s="1"/>
  <c r="V687" i="5" s="1"/>
  <c r="W688" i="5"/>
  <c r="S688" i="5"/>
  <c r="Q688" i="5" s="1"/>
  <c r="T688" i="5" s="1"/>
  <c r="V688" i="5" s="1"/>
  <c r="R734" i="5"/>
  <c r="Q734" i="5" s="1"/>
  <c r="T734" i="5" s="1"/>
  <c r="V734" i="5" s="1"/>
  <c r="X734" i="5"/>
  <c r="W752" i="5"/>
  <c r="X752" i="5"/>
  <c r="R782" i="5"/>
  <c r="Q782" i="5" s="1"/>
  <c r="T782" i="5" s="1"/>
  <c r="V782" i="5" s="1"/>
  <c r="W782" i="5"/>
  <c r="W784" i="5"/>
  <c r="X790" i="5"/>
  <c r="R790" i="5"/>
  <c r="Q790" i="5" s="1"/>
  <c r="T790" i="5" s="1"/>
  <c r="V790" i="5" s="1"/>
  <c r="W794" i="5"/>
  <c r="W804" i="5"/>
  <c r="R804" i="5"/>
  <c r="Q804" i="5" s="1"/>
  <c r="T804" i="5" s="1"/>
  <c r="V804" i="5" s="1"/>
  <c r="X804" i="5"/>
  <c r="W808" i="5"/>
  <c r="X808" i="5"/>
  <c r="R808" i="5"/>
  <c r="Q808" i="5" s="1"/>
  <c r="T808" i="5" s="1"/>
  <c r="V808" i="5" s="1"/>
  <c r="W835" i="5"/>
  <c r="R835" i="5"/>
  <c r="Q835" i="5" s="1"/>
  <c r="T835" i="5" s="1"/>
  <c r="V835" i="5" s="1"/>
  <c r="X835" i="5"/>
  <c r="W837" i="5"/>
  <c r="X837" i="5"/>
  <c r="R837" i="5"/>
  <c r="Q837" i="5" s="1"/>
  <c r="T837" i="5" s="1"/>
  <c r="V837" i="5" s="1"/>
  <c r="R868" i="5"/>
  <c r="Q868" i="5" s="1"/>
  <c r="T868" i="5" s="1"/>
  <c r="V868" i="5" s="1"/>
  <c r="X868" i="5"/>
  <c r="W868" i="5"/>
  <c r="W870" i="5"/>
  <c r="R873" i="5"/>
  <c r="Q873" i="5" s="1"/>
  <c r="T873" i="5" s="1"/>
  <c r="V873" i="5" s="1"/>
  <c r="X873" i="5"/>
  <c r="X877" i="5"/>
  <c r="W877" i="5"/>
  <c r="R877" i="5"/>
  <c r="Q877" i="5" s="1"/>
  <c r="T877" i="5" s="1"/>
  <c r="V877" i="5" s="1"/>
  <c r="R730" i="5"/>
  <c r="Q730" i="5" s="1"/>
  <c r="T730" i="5" s="1"/>
  <c r="V730" i="5" s="1"/>
  <c r="R746" i="5"/>
  <c r="Q746" i="5" s="1"/>
  <c r="T746" i="5" s="1"/>
  <c r="V746" i="5" s="1"/>
  <c r="R771" i="5"/>
  <c r="Q771" i="5" s="1"/>
  <c r="T771" i="5" s="1"/>
  <c r="V771" i="5" s="1"/>
  <c r="W771" i="5"/>
  <c r="R775" i="5"/>
  <c r="Q775" i="5" s="1"/>
  <c r="T775" i="5" s="1"/>
  <c r="V775" i="5" s="1"/>
  <c r="X781" i="5"/>
  <c r="Q781" i="5"/>
  <c r="T781" i="5" s="1"/>
  <c r="V781" i="5" s="1"/>
  <c r="R791" i="5"/>
  <c r="Q791" i="5" s="1"/>
  <c r="T791" i="5" s="1"/>
  <c r="V791" i="5" s="1"/>
  <c r="W791" i="5"/>
  <c r="R793" i="5"/>
  <c r="Q793" i="5" s="1"/>
  <c r="T793" i="5" s="1"/>
  <c r="V793" i="5" s="1"/>
  <c r="W828" i="5"/>
  <c r="R828" i="5"/>
  <c r="Q828" i="5" s="1"/>
  <c r="T828" i="5" s="1"/>
  <c r="V828" i="5" s="1"/>
  <c r="W856" i="5"/>
  <c r="R856" i="5"/>
  <c r="Q856" i="5" s="1"/>
  <c r="T856" i="5" s="1"/>
  <c r="V856" i="5" s="1"/>
  <c r="W882" i="5"/>
  <c r="X882" i="5"/>
  <c r="W891" i="5"/>
  <c r="R891" i="5"/>
  <c r="Q891" i="5" s="1"/>
  <c r="T891" i="5" s="1"/>
  <c r="V891" i="5" s="1"/>
  <c r="X891" i="5"/>
  <c r="W896" i="5"/>
  <c r="R896" i="5"/>
  <c r="Q896" i="5" s="1"/>
  <c r="T896" i="5" s="1"/>
  <c r="V896" i="5" s="1"/>
  <c r="Q760" i="5"/>
  <c r="T760" i="5" s="1"/>
  <c r="V760" i="5" s="1"/>
  <c r="X776" i="5"/>
  <c r="Q776" i="5"/>
  <c r="T776" i="5" s="1"/>
  <c r="V776" i="5" s="1"/>
  <c r="W781" i="5"/>
  <c r="R786" i="5"/>
  <c r="Q786" i="5" s="1"/>
  <c r="T786" i="5" s="1"/>
  <c r="V786" i="5" s="1"/>
  <c r="W786" i="5"/>
  <c r="R789" i="5"/>
  <c r="Q789" i="5" s="1"/>
  <c r="T789" i="5" s="1"/>
  <c r="V789" i="5" s="1"/>
  <c r="X794" i="5"/>
  <c r="Q794" i="5"/>
  <c r="T794" i="5" s="1"/>
  <c r="V794" i="5" s="1"/>
  <c r="W820" i="5"/>
  <c r="R820" i="5"/>
  <c r="Q820" i="5" s="1"/>
  <c r="T820" i="5" s="1"/>
  <c r="V820" i="5" s="1"/>
  <c r="X828" i="5"/>
  <c r="W848" i="5"/>
  <c r="R848" i="5"/>
  <c r="Q848" i="5" s="1"/>
  <c r="T848" i="5" s="1"/>
  <c r="V848" i="5" s="1"/>
  <c r="X856" i="5"/>
  <c r="R878" i="5"/>
  <c r="Q878" i="5" s="1"/>
  <c r="T878" i="5" s="1"/>
  <c r="V878" i="5" s="1"/>
  <c r="X878" i="5"/>
  <c r="W894" i="5"/>
  <c r="X894" i="5"/>
  <c r="R894" i="5"/>
  <c r="Q894" i="5" s="1"/>
  <c r="T894" i="5" s="1"/>
  <c r="V894" i="5" s="1"/>
  <c r="Q857" i="5"/>
  <c r="T857" i="5" s="1"/>
  <c r="V857" i="5" s="1"/>
  <c r="R870" i="5"/>
  <c r="Q870" i="5" s="1"/>
  <c r="T870" i="5" s="1"/>
  <c r="V870" i="5" s="1"/>
  <c r="R875" i="5"/>
  <c r="Q875" i="5" s="1"/>
  <c r="T875" i="5" s="1"/>
  <c r="V875" i="5" s="1"/>
  <c r="Q886" i="5"/>
  <c r="T886" i="5" s="1"/>
  <c r="V886" i="5" s="1"/>
  <c r="R988" i="5"/>
  <c r="Q988" i="5" s="1"/>
  <c r="T988" i="5" s="1"/>
  <c r="V988" i="5" s="1"/>
  <c r="X988" i="5"/>
  <c r="W988" i="5"/>
  <c r="R996" i="5"/>
  <c r="Q996" i="5" s="1"/>
  <c r="T996" i="5" s="1"/>
  <c r="V996" i="5" s="1"/>
  <c r="X996" i="5"/>
  <c r="W996" i="5"/>
  <c r="X1002" i="5"/>
  <c r="W1002" i="5"/>
  <c r="R1002" i="5"/>
  <c r="Q1002" i="5" s="1"/>
  <c r="T1002" i="5" s="1"/>
  <c r="V1002" i="5" s="1"/>
  <c r="W1003" i="5"/>
  <c r="X1000" i="5"/>
  <c r="X1004" i="5"/>
  <c r="R1005" i="5"/>
  <c r="Q1005" i="5" s="1"/>
  <c r="T1005" i="5" s="1"/>
  <c r="V1005" i="5" s="1"/>
  <c r="R1000" i="5"/>
  <c r="Q1000" i="5" s="1"/>
  <c r="T1000" i="5" s="1"/>
  <c r="V1000" i="5" s="1"/>
  <c r="R1004" i="5"/>
  <c r="Q1004" i="5" s="1"/>
  <c r="T1004" i="5" s="1"/>
  <c r="V1004" i="5" s="1"/>
  <c r="J681" i="5" l="1"/>
  <c r="J863" i="5"/>
  <c r="J983" i="5"/>
  <c r="J502" i="5"/>
  <c r="J103" i="5"/>
  <c r="J362" i="5"/>
  <c r="J762" i="5"/>
  <c r="J1006" i="5"/>
  <c r="J990" i="5" l="1"/>
  <c r="J738" i="5"/>
  <c r="J1008" i="5"/>
  <c r="J1012" i="5"/>
  <c r="J1010" i="5" l="1"/>
  <c r="J1013" i="5" l="1"/>
  <c r="J1019" i="5"/>
  <c r="J1016" i="5"/>
  <c r="K1005" i="5"/>
  <c r="K1000" i="5"/>
  <c r="K1003" i="5"/>
  <c r="K1004" i="5"/>
  <c r="K1002" i="5"/>
  <c r="K1001" i="5"/>
</calcChain>
</file>

<file path=xl/sharedStrings.xml><?xml version="1.0" encoding="utf-8"?>
<sst xmlns="http://schemas.openxmlformats.org/spreadsheetml/2006/main" count="2672" uniqueCount="1645">
  <si>
    <t>FUNDAÇÃO UNIVERSIDADE DE BRASÍLIA</t>
  </si>
  <si>
    <t>Orçamento Sintético</t>
  </si>
  <si>
    <t>Campus Darcy Ribeiro</t>
  </si>
  <si>
    <t>CÓDIGO</t>
  </si>
  <si>
    <t>DESCRIÇÃO</t>
  </si>
  <si>
    <t>UNIDADE</t>
  </si>
  <si>
    <t>QUANT.</t>
  </si>
  <si>
    <t>01.00.000</t>
  </si>
  <si>
    <t>SERVIÇOS TÉCNICO-PROFISSIONAIS</t>
  </si>
  <si>
    <t>01.06.000</t>
  </si>
  <si>
    <t>PLANEJAMENTO E CONTROLE</t>
  </si>
  <si>
    <t>CPOS 01.27.011</t>
  </si>
  <si>
    <t>Projeto e implementação de gerenciamento integrado de resíduos sólidos e gestão de perdas</t>
  </si>
  <si>
    <t>UN</t>
  </si>
  <si>
    <t>SUBTOTAL (ETAPA): </t>
  </si>
  <si>
    <t>02.00.000</t>
  </si>
  <si>
    <t>SERVIÇOS PRELIMINARES</t>
  </si>
  <si>
    <t>02.01.000</t>
  </si>
  <si>
    <t>CANTEIRO DE OBRAS</t>
  </si>
  <si>
    <t>02.01.100</t>
  </si>
  <si>
    <t>CONSTRUÇÕES PROVISÓRIAS</t>
  </si>
  <si>
    <t>02.01.101</t>
  </si>
  <si>
    <t>ESCRITÓRIOS</t>
  </si>
  <si>
    <t>10775</t>
  </si>
  <si>
    <t>LOCACAO DE CONTAINER 2,30  X  6,00 M, ALT. 2,50 M, COM 1 SANITARIO, PARA ESCRITORIO, COMPLETO, SEM DIVISORIAS INTERNAS</t>
  </si>
  <si>
    <t>MÊS</t>
  </si>
  <si>
    <t>IOPES INSUMO 071820</t>
  </si>
  <si>
    <t>MOBILIZAÇÃO E DESMOB. CONTEINER P/BARRACÃO DE OBRA (LABOR)</t>
  </si>
  <si>
    <t>02.01.102</t>
  </si>
  <si>
    <t>DEPÓSITOS</t>
  </si>
  <si>
    <t>93584U</t>
  </si>
  <si>
    <t>EXECUÇÃO DE DEPÓSITO EM CANTEIRO DE OBRA EM CHAPA DE MADEIRA COMPENSADA, NÃO INCLUSO MOBILIÁRIO. AF_04/2016</t>
  </si>
  <si>
    <t>M2</t>
  </si>
  <si>
    <t>02.01.104</t>
  </si>
  <si>
    <t>REFEITÓRIOS</t>
  </si>
  <si>
    <t>93210U</t>
  </si>
  <si>
    <t>EXECUÇÃO DE REFEITÓRIO EM CANTEIRO DE OBRA EM CHAPA DE MADEIRA COMPENSADA, NÃO INCLUSO MOBILIÁRIO E EQUIPAMENTOS. AF_02/2016</t>
  </si>
  <si>
    <t>02.01.105</t>
  </si>
  <si>
    <t>VESTIÁRIOS E SANITÁRIOS</t>
  </si>
  <si>
    <t>93212U</t>
  </si>
  <si>
    <t>EXECUÇÃO DE SANITÁRIO E VESTIÁRIO EM CANTEIRO DE OBRA EM CHAPA DE MADEIRA COMPENSADA, NÃO INCLUSO MOBILIÁRIO. AF_02/2016</t>
  </si>
  <si>
    <t>02.01.200</t>
  </si>
  <si>
    <t>LIGAÇÕES PROVISÓRIAS</t>
  </si>
  <si>
    <t>02.01.201</t>
  </si>
  <si>
    <t>ÁGUA</t>
  </si>
  <si>
    <t>89357U</t>
  </si>
  <si>
    <t>TUBO, PVC, SOLDÁVEL, DN 32MM, INSTALADO EM RAMAL OU SUB-RAMAL DE ÁGUA - FORNECIMENTO E INSTALAÇÃO. AF_12/2014</t>
  </si>
  <si>
    <t>M</t>
  </si>
  <si>
    <t>93214U</t>
  </si>
  <si>
    <t>EXECUÇÃO DE RESERVATÓRIO ELEVADO DE ÁGUA (1000 LITROS) EM CANTEIRO DE OBRA, APOIADO EM ESTRUTURA DE MADEIRA. AF_02/2016</t>
  </si>
  <si>
    <t>02.01.202</t>
  </si>
  <si>
    <t>ENERGIA ELÉTRICA</t>
  </si>
  <si>
    <t>91846U</t>
  </si>
  <si>
    <t>ELETRODUTO FLEXÍVEL CORRUGADO, PVC, DN 32 MM (1"), PARA CIRCUITOS TERMINAIS, INSTALADO EM LAJE - FORNECIMENTO E INSTALAÇÃO. AF_12/2015</t>
  </si>
  <si>
    <t>93670U</t>
  </si>
  <si>
    <t>DISJUNTOR TRIPOLAR TIPO DIN, CORRENTE NOMINAL DE 25A - FORNECIMENTO E INSTALAÇÃO. AF_04/2016</t>
  </si>
  <si>
    <t>ORSE INSUMO 3314</t>
  </si>
  <si>
    <t>Cabo de cobre PP Cordplast 5 x 4.0 mm2, 450/750v</t>
  </si>
  <si>
    <t>02.01.205</t>
  </si>
  <si>
    <t>ESGOTO</t>
  </si>
  <si>
    <t>89848U</t>
  </si>
  <si>
    <t>TUBO PVC, SERIE NORMAL, ESGOTO PREDIAL, DN 100 MM, FORNECIDO E INSTALADO EM SUBCOLETOR AÉREO DE ESGOTO SANITÁRIO. AF_12/2014</t>
  </si>
  <si>
    <t>02.01.400</t>
  </si>
  <si>
    <t>PROTEÇÃO E SINALIZAÇÃO</t>
  </si>
  <si>
    <t>02.01.401</t>
  </si>
  <si>
    <t>TAPUMES</t>
  </si>
  <si>
    <t>98459 MOD</t>
  </si>
  <si>
    <t>Tapume com telha metálica, inclusive portão de pedestres, h=2,12m (2,02 de altura de fechamento + 10cm de espaçamento do chão)</t>
  </si>
  <si>
    <t>02.01.404</t>
  </si>
  <si>
    <t>PLACAS</t>
  </si>
  <si>
    <t>ORSE 51</t>
  </si>
  <si>
    <t>Placa de obra em chapa aço galvanizado, instalada</t>
  </si>
  <si>
    <t>02.01.405</t>
  </si>
  <si>
    <t>PORTÕES</t>
  </si>
  <si>
    <t>ORSE 12759 MOD</t>
  </si>
  <si>
    <t>Portão metálico para tapume, fechamento em telha metálica, comprimento 4,12m</t>
  </si>
  <si>
    <t>02.02.000</t>
  </si>
  <si>
    <t>DEMOLIÇÃO</t>
  </si>
  <si>
    <t>02.02.100</t>
  </si>
  <si>
    <t>DEMOLIÇÃO CONVENCIONAL</t>
  </si>
  <si>
    <t>02.02.111</t>
  </si>
  <si>
    <t>CONCRETO SIMPLES</t>
  </si>
  <si>
    <t>97628U</t>
  </si>
  <si>
    <t>M3</t>
  </si>
  <si>
    <t>02.02.140</t>
  </si>
  <si>
    <t>VEDAÇÕES</t>
  </si>
  <si>
    <t>97622U</t>
  </si>
  <si>
    <t>DEMOLIÇÃO DE ALVENARIA DE BLOCO FURADO, DE FORMA MANUAL, SEM REAPROVEITAMENTO. AF_12/2017</t>
  </si>
  <si>
    <t>97624U</t>
  </si>
  <si>
    <t>02.02.150</t>
  </si>
  <si>
    <t>PISOS</t>
  </si>
  <si>
    <t>ORSE 3240</t>
  </si>
  <si>
    <t>02.02.300</t>
  </si>
  <si>
    <t>REMOÇÕES</t>
  </si>
  <si>
    <t>97637U</t>
  </si>
  <si>
    <t>REMOÇÃO DE TAPUME/ CHAPAS METÁLICAS E DE MADEIRA, DE FORMA MANUAL, SEM REAPROVEITAMENTO. AF_12/2017</t>
  </si>
  <si>
    <t>97644U</t>
  </si>
  <si>
    <t>REMOÇÃO DE PORTAS, DE FORMA MANUAL, SEM REAPROVEITAMENTO. AF_12/2017</t>
  </si>
  <si>
    <t>02.02.310</t>
  </si>
  <si>
    <t>REMOÇÃO DE EQUIPAMENTOS E ACESSÓRIOS</t>
  </si>
  <si>
    <t>ORSE 11102</t>
  </si>
  <si>
    <t>Retirada de exaustor industrial eólico</t>
  </si>
  <si>
    <t>02.02.330</t>
  </si>
  <si>
    <t>CARGA, TRANSPORTE, DESCARGA E ESPALHAMENTO DE MATERIAIS PROVENIENTES DE DEMOLIÇÃO</t>
  </si>
  <si>
    <t>SCO-RJ TC 04.15.0100</t>
  </si>
  <si>
    <t>Retirada de entulho de obra em caçamba de aço com 5m³ de capacidade, inclusive carregamento do container, transporte e descarga</t>
  </si>
  <si>
    <t>02.04.000</t>
  </si>
  <si>
    <t>TERRAPLENAGEM</t>
  </si>
  <si>
    <t>02.04.100</t>
  </si>
  <si>
    <t>LIMPEZA E PREPARO DE ÁREA</t>
  </si>
  <si>
    <t>02.04.101</t>
  </si>
  <si>
    <t>CAPINA E ROÇADO</t>
  </si>
  <si>
    <t>98524U</t>
  </si>
  <si>
    <t>LIMPEZA MANUAL DE VEGETAÇÃO EM TERRENO COM ENXADA.AF_05/2018</t>
  </si>
  <si>
    <t>98525U</t>
  </si>
  <si>
    <t>LIMPEZA MECANIZADA DE CAMADA VEGETAL, VEGETAÇÃO E PEQUENAS ÁRVORES (DIÂMETRO DE TRONCO MENOR QUE 0,20 M), COM TRATOR DE ESTEIRAS.AF_05/2018</t>
  </si>
  <si>
    <t>02.04.102</t>
  </si>
  <si>
    <t>DESTOCAMENTO DE ÁRVORES</t>
  </si>
  <si>
    <t>98526U</t>
  </si>
  <si>
    <t>REMOÇÃO DE RAÍZES REMANESCENTES DE TRONCO DE ÁRVORE COM DIÂMETRO MAIOR OU IGUAL A 0,20 M E MENOR QUE 0,40 M.AF_05/2018</t>
  </si>
  <si>
    <t>98529U</t>
  </si>
  <si>
    <t>CORTE RASO E RECORTE DE ÁRVORE COM DIÂMETRO DE TRONCO MAIOR OU IGUAL A 0,20 M E MENOR QUE 0,40 M.AF_05/2018</t>
  </si>
  <si>
    <t>02.04.200</t>
  </si>
  <si>
    <t>CORTES</t>
  </si>
  <si>
    <t>02.04.201</t>
  </si>
  <si>
    <t>EM MATERIAL DE 1ª CATEGORIA</t>
  </si>
  <si>
    <t>83336U</t>
  </si>
  <si>
    <t>ESCAVACAO MECANICA PARA ACERTO DE TALUDES, EM MATERIAL DE 1A CATEGORIA, COM ESCAVADEIRA HIDRAULICA</t>
  </si>
  <si>
    <t>02.04.400</t>
  </si>
  <si>
    <t>TRANSPORTE, LANÇAMENTO E ESPALHAMENTO DE MATERIAL ESCAVADO</t>
  </si>
  <si>
    <t>100977U</t>
  </si>
  <si>
    <t>CARGA, MANOBRA E DESCARGA DE SOLOS E MATERIAIS GRANULARES EM CAMINHÃO BASCULANTE 6 M³ - CARGA COM ESCAVADEIRA HIDRÁULICA (CAÇAMBA DE 1,20 M³ / 155 HP) E DESCARGA LIVRE (UNIDADE: M3). AF_07/2020</t>
  </si>
  <si>
    <t>97914U</t>
  </si>
  <si>
    <t>TRANSPORTE COM CAMINHÃO BASCULANTE DE 6 M3, EM VIA URBANA PAVIMENTADA, DMT ATÉ 30 KM (UNIDADE: M3XKM). AF_01/2018</t>
  </si>
  <si>
    <t>M3XKM</t>
  </si>
  <si>
    <t>09.00.000</t>
  </si>
  <si>
    <t>SERVIÇOS COMPLEMENTARES</t>
  </si>
  <si>
    <t>09.02.000</t>
  </si>
  <si>
    <t>LIMPEZA DE OBRAS</t>
  </si>
  <si>
    <t>ORSE 2450</t>
  </si>
  <si>
    <t>Limpeza geral</t>
  </si>
  <si>
    <t>09.03.000</t>
  </si>
  <si>
    <t>LIGAÇÕES DEFINITIVAS</t>
  </si>
  <si>
    <t>COTAÇÃO 10</t>
  </si>
  <si>
    <t>Ligação definitiva conforme tabela da CAESB</t>
  </si>
  <si>
    <t>09.04.000</t>
  </si>
  <si>
    <t>COMO CONSTRUÍDO (AS BUILT)</t>
  </si>
  <si>
    <t>ORSE 10832 MOD 1</t>
  </si>
  <si>
    <t>Projeto As-Built de Arquitetura (Edifício Principal)</t>
  </si>
  <si>
    <t>ORSE 10832 MOD 10</t>
  </si>
  <si>
    <t>Projeto As-Built de PCI (Edifício Principal)</t>
  </si>
  <si>
    <t>ORSE 10832 MOD 11</t>
  </si>
  <si>
    <t>Projeto As-Built de Arquitetura (Subestação)</t>
  </si>
  <si>
    <t>ORSE 10832 MOD 12</t>
  </si>
  <si>
    <t>Projeto As-Built de Estruturas (Subestação)</t>
  </si>
  <si>
    <t>ORSE 10832 MOD 13</t>
  </si>
  <si>
    <t>Projeto As-Built de Instalações Elétricas (Subestação)</t>
  </si>
  <si>
    <t>ORSE 10832 MOD 2</t>
  </si>
  <si>
    <t>Projeto As-Built de Estruturas (Edifício Principal)</t>
  </si>
  <si>
    <t>ORSE 10832 MOD 3</t>
  </si>
  <si>
    <t>Projeto As-Built de Água Fria (Edifício Principal)</t>
  </si>
  <si>
    <t>ORSE 10832 MOD 4</t>
  </si>
  <si>
    <t>Projeto As-Built de Esgoto (Edifício Principal)</t>
  </si>
  <si>
    <t>ORSE 10832 MOD 5</t>
  </si>
  <si>
    <t>Projeto As-Built de Águas Pluviais (Edifício Principal)</t>
  </si>
  <si>
    <t>ORSE 10832 MOD 6</t>
  </si>
  <si>
    <t>Projeto As-Built de Ar-condicionado (Edifício Principal)</t>
  </si>
  <si>
    <t>ORSE 10832 MOD 7</t>
  </si>
  <si>
    <t>Projeto As-Built de Cabeamento Estruturado (Edifício Principal)</t>
  </si>
  <si>
    <t>ORSE 10832 MOD 8</t>
  </si>
  <si>
    <t>Projeto As-Built de Instalações Elétricas (Edifício Principal)</t>
  </si>
  <si>
    <t>ORSE 10832 MOD 9</t>
  </si>
  <si>
    <t>Projeto As-Built de SPDA (Edifício Principal)</t>
  </si>
  <si>
    <t>10.00.000</t>
  </si>
  <si>
    <t>SERVIÇOS AUXILIARES E ADMINISTRATIVOS</t>
  </si>
  <si>
    <t>10.01.000</t>
  </si>
  <si>
    <t>PESSOAL</t>
  </si>
  <si>
    <t>ENGENHEIRO ELETRICISTA COM ENCARGOS COMPLEMENTARES</t>
  </si>
  <si>
    <t>88326U</t>
  </si>
  <si>
    <t>VIGIA NOTURNO COM ENCARGOS COMPLEMENTARES</t>
  </si>
  <si>
    <t>H</t>
  </si>
  <si>
    <t>ALMOXARIFE COM ENCARGOS COMPLEMENTARES</t>
  </si>
  <si>
    <t>94295U</t>
  </si>
  <si>
    <t>MESTRE DE OBRAS COM ENCARGOS COMPLEMENTARES</t>
  </si>
  <si>
    <t>10.03.000</t>
  </si>
  <si>
    <t>MÁQUINAS E EQUIPAMENTOS</t>
  </si>
  <si>
    <t>20193</t>
  </si>
  <si>
    <t>LOCACAO DE ANDAIME METALICO TIPO FACHADEIRO, LARGURA DE 1,20 M, ALTURA POR PECA DE 2,0 M, INCLUINDO SAPATAS E ITENS NECESSARIOS A INSTALACAO</t>
  </si>
  <si>
    <t>M2XMES</t>
  </si>
  <si>
    <t>97062U</t>
  </si>
  <si>
    <t>COLOCAÇÃO DE TELA EM ANDAIME FACHADEIRO. AF_11/2017</t>
  </si>
  <si>
    <t>TOTAL GERAL:</t>
  </si>
  <si>
    <t>CUSTO UNITÁRIO</t>
  </si>
  <si>
    <t>CUSTO TOTAL</t>
  </si>
  <si>
    <t>BDI UNITÁRIO COMUM</t>
  </si>
  <si>
    <t>BDI UNITÁRIO DIFERENCIADO</t>
  </si>
  <si>
    <t>PREÇO UNITÁRIO</t>
  </si>
  <si>
    <t>PREÇO TOTAL</t>
  </si>
  <si>
    <t>ORSE INSUMO 12000</t>
  </si>
  <si>
    <t xml:space="preserve">Controle tecnológico de concreto - por rompimento de corpo de prova	</t>
  </si>
  <si>
    <t>ORSE INSUMO 4815</t>
  </si>
  <si>
    <t>Ensaio de consistência de concreto - Slump Test</t>
  </si>
  <si>
    <t>03.00.000</t>
  </si>
  <si>
    <t>FUNDAÇÕES E ESTRUTURAS</t>
  </si>
  <si>
    <t>03.01.000</t>
  </si>
  <si>
    <t>FUNDAÇÕES</t>
  </si>
  <si>
    <t>03.01.100</t>
  </si>
  <si>
    <t>ESCAVAÇÃO DE VALAS</t>
  </si>
  <si>
    <t>03.01.101</t>
  </si>
  <si>
    <t>MANUAL</t>
  </si>
  <si>
    <t>96527U</t>
  </si>
  <si>
    <t>ESCAVAÇÃO MANUAL DE VALA PARA VIGA BALDRAME, COM PREVISÃO DE FÔRMA. AF_06/2017</t>
  </si>
  <si>
    <t>03.01.600</t>
  </si>
  <si>
    <t>IMPERMEABILIZAÇÃO</t>
  </si>
  <si>
    <t>03.01.602</t>
  </si>
  <si>
    <t>PINTURA COM EMULSÃO BETUMINOSA</t>
  </si>
  <si>
    <t>98557 MOD</t>
  </si>
  <si>
    <t>IMPERMEABILIZAÇÃO DE SUPERFÍCIE COM EMULSÃO ASFÁLTICA, 3 DEMÃOS</t>
  </si>
  <si>
    <t>03.02.000</t>
  </si>
  <si>
    <t>ESTRUTURAS DE CONCRETO</t>
  </si>
  <si>
    <t>CPOS 01.23.020</t>
  </si>
  <si>
    <t>Limpeza de armadura com escova de aço</t>
  </si>
  <si>
    <t>03.02.110</t>
  </si>
  <si>
    <t>PILARES</t>
  </si>
  <si>
    <t>92430U</t>
  </si>
  <si>
    <t>MONTAGEM E DESMONTAGEM DE FÔRMA DE PILARES RETANGULARES E ESTRUTURAS SIMILARES COM ÁREA MÉDIA DAS SEÇÕES MENOR OU IGUAL A 0,25 M², PÉ-DIREITO SIMPLES, EM CHAPA DE MADEIRA COMPENSADA PLASTIFICADA, 10 UTILIZAÇÕES. AF_12/2015</t>
  </si>
  <si>
    <t>92720 MOD</t>
  </si>
  <si>
    <t>CONCRETAGEM DE PILARES, FCK = 40 MPA, COM USO DE BOMBA EM EDIFICAÇÃO COM SEÇÃO MÉDIA DE PILARES MENOR OU IGUAL A 0,25 M² - LANÇAMENTO, ADENSAMENTO E ACABAMENTO. AF_12/2015</t>
  </si>
  <si>
    <t>92759U</t>
  </si>
  <si>
    <t>ARMAÇÃO DE PILAR OU VIGA DE UMA ESTRUTURA CONVENCIONAL DE CONCRETO ARMADO EM UM EDIFÍCIO DE MÚLTIPLOS PAVIMENTOS UTILIZANDO AÇO CA-60 DE 5,0 MM - MONTAGEM. AF_12/2015</t>
  </si>
  <si>
    <t>KG</t>
  </si>
  <si>
    <t>92762U</t>
  </si>
  <si>
    <t>ARMAÇÃO DE PILAR OU VIGA DE UMA ESTRUTURA CONVENCIONAL DE CONCRETO ARMADO EM UM EDIFÍCIO DE MÚLTIPLOS PAVIMENTOS UTILIZANDO AÇO CA-50 DE 10,0 MM - MONTAGEM. AF_12/2015</t>
  </si>
  <si>
    <t>92763U</t>
  </si>
  <si>
    <t>ARMAÇÃO DE PILAR OU VIGA DE UMA ESTRUTURA CONVENCIONAL DE CONCRETO ARMADO EM UM EDIFÍCIO DE MÚLTIPLOS PAVIMENTOS UTILIZANDO AÇO CA-50 DE 12,5 MM - MONTAGEM. AF_12/2015</t>
  </si>
  <si>
    <t>03.02.120</t>
  </si>
  <si>
    <t>96542U</t>
  </si>
  <si>
    <t>FABRICAÇÃO, MONTAGEM E DESMONTAGEM DE FÔRMA PARA VIGA BALDRAME, EM CHAPA DE MADEIRA COMPENSADA RESINADA, E=17 MM, 4 UTILIZAÇÕES. AF_06/2017</t>
  </si>
  <si>
    <t>96543U</t>
  </si>
  <si>
    <t>ARMAÇÃO DE BLOCO, VIGA BALDRAME E SAPATA UTILIZANDO AÇO CA-60 DE 5 MM - MONTAGEM. AF_06/2017</t>
  </si>
  <si>
    <t>96544U</t>
  </si>
  <si>
    <t>ARMAÇÃO DE BLOCO, VIGA BALDRAME OU SAPATA UTILIZANDO AÇO CA-50 DE 6,3 MM - MONTAGEM. AF_06/2017</t>
  </si>
  <si>
    <t>96545U</t>
  </si>
  <si>
    <t>ARMAÇÃO DE BLOCO, VIGA BALDRAME OU SAPATA UTILIZANDO AÇO CA-50 DE 8 MM - MONTAGEM. AF_06/2017</t>
  </si>
  <si>
    <t>96546U</t>
  </si>
  <si>
    <t>ARMAÇÃO DE BLOCO, VIGA BALDRAME OU SAPATA UTILIZANDO AÇO CA-50 DE 10 MM - MONTAGEM. AF_06/2017</t>
  </si>
  <si>
    <t>96547U</t>
  </si>
  <si>
    <t>ARMAÇÃO DE BLOCO, VIGA BALDRAME OU SAPATA UTILIZANDO AÇO CA-50 DE 12,5 MM - MONTAGEM. AF_06/2017</t>
  </si>
  <si>
    <t>96548U</t>
  </si>
  <si>
    <t>ARMAÇÃO DE BLOCO, VIGA BALDRAME OU SAPATA UTILIZANDO AÇO CA-50 DE 16 MM - MONTAGEM. AF_06/2017</t>
  </si>
  <si>
    <t>96557 MOD</t>
  </si>
  <si>
    <t>CONCRETAGEM DE BLOCOS DE COROAMENTO E VIGAS BALDRAMES, FCK 40 MPA, COM USO DE BOMBA ? LANÇAMENTO, ADENSAMENTO E ACABAMENTO. AF_06/2017</t>
  </si>
  <si>
    <t>03.02.130</t>
  </si>
  <si>
    <t>LAJES</t>
  </si>
  <si>
    <t>92521U</t>
  </si>
  <si>
    <t>MONTAGEM E DESMONTAGEM DE FÔRMA DE LAJE MACIÇA COM ÁREA MÉDIA MENOR OU IGUAL A 20 M², PÉ-DIREITO SIMPLES, EM CHAPA DE MADEIRA COMPENSADA RESINADA, 8 UTILIZAÇÕES. AF_12/2015</t>
  </si>
  <si>
    <t>92769U</t>
  </si>
  <si>
    <t>ARMAÇÃO DE LAJE DE UMA ESTRUTURA CONVENCIONAL DE CONCRETO ARMADO EM UM EDIFÍCIO DE MÚLTIPLOS PAVIMENTOS UTILIZANDO AÇO CA-50 DE 6,3 MM - MONTAGEM. AF_12/2015</t>
  </si>
  <si>
    <t>92770U</t>
  </si>
  <si>
    <t>ARMAÇÃO DE LAJE DE UMA ESTRUTURA CONVENCIONAL DE CONCRETO ARMADO EM UM EDIFÍCIO DE MÚLTIPLOS PAVIMENTOS UTILIZANDO AÇO CA-50 DE 8,0 MM - MONTAGEM. AF_12/2015</t>
  </si>
  <si>
    <t>97094 MOD</t>
  </si>
  <si>
    <t>CONCRETAGEM DE LAJE, FCK 40 MPA, PARA ESPESSURA DE 10 CM - LANÇAMENTO, ADENSAMENTO E ACABAMENTO. AF_09/2017</t>
  </si>
  <si>
    <t>03.02.135</t>
  </si>
  <si>
    <t>BANCADAS DE CONCRETO</t>
  </si>
  <si>
    <t>7156</t>
  </si>
  <si>
    <t>TELA DE ACO SOLDADA NERVURADA, CA-60, Q-196, (3,11 KG/M2), DIAMETRO DO FIO = 5,0 MM, LARGURA = 2,45 M, ESPACAMENTO DA MALHA = 10 X 10 CM</t>
  </si>
  <si>
    <t>92418U</t>
  </si>
  <si>
    <t>MONTAGEM E DESMONTAGEM DE FÔRMA DE PILARES RETANGULARES E ESTRUTURAS SIMILARES COM ÁREA MÉDIA DAS SEÇÕES MENOR OU IGUAL A 0,25 M², PÉ-DIREITO SIMPLES, EM CHAPA DE MADEIRA COMPENSADA RESINADA, 4 UTILIZAÇÕES. AF_12/2015</t>
  </si>
  <si>
    <t>94967U</t>
  </si>
  <si>
    <t>CONCRETO FCK = 40MPA, TRAÇO 1:1,6:1,9 (CIMENTO/ AREIA MÉDIA/ BRITA 1)  - PREPARO MECÂNICO COM BETONEIRA 400 L. AF_07/2016</t>
  </si>
  <si>
    <t>COMP. MONTADA 36</t>
  </si>
  <si>
    <t>Rodabancada em concreto, altura média de 21cm, espessura de 2cm, para bancadas tipo BC</t>
  </si>
  <si>
    <t>03.02.300</t>
  </si>
  <si>
    <t>CONCRETO PRÉ-MOLDADO</t>
  </si>
  <si>
    <t>03.02.330</t>
  </si>
  <si>
    <t>VIGAS</t>
  </si>
  <si>
    <t>CPOS 15.05.520 MOD</t>
  </si>
  <si>
    <t>Vigas em concreto armado pré-moldado 40MPa</t>
  </si>
  <si>
    <t>03.02.340</t>
  </si>
  <si>
    <t>CPOS 13.03.150 (Boletim 173)</t>
  </si>
  <si>
    <t>Laje em painel pré-fabricado protendido alveolar, espessura 20 cm, com capeamento de 5cm</t>
  </si>
  <si>
    <t>04.00.000</t>
  </si>
  <si>
    <t>ARQUITETURA E ELEMENTOS DE URBANISMO</t>
  </si>
  <si>
    <t>04.01.000</t>
  </si>
  <si>
    <t>ARQUITETURA</t>
  </si>
  <si>
    <t>04.01.101</t>
  </si>
  <si>
    <t>DE ALVENARIA DE TIJOLOS MACIÇOS DE BARRO</t>
  </si>
  <si>
    <t>72132U</t>
  </si>
  <si>
    <t>ALVENARIA EM TIJOLO CERAMICO MACICO 5X10X20CM 1/2 VEZ (ESPESSURA 10CM), ASSENTADO COM ARGAMASSA TRACO 1:2:8 (CIMENTO, CAL E AREIA)</t>
  </si>
  <si>
    <t>04.01.111</t>
  </si>
  <si>
    <t>DE ALVENARIA DE BLOCOS CERÂMICOS</t>
  </si>
  <si>
    <t>89168U</t>
  </si>
  <si>
    <t>(COMPOSIÇÃO REPRESENTATIVA) DO SERVIÇO DE ALVENARIA DE VEDAÇÃO DE BLOCOS VAZADOS DE CERÂMICA DE 9X19X19CM (ESPESSURA 9CM), PARA EDIFICAÇÃO HABITACIONAL UNIFAMILIAR (CASA) E EDIFICAÇÃO PÚBLICA PADRÃO. AF_11/2014</t>
  </si>
  <si>
    <t>89977U</t>
  </si>
  <si>
    <t>(COMPOSIÇÃO REPRESENTATIVA) DO SERVIÇO DE ALVENARIA DE VEDAÇÃO DE BLOCOS VAZADOS DE CERÂMICA DE 14X9X19CM (ESPESSURA 14CM, BLOCO DEITADO), PARA EDIFICAÇÃO HABITACIONAL UNIFAMILIAR (CASA) E EDIFICAÇÃO PÚBLICA PADRÃO. AF_12/2014</t>
  </si>
  <si>
    <t>04.01.113</t>
  </si>
  <si>
    <t>DE ALVENARIA DE ELEMENTOS VAZADOS DE CONCRETO</t>
  </si>
  <si>
    <t>73937/1 MOD</t>
  </si>
  <si>
    <t>COBOGÓ DE CONCRETO (ELEMENTO VAZADO), 6X41X41CM, ASSENTADO COM ARGAMASSA TRAÇO 1:5</t>
  </si>
  <si>
    <t>04.01.120</t>
  </si>
  <si>
    <t>DE DIVISÓRIA DE GRANITO</t>
  </si>
  <si>
    <t>79627U</t>
  </si>
  <si>
    <t>DIVISORIA EM GRANITO BRANCO POLIDO, ESP = 3CM, ASSENTADO COM ARGAMASSA TRACO 1:4, ARREMATE EM CIMENTO BRANCO, EXCLUSIVE FERRAGENS</t>
  </si>
  <si>
    <t>04.01.121</t>
  </si>
  <si>
    <t>DE DIVISÓRIA DE GESSO</t>
  </si>
  <si>
    <t>96358U</t>
  </si>
  <si>
    <t>PAREDE COM PLACAS DE GESSO ACARTONADO (DRYWALL), PARA USO INTERNO, COM DUAS FACES SIMPLES E ESTRUTURA METÁLICA COM GUIAS SIMPLES, SEM VÃOS. AF_06/2017_P</t>
  </si>
  <si>
    <t>96359U</t>
  </si>
  <si>
    <t>PAREDE COM PLACAS DE GESSO ACARTONADO (DRYWALL), PARA USO INTERNO, COM DUAS FACES SIMPLES E ESTRUTURA METÁLICA COM GUIAS SIMPLES, COM VÃOS AF_06/2017_P</t>
  </si>
  <si>
    <t>96372U</t>
  </si>
  <si>
    <t>INSTALAÇÃO DE ISOLAMENTO COM LÃ DE ROCHA EM PAREDES DRYWALL. AF_06/2017</t>
  </si>
  <si>
    <t>04.01.130</t>
  </si>
  <si>
    <t>VERGAS, CONTRAVERGAS E CINTAS</t>
  </si>
  <si>
    <t>04.01.133</t>
  </si>
  <si>
    <t>MOLDADAS IN LOCO COM BLOCO CANALETA</t>
  </si>
  <si>
    <t>93199U</t>
  </si>
  <si>
    <t>CONTRAVERGA MOLDADA IN LOCO COM UTILIZAÇÃO DE BLOCOS CANALETA PARA VÃOS DE MAIS DE 1,5 M DE COMPRIMENTO. AF_03/2016</t>
  </si>
  <si>
    <t>93205U</t>
  </si>
  <si>
    <t>CINTA DE AMARRAÇÃO DE ALVENARIA MOLDADA IN LOCO COM UTILIZAÇÃO DE BLOCOS CANALETA. AF_03/2016</t>
  </si>
  <si>
    <t>04.01.144</t>
  </si>
  <si>
    <t>COM ESPUMA DE PU</t>
  </si>
  <si>
    <t>93203U</t>
  </si>
  <si>
    <t>FIXAÇÃO (ENCUNHAMENTO) DE ALVENARIA DE VEDAÇÃO COM ESPUMA DE POLIURETANO EXPANSIVA. AF_03/2016</t>
  </si>
  <si>
    <t>04.01.220</t>
  </si>
  <si>
    <t>PORTA DE ALUMÍNIO EM VENEZIANA</t>
  </si>
  <si>
    <t>COMP. MONTADA 01</t>
  </si>
  <si>
    <t>Porta de abrir, 2 folhas, em alumínio anodizado, tipo veneziana, incluindo guarnição, batente, fechadura, chumbadores, dobradiças e parafusos, 122x140cm, fornecimento e instalação (PA1)</t>
  </si>
  <si>
    <t>COMP. MONTADA 02</t>
  </si>
  <si>
    <t>Porta de abrir, 1 folha, em alumínio anodizado, tipo veneziana, incluindo guarnição, batente, fechadura, chumbadores, dobradiças e parafusos, 80x210cm, fornecimento e instalação (PA2)</t>
  </si>
  <si>
    <t>COMP. MONTADA 02D</t>
  </si>
  <si>
    <t>Porta de abrir, 1 folha, em alumínio anodizado, tipo veneziana, incluindo guarnição, batente, fechadura, chumbadores, dobradiças, parafusos e mola aérea, 80x210cm, fornecimento e instalação (PA2b)</t>
  </si>
  <si>
    <t>COMP. MONTADA 03</t>
  </si>
  <si>
    <t>Porta de abrir, 1 folha, em alumínio anodizado, tipo veneziana, incluindo guarnição, batente, fechadura, chumbadores, dobradiças e parafusos, 90x210cm, fornecimento e instalação (PA3)</t>
  </si>
  <si>
    <t>COMP. MONTADA 04</t>
  </si>
  <si>
    <t>Porta de abrir, 2 folhas, em alumínio anodizado, tipo veneziana, incluindo guarnição, batente, fechadura, chumbadores, dobradiças e parafusos, 160x210cm, fornecimento e instalação (PA4)</t>
  </si>
  <si>
    <t>COMP. MONTADA 04D</t>
  </si>
  <si>
    <t>Porta de abrir, 2 folhas, em alumínio anodizado, tipo veneziana, com aplicação de brise, incluindo guarnição, batente, fechadura, chumbadores, dobradiças e parafusos, 160x210cm, fornecimento e instalação (PA5)</t>
  </si>
  <si>
    <t>04.01.226</t>
  </si>
  <si>
    <t>CAIXILHO MÓVEL DE ALUMÍNIO EM CHAPA MACIÇA</t>
  </si>
  <si>
    <t>COMP. MONTADA 05</t>
  </si>
  <si>
    <t>Esquadria em alumínio anodizado branco, com módulos fixos em veneziana, fixos para vidro e basculantes para vidro (exclusive vidros), fixados com parafusos, dimensões 3740x225cm (EA1)</t>
  </si>
  <si>
    <t>COMP. MONTADA 06</t>
  </si>
  <si>
    <t>Esquadria em alumínio anodizado branco, com módulos fixos em veneziana, fixos para vidro e basculantes para vidro (exclusive vidros), fixados com parafusos, dimensões 3740x225cm (EA2)</t>
  </si>
  <si>
    <t>COMP. MONTADA 07</t>
  </si>
  <si>
    <t>Esquadria em alumínio anodizado branco, com módulos fixos para vidro, maxim-ar para vidro e com porta de abrir para vidros (exclusive vidros), fixados com parafusos, dimensões 705x320cm (EA3)</t>
  </si>
  <si>
    <t>COMP. MONTADA 08</t>
  </si>
  <si>
    <t>Esquadria em alumínio anodizado branco, com módulos fixos em veneziana, fixos para vidro, maxim-ar para vidro e basculantes para vidro (exclusive vidros), fixados com parafusos, dimensões 2227x250cm (EA4a)</t>
  </si>
  <si>
    <t>COMP. MONTADA 09</t>
  </si>
  <si>
    <t>Esquadria em alumínio anodizado branco, com módulos fixos em veneziana e fixos para vidro (exclusive vidros), fixados com parafusos, dimensões 316x180cm (EA4b)</t>
  </si>
  <si>
    <t>COMP. MONTADA 10</t>
  </si>
  <si>
    <t>Esquadria em alumínio anodizado branco, com módulos fixos em veneziana e basculantes para vidro (exclusive vidros), fixados com parafusos, dimensões 180x180cm (EA4c)</t>
  </si>
  <si>
    <t>COMP. MONTADA 11</t>
  </si>
  <si>
    <t>Esquadria em alumínio anodizado branco, com módulos fixos em veneziana e basculantes para vidro (exclusive vidros), fixados com parafusos, dimensões 190x180cm (EA4d)</t>
  </si>
  <si>
    <t>COMP. MONTADA 12</t>
  </si>
  <si>
    <t>Esquadria em alumínio anodizado branco, com módulos fixos para vidro (exclusive vidros), fixados com parafusos, dimensões 705x370cm (EA5)</t>
  </si>
  <si>
    <t>COMP. MONTADA 13</t>
  </si>
  <si>
    <t>Esquadria em alumínio anodizado branco, com módulos fixos em veneziana, fixos para vidro, maxim-ar para vidro e basculantes para vidro (exclusive vidros), fixados com parafusos, dimensões 2227x240cm (EA6a)</t>
  </si>
  <si>
    <t>COMP. MONTADA 14</t>
  </si>
  <si>
    <t>Esquadria em alumínio anodizado branco, com módulos fixos em veneziana e fixos para vidro (exclusive vidros), fixados com parafusos, dimensões 316x240cm (EA6b)</t>
  </si>
  <si>
    <t>COMP. MONTADA 15</t>
  </si>
  <si>
    <t>Esquadria em alumínio anodizado branco, com módulos fixos em veneziana, fixos para vidro, maxim-ar para vidro e basculantes para vidro (exclusive vidros), fixados com parafusos, dimensões 180x240cm (EA6c)</t>
  </si>
  <si>
    <t>COMP. MONTADA 16</t>
  </si>
  <si>
    <t>Esquadria em alumínio anodizado branco, com módulos fixos em veneziana, fixos para vidro, maxim-ar para vidro e basculantes para vidro (exclusive vidros), fixados com parafusos, dimensões 190x240cm (EA6d)</t>
  </si>
  <si>
    <t>COMP. MONTADA 17</t>
  </si>
  <si>
    <t>Esquadria em alumínio anodizado branco, com módulos fixos para vidro inclinado a 5 graus (exclusive vidros), fixados com parafusos, dimensões 180x320cm (EA7)</t>
  </si>
  <si>
    <t>04.01.230</t>
  </si>
  <si>
    <t>PORTA DE MADEIRA COMPENSADA</t>
  </si>
  <si>
    <t>COMP. MONTADA 18</t>
  </si>
  <si>
    <t>Porta de madeira compensada, de abrir, 2 folhas, com revestimento laminado melamínico conforme projeto e caderno de especificações, incluindo folhas da porta, dobradiças, batente, fechadura e execução de furo, fornecimento e instalação, dimensões 160x210cm (PM1)</t>
  </si>
  <si>
    <t>COMP. MONTADA 19</t>
  </si>
  <si>
    <t>Porta de madeira compensada, de abrir, 1 folha, com revestimento laminado melamínico conforme projeto e caderno de especificações, incluindo folha da porta, dobradiças, batente, fechadura e execução de furo, fornecimento e instalação, dimensões 80x210cm (PM2)</t>
  </si>
  <si>
    <t>COMP. MONTADA 20</t>
  </si>
  <si>
    <t>Porta de madeira compensada, de abrir, 1 folha, para drywall, com revestimento laminado melamínico conforme projeto e caderno de especificações, incluindo folha da porta, dobradiças, batente, fechadura e execução de furo, fornecimento e instalação, dimensões 90x210cm (PM3)</t>
  </si>
  <si>
    <t>COMP. MONTADA 21</t>
  </si>
  <si>
    <t>Porta de madeira compensada, de abrir, 1 folha, para drywall, com revestimento laminado melamínico conforme projeto e caderno de especificações, incluindo folha da porta, dobradiças, batente, fechadura e execução de furo, fornecimento e instalação, dimensões 90x210cm (PM3b)</t>
  </si>
  <si>
    <t>COMP. MONTADA 22</t>
  </si>
  <si>
    <t>Porta de madeira compensada, de abrir, 1 folha, com revestimento laminado melamínico conforme projeto e caderno de especificações, incluindo folha da porta, dobradiças, batente, fechadura e execução de furo, fornecimento e instalação, dimensões 100x210cm (PM4)</t>
  </si>
  <si>
    <t>COMP. MONTADA 23</t>
  </si>
  <si>
    <t>Porta de madeira compensada, de correr, com revestimento laminado melamínico conforme projeto e caderno de especificações, incluindo folha da porta, trilhos, roldanas, batente, fechadura e execução de furo, fornecimento e instalação, dimensões 80x210cm (PM5)</t>
  </si>
  <si>
    <t>COMP. MONTADA 24</t>
  </si>
  <si>
    <t>Porta de madeira compensada, de abrir, para box de sanitário, com revestimento lamiinado melamínico, conforme projeto e caderno de especificações, incluindo folha da porta, dobradiças para divisória de granito, tarjeta livre/ocupado, fornecimento e instalação, dimensões 80x170cm (PB1)</t>
  </si>
  <si>
    <t>04.01.300</t>
  </si>
  <si>
    <t>VIDROS E PLÁSTICOS</t>
  </si>
  <si>
    <t>04.01.305</t>
  </si>
  <si>
    <t>VIDRO LAMINADO</t>
  </si>
  <si>
    <t>10496</t>
  </si>
  <si>
    <t>VIDRO COMUM LAMINADO, LISO, INCOLOR, DUPLO, ESPESSURA TOTAL 6 MM (CADA CAMADA E= 3 MM) - COLOCADO</t>
  </si>
  <si>
    <t>04.01.312</t>
  </si>
  <si>
    <t>ESPELHOS DE CRISTAL</t>
  </si>
  <si>
    <t>74125/2U</t>
  </si>
  <si>
    <t>ESPELHO CRISTAL ESPESSURA 4MM, COM MOLDURA EM ALUMINIO E COMPENSADO 6MM PLASTIFICADO COLADO</t>
  </si>
  <si>
    <t>85005 MOD</t>
  </si>
  <si>
    <t>Espelho cristal 4mm 40x60, instalado com suporte para espelho inclinado PCD</t>
  </si>
  <si>
    <t>04.01.400</t>
  </si>
  <si>
    <t>COBERTURA E FECHAMENTO LATERAL</t>
  </si>
  <si>
    <t>04.01.404</t>
  </si>
  <si>
    <t>TELHAS DE CHAPA ACRÍLICA</t>
  </si>
  <si>
    <t>ORSE 12792 MOD</t>
  </si>
  <si>
    <t>Fornecimento e instalação de chapas de policarbonato compacto, e = 6mm, em cobertura</t>
  </si>
  <si>
    <t>04.01.407</t>
  </si>
  <si>
    <t>TELHAS DE CHAPA METÁLICA</t>
  </si>
  <si>
    <t>94213 MOD</t>
  </si>
  <si>
    <t>Telhamento com telha de aço e=0,65mm, conforme projeto e especificações, incluso içamento</t>
  </si>
  <si>
    <t>04.01.413</t>
  </si>
  <si>
    <t>PEÇAS COMPLEMENTARES DE ALUMÍNIO</t>
  </si>
  <si>
    <t>COMP. MONTADA 25</t>
  </si>
  <si>
    <t>Perfil arremate F de aluminio 6mm para cobertura de policarbonato, 2,07kg/m</t>
  </si>
  <si>
    <t>COMP. MONTADA 26</t>
  </si>
  <si>
    <t>Perfil cantoneira de alumínio, abas desiguais, 50x38mm (2'' x 1 1/2''), 0,734 kg/m</t>
  </si>
  <si>
    <t>04.01.415</t>
  </si>
  <si>
    <t>PEÇAS COMPLEMENTARES DE APOIO METÁLICAS</t>
  </si>
  <si>
    <t>92580 MOD</t>
  </si>
  <si>
    <t>Mão de obra, materiais complementares (parafusos) e transporte vertical para instalação de trama de aço para telhado para telha metálica</t>
  </si>
  <si>
    <t>COTAÇÃO 5</t>
  </si>
  <si>
    <t>Tubo industrial metalon quadrado 40 x 40 x 1,25 mm</t>
  </si>
  <si>
    <t>ORSE INSUMO 13118</t>
  </si>
  <si>
    <t>Perfil Aço, UDC Enrijecido 50 x 25 x 2,30(kg/m) - SAE 1008/1012</t>
  </si>
  <si>
    <t>ORSE INSUMO 13120</t>
  </si>
  <si>
    <t xml:space="preserve">Perfil Aço, UDC Enrijecido 75 x 40 x 3,43(kg/m) - SAE 1008/1012	</t>
  </si>
  <si>
    <t>ORSE INSUMO 3663</t>
  </si>
  <si>
    <t>Chapa aço fina a quente e=3,00mm, 11MSG, 24,00 kg/m2</t>
  </si>
  <si>
    <t>04.01.510</t>
  </si>
  <si>
    <t>REVESTIMENTOS DE PISOS</t>
  </si>
  <si>
    <t>04.01.511</t>
  </si>
  <si>
    <t>CIMENTADOS</t>
  </si>
  <si>
    <t>72183U</t>
  </si>
  <si>
    <t>PISO EM CONCRETO 20MPA PREPARO MECANICO, ESPESSURA 7 CM, COM ARMACAO EM TELA SOLDADA</t>
  </si>
  <si>
    <t>98680U</t>
  </si>
  <si>
    <t>PISO CIMENTADO, TRAÇO 1:3 (CIMENTO E AREIA), ACABAMENTO LISO, ESPESSURA 3,0 CM, PREPARO MECÂNICO DA ARGAMASSA. AF_06/2018</t>
  </si>
  <si>
    <t>04.01.515</t>
  </si>
  <si>
    <t>DE GRANITO</t>
  </si>
  <si>
    <t>98671U</t>
  </si>
  <si>
    <t>PISO EM GRANITO APLICADO EM AMBIENTES INTERNOS. AF_06/2018</t>
  </si>
  <si>
    <t>04.01.516</t>
  </si>
  <si>
    <t>DE GRANILITE</t>
  </si>
  <si>
    <t>84191U</t>
  </si>
  <si>
    <t>PISO EM GRANILITE, MARMORITE OU GRANITINA ESPESSURA 8 MM, INCLUSO JUNTAS DE DILATACAO PLASTICAS</t>
  </si>
  <si>
    <t>04.01.521</t>
  </si>
  <si>
    <t>VINÍLICOS</t>
  </si>
  <si>
    <t>CPOS 21.02.281</t>
  </si>
  <si>
    <t>Revestimento vinílico flexível em manta homogênea, espessura de 2 mm, com impermeabilizante acrílico</t>
  </si>
  <si>
    <t>04.01.528</t>
  </si>
  <si>
    <t>CONTRAPISO E REGULARIZAÇÃO DA BASE</t>
  </si>
  <si>
    <t>87620U</t>
  </si>
  <si>
    <t>CONTRAPISO EM ARGAMASSA TRAÇO 1:4 (CIMENTO E AREIA), PREPARO MECÂNICO COM BETONEIRA 400 L, APLICADO EM ÁREAS SECAS SOBRE LAJE, ADERIDO, ESPESSURA 2CM. AF_06/2014</t>
  </si>
  <si>
    <t>87735U</t>
  </si>
  <si>
    <t>CONTRAPISO EM ARGAMASSA TRAÇO 1:4 (CIMENTO E AREIA), PREPARO MECÂNICO COM BETONEIRA 400 L, APLICADO EM ÁREAS MOLHADAS SOBRE LAJE, ADERIDO, ESPESSURA 2CM. AF_06/2014</t>
  </si>
  <si>
    <t>94997U</t>
  </si>
  <si>
    <t>EXECUÇÃO DE PASSEIO (CALÇADA) OU PISO DE CONCRETO COM CONCRETO MOLDADO IN LOCO, USINADO, ACABAMENTO CONVENCIONAL, ESPESSURA 10 CM, ARMADO. AF_07/2016</t>
  </si>
  <si>
    <t>96624U</t>
  </si>
  <si>
    <t>LASTRO COM MATERIAL GRANULAR (PEDRA BRITADA N.2), APLICADO EM PISOS OU RADIERS, ESPESSURA DE *10 CM*. AF_08/2017</t>
  </si>
  <si>
    <t>97083U</t>
  </si>
  <si>
    <t>COMPACTAÇÃO MECÂNICA DE SOLO PARA EXECUÇÃO DE RADIER, COM COMPACTADOR DE SOLOS A PERCUSSÃO. AF_09/2017</t>
  </si>
  <si>
    <t>04.01.529</t>
  </si>
  <si>
    <t>PISO PODOTÁTIL</t>
  </si>
  <si>
    <t>98670 MOD</t>
  </si>
  <si>
    <t>Piso podotátil em ladrilho hidráulico, aplicado em ambientes internos</t>
  </si>
  <si>
    <t>04.01.530</t>
  </si>
  <si>
    <t>REVESTIMENTO DE PAREDES</t>
  </si>
  <si>
    <t>04.01.531</t>
  </si>
  <si>
    <t>CHAPISCO</t>
  </si>
  <si>
    <t>87879U</t>
  </si>
  <si>
    <t>CHAPISCO APLICADO EM ALVENARIAS E ESTRUTURAS DE CONCRETO INTERNAS, COM COLHER DE PEDREIRO.  ARGAMASSA TRAÇO 1:3 COM PREPARO EM BETONEIRA 400L. AF_06/2014</t>
  </si>
  <si>
    <t>87905U</t>
  </si>
  <si>
    <t>CHAPISCO APLICADO EM ALVENARIA (COM PRESENÇA DE VÃOS) E ESTRUTURAS DE CONCRETO DE FACHADA, COM COLHER DE PEDREIRO.  ARGAMASSA TRAÇO 1:3 COM PREPARO EM BETONEIRA 400L. AF_06/2014</t>
  </si>
  <si>
    <t>04.01.532</t>
  </si>
  <si>
    <t>EMBOÇO</t>
  </si>
  <si>
    <t>87531U</t>
  </si>
  <si>
    <t>EMBOÇO, PARA RECEBIMENTO DE CERÂMICA, EM ARGAMASSA TRAÇO 1:2:8, PREPARO MECÂNICO COM BETONEIRA 400L, APLICADO MANUALMENTE EM FACES INTERNAS DE PAREDES, PARA AMBIENTE COM ÁREA ENTRE 5M2 E 10M2, ESPESSURA DE 20MM, COM EXECUÇÃO DE TALISCAS. AF_06/2014</t>
  </si>
  <si>
    <t>87775U</t>
  </si>
  <si>
    <t>EMBOÇO OU MASSA ÚNICA EM ARGAMASSA TRAÇO 1:2:8, PREPARO MECÂNICO COM BETONEIRA 400 L, APLICADA MANUALMENTE EM PANOS DE FACHADA COM PRESENÇA DE VÃOS, ESPESSURA DE 25 MM. AF_06/2014</t>
  </si>
  <si>
    <t>89173U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</si>
  <si>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</si>
  <si>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>04.01.534</t>
  </si>
  <si>
    <t>CERÂMICAS</t>
  </si>
  <si>
    <t>87265U</t>
  </si>
  <si>
    <t>REVESTIMENTO CERÂMICO PARA PAREDES INTERNAS COM PLACAS TIPO ESMALTADA EXTRA DE DIMENSÕES 20X20 CM APLICADAS EM AMBIENTES DE ÁREA MAIOR QUE 5 M² NA ALTURA INTEIRA DAS PAREDES. AF_06/2014</t>
  </si>
  <si>
    <t>87267U</t>
  </si>
  <si>
    <t>REVESTIMENTO CERÂMICO PARA PAREDES INTERNAS COM PLACAS TIPO ESMALTADA EXTRA DE DIMENSÕES 20X20 CM APLICADAS EM AMBIENTES DE ÁREA MAIOR QUE 5 M² A MEIA ALTURA DAS PAREDES. AF_06/2014</t>
  </si>
  <si>
    <t>04.01.550</t>
  </si>
  <si>
    <t>REVESTIMENTOS DE FORRO</t>
  </si>
  <si>
    <t>04.01.554</t>
  </si>
  <si>
    <t>GESSO AUTOPORTANTE ACARTONADO</t>
  </si>
  <si>
    <t>96114U</t>
  </si>
  <si>
    <t>FORRO EM DRYWALL, PARA AMBIENTES COMERCIAIS, INCLUSIVE ESTRUTURA DE FIXAÇÃO. AF_05/2017_P</t>
  </si>
  <si>
    <t>04.01.555</t>
  </si>
  <si>
    <t>GESSO EM PLACAS</t>
  </si>
  <si>
    <t>01.REVE.FORR.022/01 MOD 2</t>
  </si>
  <si>
    <t>FORRO REMOVÍVEL EM PLACAS DE DRYWALL COM PELÍCULA DE PVC, 625X625MM</t>
  </si>
  <si>
    <t>04.01.560</t>
  </si>
  <si>
    <t>PINTURAS</t>
  </si>
  <si>
    <t>04.01.561</t>
  </si>
  <si>
    <t>MASSA CORRIDA</t>
  </si>
  <si>
    <t>88482U</t>
  </si>
  <si>
    <t>APLICAÇÃO DE FUNDO SELADOR LÁTEX PVA EM TETO, UMA DEMÃO. AF_06/2014</t>
  </si>
  <si>
    <t>88485U</t>
  </si>
  <si>
    <t>APLICAÇÃO DE FUNDO SELADOR ACRÍLICO EM PAREDES, UMA DEMÃO. AF_06/2014</t>
  </si>
  <si>
    <t>88494U</t>
  </si>
  <si>
    <t>APLICAÇÃO E LIXAMENTO DE MASSA LÁTEX EM TETO, UMA DEMÃO. AF_06/2014</t>
  </si>
  <si>
    <t>88495U</t>
  </si>
  <si>
    <t>APLICAÇÃO E LIXAMENTO DE MASSA LÁTEX EM PAREDES, UMA DEMÃO. AF_06/2014</t>
  </si>
  <si>
    <t>88497U</t>
  </si>
  <si>
    <t>APLICAÇÃO E LIXAMENTO DE MASSA LÁTEX EM PAREDES, DUAS DEMÃOS. AF_06/2014</t>
  </si>
  <si>
    <t>04.01.564</t>
  </si>
  <si>
    <t>COM TINTA A BASE DE ESMALTE</t>
  </si>
  <si>
    <t>100760U</t>
  </si>
  <si>
    <t>PINTURA COM TINTA ALQUÍDICA DE ACABAMENTO (ESMALTE SINTÉTICO BRILHANTE) APLICADA A ROLO OU PINCEL SOBRE SUPERFÍCIES METÁLICAS (EXCETO PERFIL) EXECUTADO EM OBRA (02 DEMÃOS). AF_01/2020</t>
  </si>
  <si>
    <t>04.01.565</t>
  </si>
  <si>
    <t>COM TINTA A BASE DE SILICONE</t>
  </si>
  <si>
    <t>73978/1U</t>
  </si>
  <si>
    <t>04.01.566</t>
  </si>
  <si>
    <t>COM TINTA A BASE DE LÁTEX</t>
  </si>
  <si>
    <t>88486U</t>
  </si>
  <si>
    <t>APLICAÇÃO MANUAL DE PINTURA COM TINTA LÁTEX PVA EM TETO, DUAS DEMÃOS. AF_06/2014</t>
  </si>
  <si>
    <t>04.01.568</t>
  </si>
  <si>
    <t>COM TINTA EPÓXI</t>
  </si>
  <si>
    <t>ORSE 4651</t>
  </si>
  <si>
    <t>04.01.569</t>
  </si>
  <si>
    <t>COM TINTA ACRÍLICA</t>
  </si>
  <si>
    <t>88489 MOD</t>
  </si>
  <si>
    <t>APLICAÇÃO MANUAL DE PINTURA COM TINTA LÁTEX ACRÍLICA EM PAREDES, TRÊS DEMÃOS</t>
  </si>
  <si>
    <t>88489U</t>
  </si>
  <si>
    <t>APLICAÇÃO MANUAL DE PINTURA COM TINTA LÁTEX ACRÍLICA EM PAREDES, DUAS DEMÃOS. AF_06/2014</t>
  </si>
  <si>
    <t>04.01.576</t>
  </si>
  <si>
    <t>VERNIZES</t>
  </si>
  <si>
    <t>ORSE 4934</t>
  </si>
  <si>
    <t>04.01.600</t>
  </si>
  <si>
    <t>IMPERMEABILIZAÇÕES</t>
  </si>
  <si>
    <t>04.01.602</t>
  </si>
  <si>
    <t>ARGAMASSA COM ADIÇÃO DE HIDRÓFUGO</t>
  </si>
  <si>
    <t>98555U</t>
  </si>
  <si>
    <t>IMPERMEABILIZAÇÃO DE SUPERFÍCIE COM ARGAMASSA POLIMÉRICA / MEMBRANA ACRÍLICA, 3 DEMÃOS. AF_06/2018</t>
  </si>
  <si>
    <t>04.01.604</t>
  </si>
  <si>
    <t>ELASTÔMEROS SINTÉTICOS EM SOLUÇÃO</t>
  </si>
  <si>
    <t>98552 MOD</t>
  </si>
  <si>
    <t>IMPERMEABILIZAÇÃO DE SUPERFÍCIE COM MEMBRANA À BASE DE POLIURÉIA, 2 DEMÃOS.</t>
  </si>
  <si>
    <t>04.01.700</t>
  </si>
  <si>
    <t>ACABAMENTOS E ARREMATES</t>
  </si>
  <si>
    <t>04.01.701</t>
  </si>
  <si>
    <t>RODAPÉS</t>
  </si>
  <si>
    <t>98685U</t>
  </si>
  <si>
    <t>RODAPÉ EM GRANITO, ALTURA 10 CM. AF_06/2018</t>
  </si>
  <si>
    <t>CPOS 21.10.071 MOD</t>
  </si>
  <si>
    <t>Rodapé flexível para piso vinílico, em PVC, com espessura de 2mm e altura de 7,5cm</t>
  </si>
  <si>
    <t>04.01.702</t>
  </si>
  <si>
    <t>SOLEIRAS</t>
  </si>
  <si>
    <t>98689U</t>
  </si>
  <si>
    <t>SOLEIRA EM GRANITO, LARGURA 15 CM, ESPESSURA 2,0 CM. AF_06/2018</t>
  </si>
  <si>
    <t>04.01.703</t>
  </si>
  <si>
    <t>PEITORIS</t>
  </si>
  <si>
    <t>CPOS 19.01.062</t>
  </si>
  <si>
    <t>Peitoril em granito, espessura de 2cm e largura até 20cm, acabamento polido</t>
  </si>
  <si>
    <t>04.01.705</t>
  </si>
  <si>
    <t>CANTONEIRAS</t>
  </si>
  <si>
    <t>ORSE 9716</t>
  </si>
  <si>
    <t xml:space="preserve">Cantoneira aluminio 1" x 1" para arremates em revestimentos cerâmicos	</t>
  </si>
  <si>
    <t>04.01.706</t>
  </si>
  <si>
    <t>RUFOS</t>
  </si>
  <si>
    <t>94231U</t>
  </si>
  <si>
    <t>RUFO EM CHAPA DE AÇO GALVANIZADO NÚMERO 24, CORTE DE 25 CM, INCLUSO TRANSPORTE VERTICAL. AF_07/2019</t>
  </si>
  <si>
    <t>SCO-RJ CI 04.40.0250</t>
  </si>
  <si>
    <t>Cumeeira em alumínio com acabamento em verniz em 1 face e pintada em outra, trapezoidal ou ondulada, fornecimento e colocação</t>
  </si>
  <si>
    <t>04.01.710</t>
  </si>
  <si>
    <t>ACABAMENTOS PARA FORRO</t>
  </si>
  <si>
    <t>96121U</t>
  </si>
  <si>
    <t>04.01.800</t>
  </si>
  <si>
    <t>EQUIPAMENTOS E ACESSÓRIOS</t>
  </si>
  <si>
    <t>04.01.801</t>
  </si>
  <si>
    <t>CORRIMÃO</t>
  </si>
  <si>
    <t>01.ESQV.CORR.022/01 MOD</t>
  </si>
  <si>
    <t>Corrimão duplo em aço galvanizado, fixado em parede ou em guarda-corpo, inclusive pintura</t>
  </si>
  <si>
    <t>04.01.802</t>
  </si>
  <si>
    <t>BRISES</t>
  </si>
  <si>
    <t>COTAÇÃO 6</t>
  </si>
  <si>
    <t>Fornecimento de brise de alumínio,cor bege duna (ref. R85c), modelo colmeia, mal de 100mm, fabricante Refax ou similar</t>
  </si>
  <si>
    <t>COTAÇÃO 7</t>
  </si>
  <si>
    <t>Fornecimento de brise de alumínio, cor branca, modelo linear LC 100 60º, fabricante Refax ou similar</t>
  </si>
  <si>
    <t>SBC 112690 MOD</t>
  </si>
  <si>
    <t>Mão de obra para instalação de brise metálico em fachada</t>
  </si>
  <si>
    <t>04.01.803</t>
  </si>
  <si>
    <t>GUARDA-CORPO</t>
  </si>
  <si>
    <t>99841 MOD 1</t>
  </si>
  <si>
    <t>Guarda-corpo reto com fechamento em tela quadriculada ondulada, montantes em barras chatas de aço galvanizado, exceto corrimãos, inclusive pintura, conforme projeto (GC1, GC6, GC7, GC8, GC9 e Patamar Escada 2)</t>
  </si>
  <si>
    <t>99841 MOD 2</t>
  </si>
  <si>
    <t>Guarda-corpo com trechos inclinado e reto, com fechamento em tela quadriculada ondulada, montantes em barras chatas de aço galvanizado, exceto corrimãos, inclusive pintura, conforme projeto (GC2 e GC5)</t>
  </si>
  <si>
    <t>99841 MOD 3</t>
  </si>
  <si>
    <t>Guarda-corpo inclinado com fechamento em tela quadriculada ondulada, montantes em barras chatas de aço galvanizado, exceto corrimãos, inclusive pintura, conforme projeto (GC3 e GC4)</t>
  </si>
  <si>
    <t>04.01.804</t>
  </si>
  <si>
    <t>ALÇAPÕES</t>
  </si>
  <si>
    <t>CPOS 24.03.100</t>
  </si>
  <si>
    <t>Alçapão/tampa em chapa de ferro com porta cadeado</t>
  </si>
  <si>
    <t>04.01.808</t>
  </si>
  <si>
    <t>BANCADAS</t>
  </si>
  <si>
    <t>COMP. MONTADA 27</t>
  </si>
  <si>
    <t>Bancada reta em granito cinza andorinha com espessura de 2cm, inclusive saia, rodabanca e mão-francesa, conforme projeto, dimensões 174x57cm (BG1)</t>
  </si>
  <si>
    <t>COMP. MONTADA 28</t>
  </si>
  <si>
    <t>Bancada reta em granito cinza andorinha com espessura de 2cm, inclusive saia, rodabanca e mão-francesa, conforme projeto, dimensões 174x57cm (BG2)</t>
  </si>
  <si>
    <t>COMP. MONTADA 29</t>
  </si>
  <si>
    <t>Bancada reta em granito cinza andorinha com espessura de 2cm, conforme projeto, dimensões 99x17cm (BG3)</t>
  </si>
  <si>
    <t>COMP. MONTADA 30</t>
  </si>
  <si>
    <t>Bancada reta em granito cinza andorinha com espessura de 2cm, conforme projeto, dimensões 99x17cm (BG4)</t>
  </si>
  <si>
    <t>COMP. MONTADA 31</t>
  </si>
  <si>
    <t>Bancada reta em granito cinza andorinha com espessura de 2cm, inclusive saia, rodabanca e mãos-francesas, conforme projeto, dimensões 178x80cm (BG5)</t>
  </si>
  <si>
    <t>COMP. MONTADA 32</t>
  </si>
  <si>
    <t>Bancada reta em granito cinza andorinha com espessura de 2cm, inclusive saia, rodabanca e mãos-francesas, conforme projeto, dimensões 208x80cm (BG6)</t>
  </si>
  <si>
    <t>COMP. MONTADA 33</t>
  </si>
  <si>
    <t>Bancada reta em granito cinza andorinha com espessura de 2cm, inclusive saia, rodabanca e mãos-francesas, conforme projeto, dimensões 320x80cm (BG7)</t>
  </si>
  <si>
    <t>COMP. MONTADA 34</t>
  </si>
  <si>
    <t>Bancada reta em granito cinza andorinha com espessura de 2cm, inclusive saia, rodabanca e mãos-francesas, conforme projeto, dimensões 240x80cm (BG8)</t>
  </si>
  <si>
    <t>COMP. MONTADA 35</t>
  </si>
  <si>
    <t>Bancada reta em granito cinza andorinha com espessura de 2cm, inclusive saia, rodabanca e mãos-francesas, conforme projeto, dimensões 240x80cm (BG9)</t>
  </si>
  <si>
    <t>04.01.811</t>
  </si>
  <si>
    <t>LOUÇAS E METAIS DE SANITÁRIOS</t>
  </si>
  <si>
    <t>100858U</t>
  </si>
  <si>
    <t>MICTÓRIO SIFONADO LOUÇA BRANCA ? PADRÃO MÉDIO ? FORNECIMENTO E INSTALAÇÃO. AF_01/2020</t>
  </si>
  <si>
    <t>86877U</t>
  </si>
  <si>
    <t>VÁLVULA EM METAL CROMADO 1.1/2? X 1.1/2? PARA TANQUE OU LAVATÓRIO, COM OU SEM LADRÃO - FORNECIMENTO E INSTALAÇÃO. AF_01/2020</t>
  </si>
  <si>
    <t>86881U</t>
  </si>
  <si>
    <t>SIFÃO DO TIPO GARRAFA EM METAL CROMADO 1 X 1.1/2? - FORNECIMENTO E INSTALAÇÃO. AF_01/2020</t>
  </si>
  <si>
    <t>86886U</t>
  </si>
  <si>
    <t>ENGATE FLEXÍVEL EM INOX, 1/2  X 30CM - FORNECIMENTO E INSTALAÇÃO. AF_01/2020</t>
  </si>
  <si>
    <t>86901U</t>
  </si>
  <si>
    <t>CUBA DE EMBUTIR OVAL EM LOUÇA BRANCA, 35 X 50CM OU EQUIVALENTE - FORNECIMENTO E INSTALAÇÃO. AF_01/2020</t>
  </si>
  <si>
    <t>86903U</t>
  </si>
  <si>
    <t>LAVATÓRIO LOUÇA BRANCA COM COLUNA, 45 X 55CM OU EQUIVALENTE, PADRÃO MÉDIO - FORNECIMENTO E INSTALAÇÃO. AF_01/2020</t>
  </si>
  <si>
    <t>86914U</t>
  </si>
  <si>
    <t>TORNEIRA CROMADA 1/2? OU 3/4? PARA TANQUE, PADRÃO MÉDIO - FORNECIMENTO E INSTALAÇÃO. AF_01/2020</t>
  </si>
  <si>
    <t>95470U</t>
  </si>
  <si>
    <t>VASO SANITARIO SIFONADO CONVENCIONAL COM LOUÇA BRANCA, INCLUSO CONJUNTO DE LIGAÇÃO PARA BACIA SANITÁRIA AJUSTÁVEL - FORNECIMENTO E INSTALAÇÃO. AF_10/2016</t>
  </si>
  <si>
    <t>95472U</t>
  </si>
  <si>
    <t>VASO SANITARIO SIFONADO CONVENCIONAL PARA PCD SEM FURO FRONTAL COM LOUÇA BRANCA SEM ASSENTO, INCLUSO CONJUNTO DE LIGAÇÃO PARA BACIA SANITÁRIA AJUSTÁVEL - FORNECIMENTO E INSTALAÇÃO. AF_01/2020</t>
  </si>
  <si>
    <t>CPOS 43.03.720</t>
  </si>
  <si>
    <t>Torneira de mesa para lavatório, acionamento hidromecânico com alavanca, registro integrado regulador de vazão, em latão cromado</t>
  </si>
  <si>
    <t>ORSE 3692</t>
  </si>
  <si>
    <t>Torneira cromada para lavatório, DECA 1170C (Decamatic) ou similar</t>
  </si>
  <si>
    <t>04.01.812</t>
  </si>
  <si>
    <t>ACESSÓRIOS DE SANITÁRIOS</t>
  </si>
  <si>
    <t>100849 MOD</t>
  </si>
  <si>
    <t>ASSENTO SANITÁRIO PARA PCD - FORNECIMENTO E INSTALACAO</t>
  </si>
  <si>
    <t>100849U</t>
  </si>
  <si>
    <t>ASSENTO SANITÁRIO CONVENCIONAL - FORNECIMENTO E INSTALACAO. AF_01/2020</t>
  </si>
  <si>
    <t>100867U</t>
  </si>
  <si>
    <t>BARRA DE APOIO RETA, EM ACO INOX POLIDO, COMPRIMENTO 70 CM,  FIXADA NA PAREDE - FORNECIMENTO E INSTALAÇÃO. AF_01/2020</t>
  </si>
  <si>
    <t>100868U</t>
  </si>
  <si>
    <t>BARRA DE APOIO RETA, EM ACO INOX POLIDO, COMPRIMENTO 80 CM,  FIXADA NA PAREDE - FORNECIMENTO E INSTALAÇÃO. AF_01/2020</t>
  </si>
  <si>
    <t>95547U</t>
  </si>
  <si>
    <t>SABONETEIRA PLASTICA TIPO DISPENSER PARA SABONETE LIQUIDO COM RESERVATORIO 800 A 1500 ML, INCLUSO FIXAÇÃO. AF_01/2020</t>
  </si>
  <si>
    <t>ORSE 12128</t>
  </si>
  <si>
    <t>Barra de apoio, para lavatório,fixa, constituida de duas barras laterais em "U", em aço inox, d=1 1/4", Jackwal ou similar</t>
  </si>
  <si>
    <t>CJ</t>
  </si>
  <si>
    <t>ORSE 12208</t>
  </si>
  <si>
    <t xml:space="preserve">Porta papel toalha para papel interfolha 2 ou 3 dobras, injetado com a frente em plástico ABS branco, com visor frontal para controle de substituição do papel interfolha e fundo em Plástico ABS cinza.	</t>
  </si>
  <si>
    <t>ORSE 12511</t>
  </si>
  <si>
    <t>Dispenser, em plástico, para papel higiênico em rolo</t>
  </si>
  <si>
    <t>ORSE 2037</t>
  </si>
  <si>
    <t>Cabide de louça, DECA A680, branco ou similar</t>
  </si>
  <si>
    <t>04.01.870</t>
  </si>
  <si>
    <t>DE LABORATÓRIOS</t>
  </si>
  <si>
    <t>ORSE 7227 MOD</t>
  </si>
  <si>
    <t>Cuba de aço inox, dimensões 60 x 50cm, para instalação em bancada, c/ válvula cromada</t>
  </si>
  <si>
    <t>ORSE 9700</t>
  </si>
  <si>
    <t xml:space="preserve">Torneira cromada de mesa, bica móvel, para pia de cozinha, ref.1167 C50, modelo Prata, Deca ou similar	</t>
  </si>
  <si>
    <t>ORSE 9702</t>
  </si>
  <si>
    <t>Torneira cromada de parede, bica móvel, para pia de cozinha, ref.1168 C50, modelo Prata, Deca ou similar</t>
  </si>
  <si>
    <t>04.02.000</t>
  </si>
  <si>
    <t>COMUNICAÇÃO VISUAL</t>
  </si>
  <si>
    <t>04.02.103</t>
  </si>
  <si>
    <t>PLACAS ADESIVAS</t>
  </si>
  <si>
    <t>37539</t>
  </si>
  <si>
    <t>PLACA DE SINALIZACAO DE SEGURANCA CONTRA INCENDIO, FOTOLUMINESCENTE, RETANGULAR, *13 X 26* CM, EM PVC *2* MM ANTI-CHAMAS (SIMBOLOS, CORES E PICTOGRAMAS CONFORME NBR 13434)</t>
  </si>
  <si>
    <t>37556</t>
  </si>
  <si>
    <t>PLACA DE SINALIZACAO DE SEGURANCA CONTRA INCENDIO, FOTOLUMINESCENTE, QUADRADA, *20 X 20* CM, EM PVC *2* MM ANTI-CHAMAS (SIMBOLOS, CORES E PICTOGRAMAS CONFORME NBR 13434)</t>
  </si>
  <si>
    <t>37557</t>
  </si>
  <si>
    <t>PLACA DE SINALIZACAO DE SEGURANCA CONTRA INCENDIO, FOTOLUMINESCENTE, QUADRADA, *14 X 14* CM, EM PVC *2* MM ANTI-CHAMAS (SIMBOLOS, CORES E PICTOGRAMAS CONFORME NBR 13434)</t>
  </si>
  <si>
    <t>37559</t>
  </si>
  <si>
    <t>PLACA DE SINALIZACAO DE SEGURANCA CONTRA INCENDIO, FOTOLUMINESCENTE, RETANGULAR, *12 X 40* CM, EM PVC *2* MM ANTI-CHAMAS (SIMBOLOS, CORES E PICTOGRAMAS CONFORME NBR 13434)</t>
  </si>
  <si>
    <t>ORSE 11621</t>
  </si>
  <si>
    <t>Fita auto adesiva fotoluminescente "9m" l=2,5cm ou similar</t>
  </si>
  <si>
    <t>ORSE INSUMO 9475</t>
  </si>
  <si>
    <t>Adesivo indicativo de saída de fluxo de fuga, impresso no sistema digital refletivo</t>
  </si>
  <si>
    <t>SBC 202338</t>
  </si>
  <si>
    <t>PLACA TATIL BRAILLE/RELEVO ACO INOX 10x3cm CORRIMAO</t>
  </si>
  <si>
    <t>04.04.000</t>
  </si>
  <si>
    <t>PAISAGISMO</t>
  </si>
  <si>
    <t>04.04.300</t>
  </si>
  <si>
    <t>VEGETAÇÃO</t>
  </si>
  <si>
    <t>98504 MOD</t>
  </si>
  <si>
    <t>Plantio de grama esmeralda em placas</t>
  </si>
  <si>
    <t>05.00.000</t>
  </si>
  <si>
    <t>INSTALAÇÕES HIDRÁULICAS E SANITÁRIAS</t>
  </si>
  <si>
    <t>05.01.000</t>
  </si>
  <si>
    <t>ÁGUA FRIA</t>
  </si>
  <si>
    <t>05.01.200</t>
  </si>
  <si>
    <t>TUBULAÇÕES E CONEXÕES DE PVC RÍGIDO</t>
  </si>
  <si>
    <t>05.01.201</t>
  </si>
  <si>
    <t>TUBO</t>
  </si>
  <si>
    <t>89356U</t>
  </si>
  <si>
    <t>TUBO, PVC, SOLDÁVEL, DN 25MM, INSTALADO EM RAMAL OU SUB-RAMAL DE ÁGUA - FORNECIMENTO E INSTALAÇÃO. AF_12/2014</t>
  </si>
  <si>
    <t>89403U</t>
  </si>
  <si>
    <t>TUBO, PVC, SOLDÁVEL, DN 32MM, INSTALADO EM RAMAL DE DISTRIBUIÇÃO DE ÁGUA - FORNECIMENTO E INSTALAÇÃO. AF_12/2014</t>
  </si>
  <si>
    <t>89448U</t>
  </si>
  <si>
    <t>TUBO, PVC, SOLDÁVEL, DN 40MM, INSTALADO EM PRUMADA DE ÁGUA - FORNECIMENTO E INSTALAÇÃO. AF_12/2014</t>
  </si>
  <si>
    <t>89449U</t>
  </si>
  <si>
    <t>TUBO, PVC, SOLDÁVEL, DN 50MM, INSTALADO EM PRUMADA DE ÁGUA - FORNECIMENTO E INSTALAÇÃO. AF_12/2014</t>
  </si>
  <si>
    <t>89450U</t>
  </si>
  <si>
    <t>TUBO, PVC, SOLDÁVEL, DN 60MM, INSTALADO EM PRUMADA DE ÁGUA - FORNECIMENTO E INSTALAÇÃO. AF_12/2014</t>
  </si>
  <si>
    <t>89451U</t>
  </si>
  <si>
    <t>TUBO, PVC, SOLDÁVEL, DN 75MM, INSTALADO EM PRUMADA DE ÁGUA - FORNECIMENTO E INSTALAÇÃO. AF_12/2014</t>
  </si>
  <si>
    <t>05.01.202</t>
  </si>
  <si>
    <t>ADAPTADOR</t>
  </si>
  <si>
    <t>89383U</t>
  </si>
  <si>
    <t>89436U</t>
  </si>
  <si>
    <t>ADAPTADOR CURTO COM BOLSA E ROSCA PARA REGISTRO, PVC, SOLDÁVEL, DN 32MM X 1?, INSTALADO EM RAMAL DE DISTRIBUIÇÃO DE ÁGUA - FORNECIMENTO E INSTALAÇÃO. AF_12/2014</t>
  </si>
  <si>
    <t>89572U</t>
  </si>
  <si>
    <t>ADAPTADOR CURTO COM BOLSA E ROSCA PARA REGISTRO, PVC, SOLDÁVEL, DN 40MM X 1.1/4?, INSTALADO EM PRUMADA DE ÁGUA - FORNECIMENTO E INSTALAÇÃO. AF_12/2014</t>
  </si>
  <si>
    <t>89596U</t>
  </si>
  <si>
    <t>ADAPTADOR CURTO COM BOLSA E ROSCA PARA REGISTRO, PVC, SOLDÁVEL, DN 50MM X 1.1/2?, INSTALADO EM PRUMADA DE ÁGUA - FORNECIMENTO E INSTALAÇÃO. AF_12/2014</t>
  </si>
  <si>
    <t>89613U</t>
  </si>
  <si>
    <t>ADAPTADOR CURTO COM BOLSA E ROSCA PARA REGISTRO, PVC, SOLDÁVEL, DN 75MM X 2.1/2?, INSTALADO EM PRUMADA DE ÁGUA - FORNECIMENTO E INSTALAÇÃO. AF_12/2014</t>
  </si>
  <si>
    <t>94704U</t>
  </si>
  <si>
    <t>ADAPTADOR COM FLANGE E ANEL DE VEDAÇÃO, PVC, SOLDÁVEL, DN 32 MM X 1 , INSTALADO EM RESERVAÇÃO DE ÁGUA DE EDIFICAÇÃO QUE POSSUA RESERVATÓRIO DE FIBRA/FIBROCIMENTO   FORNECIMENTO E INSTALAÇÃO. AF_06/2016</t>
  </si>
  <si>
    <t>94705U</t>
  </si>
  <si>
    <t>ADAPTADOR COM FLANGE E ANEL DE VEDAÇÃO, PVC, SOLDÁVEL, DN 40 MM X 1 1/4 , INSTALADO EM RESERVAÇÃO DE ÁGUA DE EDIFICAÇÃO QUE POSSUA RESERVATÓRIO DE FIBRA/FIBROCIMENTO   FORNECIMENTO E INSTALAÇÃO. AF_06/2016</t>
  </si>
  <si>
    <t>94706U</t>
  </si>
  <si>
    <t>ADAPTADOR COM FLANGE E ANEL DE VEDAÇÃO, PVC, SOLDÁVEL, DN 50 MM X 1 1/2 , INSTALADO EM RESERVAÇÃO DE ÁGUA DE EDIFICAÇÃO QUE POSSUA RESERVATÓRIO DE FIBRA/FIBROCIMENTO   FORNECIMENTO E INSTALAÇÃO. AF_06/2016</t>
  </si>
  <si>
    <t>94713U</t>
  </si>
  <si>
    <t>ADAPTADOR COM FLANGES LIVRES, PVC, SOLDÁVEL, DN 75 MM X 2 1/2 , INSTALADO EM RESERVAÇÃO DE ÁGUA DE EDIFICAÇÃO QUE POSSUA RESERVATÓRIO DE FIBRA/FIBROCIMENTO   FORNECIMENTO E INSTALAÇÃO. AF_06/2016</t>
  </si>
  <si>
    <t>05.01.203</t>
  </si>
  <si>
    <t>BUCHA DE REDUÇÃO</t>
  </si>
  <si>
    <t>90375 MOD 1</t>
  </si>
  <si>
    <t>BUCHA DE REDUÇÃO LONGA, PVC, SOLDÁVEL, DN 50MM X 25MM, INSTALADO EM RAMAL OU SUB-RAMAL DE ÁGUA - FORNECIMENTO E INSTALAÇÃO</t>
  </si>
  <si>
    <t>90375 MOD 2</t>
  </si>
  <si>
    <t>BUCHA DE REDUÇÃO LONGA, PVC, SOLDÁVEL, DN 50MM X 32MM, INSTALADO EM RAMAL OU SUB-RAMAL DE ÁGUA - FORNECIMENTO E INSTALAÇÃO</t>
  </si>
  <si>
    <t>90375 MOD 3</t>
  </si>
  <si>
    <t>BUCHA DE REDUÇÃO LONGA, PVC, SOLDÁVEL, DN 75MM X 50MM, INSTALADO EM RAMAL OU SUB-RAMAL DE ÁGUA - FORNECIMENTO E INSTALAÇÃO</t>
  </si>
  <si>
    <t>05.01.207</t>
  </si>
  <si>
    <t>JOELHO</t>
  </si>
  <si>
    <t>89362U</t>
  </si>
  <si>
    <t>JOELHO 90 GRAUS, PVC, SOLDÁVEL, DN 25MM, INSTALADO EM RAMAL OU SUB-RAMAL DE ÁGUA - FORNECIMENTO E INSTALAÇÃO. AF_12/2014</t>
  </si>
  <si>
    <t>89366U</t>
  </si>
  <si>
    <t>JOELHO 90 GRAUS COM BUCHA DE LATÃO, PVC, SOLDÁVEL, DN 25MM, X 3/4? INSTALADO EM RAMAL OU SUB-RAMAL DE ÁGUA - FORNECIMENTO E INSTALAÇÃO. AF_12/2014</t>
  </si>
  <si>
    <t>89413 MOD</t>
  </si>
  <si>
    <t>JOELHO DE REDUÇÃO 90 GRAUS, PVC, SOLDÁVEL, DN 32MM X 25 MM, INSTALADO EM RAMAL DE DISTRIBUIÇÃO DE ÁGUA - FORNECIMENTO E INSTALAÇÃO</t>
  </si>
  <si>
    <t>89413U</t>
  </si>
  <si>
    <t>JOELHO 90 GRAUS, PVC, SOLDÁVEL, DN 32MM, INSTALADO EM RAMAL DE DISTRIBUIÇÃO DE ÁGUA - FORNECIMENTO E INSTALAÇÃO. AF_12/2014</t>
  </si>
  <si>
    <t>89414U</t>
  </si>
  <si>
    <t>JOELHO 45 GRAUS, PVC, SOLDÁVEL, DN 32MM, INSTALADO EM RAMAL DE DISTRIBUIÇÃO DE ÁGUA - FORNECIMENTO E INSTALAÇÃO. AF_12/2014</t>
  </si>
  <si>
    <t>89497U</t>
  </si>
  <si>
    <t>JOELHO 90 GRAUS, PVC, SOLDÁVEL, DN 40MM, INSTALADO EM PRUMADA DE ÁGUA - FORNECIMENTO E INSTALAÇÃO. AF_12/2014</t>
  </si>
  <si>
    <t>89501U</t>
  </si>
  <si>
    <t>JOELHO 90 GRAUS, PVC, SOLDÁVEL, DN 50MM, INSTALADO EM PRUMADA DE ÁGUA - FORNECIMENTO E INSTALAÇÃO. AF_12/2014</t>
  </si>
  <si>
    <t>89505U</t>
  </si>
  <si>
    <t>JOELHO 90 GRAUS, PVC, SOLDÁVEL, DN 60MM, INSTALADO EM PRUMADA DE ÁGUA - FORNECIMENTO E INSTALAÇÃO. AF_12/2014</t>
  </si>
  <si>
    <t>89513U</t>
  </si>
  <si>
    <t>JOELHO 90 GRAUS, PVC, SOLDÁVEL, DN 75MM, INSTALADO EM PRUMADA DE ÁGUA - FORNECIMENTO E INSTALAÇÃO. AF_12/2014</t>
  </si>
  <si>
    <t>90373U</t>
  </si>
  <si>
    <t>JOELHO 90 GRAUS COM BUCHA DE LATÃO, PVC, SOLDÁVEL, DN 25MM, X 1/2? INSTALADO EM RAMAL OU SUB-RAMAL DE ÁGUA - FORNECIMENTO E INSTALAÇÃO. AF_12/2014</t>
  </si>
  <si>
    <t>05.01.208</t>
  </si>
  <si>
    <t>LUVA</t>
  </si>
  <si>
    <t>89378U</t>
  </si>
  <si>
    <t>LUVA, PVC, SOLDÁVEL, DN 25MM, INSTALADO EM RAMAL OU SUB-RAMAL DE ÁGUA - FORNECIMENTO E INSTALAÇÃO. AF_12/2014</t>
  </si>
  <si>
    <t>89431U</t>
  </si>
  <si>
    <t>LUVA, PVC, SOLDÁVEL, DN 32MM, INSTALADO EM RAMAL DE DISTRIBUIÇÃO DE ÁGUA - FORNECIMENTO E INSTALAÇÃO. AF_12/2014</t>
  </si>
  <si>
    <t>89532U</t>
  </si>
  <si>
    <t>LUVA DE REDUÇÃO, PVC, SOLDÁVEL, DN 32MM X 25MM, INSTALADO EM PRUMADA DE ÁGUA - FORNECIMENTO E INSTALAÇÃO. AF_12/2014</t>
  </si>
  <si>
    <t>89558U</t>
  </si>
  <si>
    <t>LUVA, PVC, SOLDÁVEL, DN 40MM, INSTALADO EM PRUMADA DE ÁGUA - FORNECIMENTO E INSTALAÇÃO. AF_12/2014</t>
  </si>
  <si>
    <t>89575U</t>
  </si>
  <si>
    <t>LUVA, PVC, SOLDÁVEL, DN 50MM, INSTALADO EM PRUMADA DE ÁGUA - FORNECIMENTO E INSTALAÇÃO. AF_12/2014</t>
  </si>
  <si>
    <t>89605U</t>
  </si>
  <si>
    <t>LUVA DE REDUÇÃO, PVC, SOLDÁVEL, DN 60MM X 50MM, INSTALADO EM PRUMADA DE ÁGUA - FORNECIMENTO E INSTALAÇÃO. AF_12/2014</t>
  </si>
  <si>
    <t>05.01.209</t>
  </si>
  <si>
    <t>TÊ</t>
  </si>
  <si>
    <t>89395U</t>
  </si>
  <si>
    <t>TE, PVC, SOLDÁVEL, DN 25MM, INSTALADO EM RAMAL OU SUB-RAMAL DE ÁGUA - FORNECIMENTO E INSTALAÇÃO. AF_12/2014</t>
  </si>
  <si>
    <t>89396U</t>
  </si>
  <si>
    <t>TÊ COM BUCHA DE LATÃO NA BOLSA CENTRAL, PVC, SOLDÁVEL, DN 25MM X 1/2?, INSTALADO EM RAMAL OU SUB-RAMAL DE ÁGUA - FORNECIMENTO E INSTALAÇÃO. AF_12/2014</t>
  </si>
  <si>
    <t>89443U</t>
  </si>
  <si>
    <t>TE, PVC, SOLDÁVEL, DN 32MM, INSTALADO EM RAMAL DE DISTRIBUIÇÃO DE ÁGUA - FORNECIMENTO E INSTALAÇÃO. AF_12/2014</t>
  </si>
  <si>
    <t>89623U</t>
  </si>
  <si>
    <t>TE, PVC, SOLDÁVEL, DN 40MM, INSTALADO EM PRUMADA DE ÁGUA - FORNECIMENTO E INSTALAÇÃO. AF_12/2014</t>
  </si>
  <si>
    <t>89625U</t>
  </si>
  <si>
    <t>TE, PVC, SOLDÁVEL, DN 50MM, INSTALADO EM PRUMADA DE ÁGUA - FORNECIMENTO E INSTALAÇÃO. AF_12/2014</t>
  </si>
  <si>
    <t>89627U</t>
  </si>
  <si>
    <t>TÊ DE REDUÇÃO, PVC, SOLDÁVEL, DN 50MM X 25MM, INSTALADO EM PRUMADA DE ÁGUA - FORNECIMENTO E INSTALAÇÃO. AF_12/2014</t>
  </si>
  <si>
    <t>89628U</t>
  </si>
  <si>
    <t>TE, PVC, SOLDÁVEL, DN 60MM, INSTALADO EM PRUMADA DE ÁGUA - FORNECIMENTO E INSTALAÇÃO. AF_12/2014</t>
  </si>
  <si>
    <t>89629U</t>
  </si>
  <si>
    <t>TE, PVC, SOLDÁVEL, DN 75MM, INSTALADO EM PRUMADA DE ÁGUA - FORNECIMENTO E INSTALAÇÃO. AF_12/2014</t>
  </si>
  <si>
    <t>89630 MOD</t>
  </si>
  <si>
    <t>TE DE REDUÇÃO, PVC, SOLDÁVEL, DN 75MM X 60MM, INSTALADO EM PRUMADA DE ÁGUA - FORNECIMENTO E INSTALAÇÃO</t>
  </si>
  <si>
    <t>89630U</t>
  </si>
  <si>
    <t>TE DE REDUÇÃO, PVC, SOLDÁVEL, DN 75MM X 50MM, INSTALADO EM PRUMADA DE ÁGUA - FORNECIMENTO E INSTALAÇÃO. AF_12/2014</t>
  </si>
  <si>
    <t>90374U</t>
  </si>
  <si>
    <t>TÊ COM BUCHA DE LATÃO NA BOLSA CENTRAL, PVC, SOLDÁVEL, DN 25MM X 3/4?, INSTALADO EM RAMAL OU SUB-RAMAL DE ÁGUA - FORNECIMENTO E INSTALAÇÃO. AF_03/2015</t>
  </si>
  <si>
    <t>05.01.500</t>
  </si>
  <si>
    <t>APARELHOS E ACESSÓRIOS SANITÁRIOS</t>
  </si>
  <si>
    <t>89987U</t>
  </si>
  <si>
    <t>REGISTRO DE GAVETA BRUTO, LATÃO, ROSCÁVEL, 3/4", COM ACABAMENTO E CANOPLA CROMADOS. FORNECIDO E INSTALADO EM RAMAL DE ÁGUA. AF_12/2014</t>
  </si>
  <si>
    <t>94495U</t>
  </si>
  <si>
    <t>REGISTRO DE GAVETA BRUTO, LATÃO, ROSCÁVEL, 1?, INSTALADO EM RESERVAÇÃO DE ÁGUA DE EDIFICAÇÃO QUE POSSUA RESERVATÓRIO DE FIBRA/FIBROCIMENTO ? FORNECIMENTO E INSTALAÇÃO. AF_06/2016</t>
  </si>
  <si>
    <t>94496U</t>
  </si>
  <si>
    <t>REGISTRO DE GAVETA BRUTO, LATÃO, ROSCÁVEL, 1 1/4?, INSTALADO EM RESERVAÇÃO DE ÁGUA DE EDIFICAÇÃO QUE POSSUA RESERVATÓRIO DE FIBRA/FIBROCIMENTO ? FORNECIMENTO E INSTALAÇÃO. AF_06/2016</t>
  </si>
  <si>
    <t>94497U</t>
  </si>
  <si>
    <t>REGISTRO DE GAVETA BRUTO, LATÃO, ROSCÁVEL, 1 1/2?, INSTALADO EM RESERVAÇÃO DE ÁGUA DE EDIFICAÇÃO QUE POSSUA RESERVATÓRIO DE FIBRA/FIBROCIMENTO ? FORNECIMENTO E INSTALAÇÃO. AF_06/2016</t>
  </si>
  <si>
    <t>94499U</t>
  </si>
  <si>
    <t>REGISTRO DE GAVETA BRUTO, LATÃO, ROSCÁVEL, 2 1/2?, INSTALADO EM RESERVAÇÃO DE ÁGUA DE EDIFICAÇÃO QUE POSSUA RESERVATÓRIO DE FIBRA/FIBROCIMENTO ? FORNECIMENTO E INSTALAÇÃO. AF_06/2016</t>
  </si>
  <si>
    <t>94794U</t>
  </si>
  <si>
    <t>REGISTRO DE GAVETA BRUTO, LATÃO, ROSCÁVEL, 1 1/2?, COM ACABAMENTO E CANOPLA CROMADOS, INSTALADO EM RESERVAÇÃO DE ÁGUA DE EDIFICAÇÃO QUE POSSUA RESERVATÓRIO DE FIBRA/FIBROCIMENTO ? FORNECIMENTO E INSTALAÇÃO. AF_06/2016</t>
  </si>
  <si>
    <t>94797U</t>
  </si>
  <si>
    <t>TORNEIRA DE BOIA, ROSCÁVEL, 1?, FORNECIDA E INSTALADA EM RESERVAÇÃO DE ÁGUA. AF_06/2016</t>
  </si>
  <si>
    <t>99635U</t>
  </si>
  <si>
    <t>VÁLVULA DE DESCARGA METÁLICA, BASE 1 1/2 ", ACABAMENTO METALICO CROMADO - FORNECIMENTO E INSTALAÇÃO. AF_01/2019</t>
  </si>
  <si>
    <t>CPOS 48.03.130</t>
  </si>
  <si>
    <t>Reservatório metálico cilíndrico horizontal - capacidade de 5.000 litros</t>
  </si>
  <si>
    <t>ORSE 10041</t>
  </si>
  <si>
    <t>Chuveiro e lava-olhos de emergência e bacia em aço inox</t>
  </si>
  <si>
    <t>05.03.000</t>
  </si>
  <si>
    <t>DRENAGEM DE ÁGUAS PLUVIAIS</t>
  </si>
  <si>
    <t>05.03.100</t>
  </si>
  <si>
    <t>TUBULAÇÕES E CONEXÕES DE FERRO FUNDIDO</t>
  </si>
  <si>
    <t>05.03.114</t>
  </si>
  <si>
    <t>GRELHA HEMISFÉRICA</t>
  </si>
  <si>
    <t>ORSE 4283</t>
  </si>
  <si>
    <t>Ralo hemisférico em fº fº, tipo abacaxi Ø 100mm</t>
  </si>
  <si>
    <t>05.03.300</t>
  </si>
  <si>
    <t>TUBULAÇÕES E CONEXÕES DE PVC</t>
  </si>
  <si>
    <t>05.03.301</t>
  </si>
  <si>
    <t>89578U</t>
  </si>
  <si>
    <t>TUBO PVC, SÉRIE R, ÁGUA PLUVIAL, DN 100 MM, FORNECIDO E INSTALADO EM CONDUTORES VERTICAIS DE ÁGUAS PLUVIAIS. AF_12/2014</t>
  </si>
  <si>
    <t>89849U</t>
  </si>
  <si>
    <t>TUBO PVC, SERIE NORMAL, ESGOTO PREDIAL, DN 150 MM, FORNECIDO E INSTALADO EM SUBCOLETOR AÉREO DE ESGOTO SANITÁRIO. AF_12/2014</t>
  </si>
  <si>
    <t>05.03.305</t>
  </si>
  <si>
    <t>89584U</t>
  </si>
  <si>
    <t>JOELHO 90 GRAUS, PVC, SERIE R, ÁGUA PLUVIAL, DN 100 MM, JUNTA ELÁSTICA, FORNECIDO E INSTALADO EM CONDUTORES VERTICAIS DE ÁGUAS PLUVIAIS. AF_12/2014</t>
  </si>
  <si>
    <t>05.04.000</t>
  </si>
  <si>
    <t>ESGOTOS SANITÁRIOS</t>
  </si>
  <si>
    <t>05.04.300</t>
  </si>
  <si>
    <t>05.04.301</t>
  </si>
  <si>
    <t>89711U</t>
  </si>
  <si>
    <t>TUBO PVC, SERIE NORMAL, ESGOTO PREDIAL, DN 40 MM, FORNECIDO E INSTALADO EM RAMAL DE DESCARGA OU RAMAL DE ESGOTO SANITÁRIO. AF_12/2014</t>
  </si>
  <si>
    <t>89712U</t>
  </si>
  <si>
    <t>TUBO PVC, SERIE NORMAL, ESGOTO PREDIAL, DN 50 MM, FORNECIDO E INSTALADO EM RAMAL DE DESCARGA OU RAMAL DE ESGOTO SANITÁRIO. AF_12/2014</t>
  </si>
  <si>
    <t>89713U</t>
  </si>
  <si>
    <t>TUBO PVC, SERIE NORMAL, ESGOTO PREDIAL, DN 75 MM, FORNECIDO E INSTALADO EM RAMAL DE DESCARGA OU RAMAL DE ESGOTO SANITÁRIO. AF_12/2014</t>
  </si>
  <si>
    <t>89800U</t>
  </si>
  <si>
    <t>TUBO PVC, SERIE NORMAL, ESGOTO PREDIAL, DN 100 MM, FORNECIDO E INSTALADO EM PRUMADA DE ESGOTO SANITÁRIO OU VENTILAÇÃO. AF_12/2014</t>
  </si>
  <si>
    <t>05.04.302</t>
  </si>
  <si>
    <t>CAP</t>
  </si>
  <si>
    <t>ORSE 1535</t>
  </si>
  <si>
    <t>Cap de pvc rígido soldavel p/ esgoto, diâm = 75mm</t>
  </si>
  <si>
    <t>ORSE 1536</t>
  </si>
  <si>
    <t>Cap de pvc rígido soldavel p/ esgoto, diâm = 100mm</t>
  </si>
  <si>
    <t>05.04.304</t>
  </si>
  <si>
    <t>CURVA</t>
  </si>
  <si>
    <t>89811U</t>
  </si>
  <si>
    <t>CURVA CURTA 90 GRAUS, PVC, SERIE NORMAL, ESGOTO PREDIAL, DN 100 MM, JUNTA ELÁSTICA, FORNECIDO E INSTALADO EM PRUMADA DE ESGOTO SANITÁRIO OU VENTILAÇÃO. AF_12/2014</t>
  </si>
  <si>
    <t>05.04.305</t>
  </si>
  <si>
    <t>89724U</t>
  </si>
  <si>
    <t>JOELHO 90 GRAUS, PVC, SERIE NORMAL, ESGOTO PREDIAL, DN 40 MM, JUNTA SOLDÁVEL, FORNECIDO E INSTALADO EM RAMAL DE DESCARGA OU RAMAL DE ESGOTO SANITÁRIO. AF_12/2014</t>
  </si>
  <si>
    <t>89726U</t>
  </si>
  <si>
    <t>JOELHO 45 GRAUS, PVC, SERIE NORMAL, ESGOTO PREDIAL, DN 40 MM, JUNTA SOLDÁVEL, FORNECIDO E INSTALADO EM RAMAL DE DESCARGA OU RAMAL DE ESGOTO SANITÁRIO. AF_12/2014</t>
  </si>
  <si>
    <t>89731U</t>
  </si>
  <si>
    <t>JOELHO 90 GRAUS, PVC, SERIE NORMAL, ESGOTO PREDIAL, DN 50 MM, JUNTA ELÁSTICA, FORNECIDO E INSTALADO EM RAMAL DE DESCARGA OU RAMAL DE ESGOTO SANITÁRIO. AF_12/2014</t>
  </si>
  <si>
    <t>89732U</t>
  </si>
  <si>
    <t>JOELHO 45 GRAUS, PVC, SERIE NORMAL, ESGOTO PREDIAL, DN 50 MM, JUNTA ELÁSTICA, FORNECIDO E INSTALADO EM RAMAL DE DESCARGA OU RAMAL DE ESGOTO SANITÁRIO. AF_12/2014</t>
  </si>
  <si>
    <t>89737U</t>
  </si>
  <si>
    <t>JOELHO 90 GRAUS, PVC, SERIE NORMAL, ESGOTO PREDIAL, DN 75 MM, JUNTA ELÁSTICA, FORNECIDO E INSTALADO EM RAMAL DE DESCARGA OU RAMAL DE ESGOTO SANITÁRIO. AF_12/2014</t>
  </si>
  <si>
    <t>89739U</t>
  </si>
  <si>
    <t>JOELHO 45 GRAUS, PVC, SERIE NORMAL, ESGOTO PREDIAL, DN 75 MM, JUNTA ELÁSTICA, FORNECIDO E INSTALADO EM RAMAL DE DESCARGA OU RAMAL DE ESGOTO SANITÁRIO. AF_12/2014</t>
  </si>
  <si>
    <t>89809U</t>
  </si>
  <si>
    <t>JOELHO 90 GRAUS, PVC, SERIE NORMAL, ESGOTO PREDIAL, DN 100 MM, JUNTA ELÁSTICA, FORNECIDO E INSTALADO EM PRUMADA DE ESGOTO SANITÁRIO OU VENTILAÇÃO. AF_12/2014</t>
  </si>
  <si>
    <t>89810U</t>
  </si>
  <si>
    <t>JOELHO 45 GRAUS, PVC, SERIE NORMAL, ESGOTO PREDIAL, DN 100 MM, JUNTA ELÁSTICA, FORNECIDO E INSTALADO EM PRUMADA DE ESGOTO SANITÁRIO OU VENTILAÇÃO. AF_12/2014</t>
  </si>
  <si>
    <t>05.04.306</t>
  </si>
  <si>
    <t>JUNÇÃO</t>
  </si>
  <si>
    <t>89795 MOD</t>
  </si>
  <si>
    <t>JUNÇÃO SIMPLES, PVC, SERIE NORMAL, ESGOTO PREDIAL, DN 75 X 50 MM, JUNTA ELÁSTICA, FORNECIDO E INSTALADO EM RAMAL DE DESCARGA OU RAMAL DE ESGOTO SANITÁRIO</t>
  </si>
  <si>
    <t>89795U</t>
  </si>
  <si>
    <t>JUNÇÃO SIMPLES, PVC, SERIE NORMAL, ESGOTO PREDIAL, DN 75 X 75 MM, JUNTA ELÁSTICA, FORNECIDO E INSTALADO EM RAMAL DE DESCARGA OU RAMAL DE ESGOTO SANITÁRIO. AF_12/2014</t>
  </si>
  <si>
    <t>89834 MOD</t>
  </si>
  <si>
    <t>JUNÇÃO SIMPLES, PVC, SERIE NORMAL, ESGOTO PREDIAL, DN 100 X 50 MM, JUNTA ELÁSTICA, FORNECIDO E INSTALADO EM RAMAL DE DESCARGA OU RAMAL DE ESGOTO SANITÁRIO</t>
  </si>
  <si>
    <t>89834U</t>
  </si>
  <si>
    <t>JUNÇÃO SIMPLES, PVC, SERIE NORMAL, ESGOTO PREDIAL, DN 100 X 100 MM, JUNTA ELÁSTICA, FORNECIDO E INSTALADO EM PRUMADA DE ESGOTO SANITÁRIO OU VENTILAÇÃO. AF_12/2014</t>
  </si>
  <si>
    <t>05.04.307</t>
  </si>
  <si>
    <t>89752U</t>
  </si>
  <si>
    <t>LUVA SIMPLES, PVC, SERIE NORMAL, ESGOTO PREDIAL, DN 40 MM, JUNTA SOLDÁVEL, FORNECIDO E INSTALADO EM RAMAL DE DESCARGA OU RAMAL DE ESGOTO SANITÁRIO. AF_12/2014</t>
  </si>
  <si>
    <t>89753U</t>
  </si>
  <si>
    <t>LUVA SIMPLES, PVC, SERIE NORMAL, ESGOTO PREDIAL, DN 50 MM, JUNTA ELÁSTICA, FORNECIDO E INSTALADO EM RAMAL DE DESCARGA OU RAMAL DE ESGOTO SANITÁRIO. AF_12/2014</t>
  </si>
  <si>
    <t>89774U</t>
  </si>
  <si>
    <t>LUVA SIMPLES, PVC, SERIE NORMAL, ESGOTO PREDIAL, DN 75 MM, JUNTA ELÁSTICA, FORNECIDO E INSTALADO EM RAMAL DE DESCARGA OU RAMAL DE ESGOTO SANITÁRIO. AF_12/2014</t>
  </si>
  <si>
    <t>89821U</t>
  </si>
  <si>
    <t>LUVA SIMPLES, PVC, SERIE NORMAL, ESGOTO PREDIAL, DN 100 MM, JUNTA ELÁSTICA, FORNECIDO E INSTALADO EM PRUMADA DE ESGOTO SANITÁRIO OU VENTILAÇÃO. AF_12/2014</t>
  </si>
  <si>
    <t>05.04.309</t>
  </si>
  <si>
    <t>REDUÇÃO</t>
  </si>
  <si>
    <t>89546U</t>
  </si>
  <si>
    <t>BUCHA DE REDUÇÃO LONGA, PVC, SERIE R, ÁGUA PLUVIAL, DN 50 X 40 MM, JUNTA ELÁSTICA, FORNECIDO E INSTALADO EM RAMAL DE ENCAMINHAMENTO. AF_12/2014</t>
  </si>
  <si>
    <t>ORSE 1582</t>
  </si>
  <si>
    <t>Redução excentrica em pvc rígido soldável, para esgoto primário, diâm = 75 x 50mm</t>
  </si>
  <si>
    <t>ORSE 1584</t>
  </si>
  <si>
    <t>Redução excentrica em pvc rígido soldável, para esgoto primário, diâm = 100 x 75mm</t>
  </si>
  <si>
    <t>05.04.316</t>
  </si>
  <si>
    <t>89784U</t>
  </si>
  <si>
    <t>TE, PVC, SERIE NORMAL, ESGOTO PREDIAL, DN 50 X 50 MM, JUNTA ELÁSTICA, FORNECIDO E INSTALADO EM RAMAL DE DESCARGA OU RAMAL DE ESGOTO SANITÁRIO. AF_12/2014</t>
  </si>
  <si>
    <t>89786 MOD</t>
  </si>
  <si>
    <t>TE, PVC, SERIE NORMAL, ESGOTO PREDIAL, DN 75 X 50 MM, JUNTA ELÁSTICA, FORNECIDO E INSTALADO EM RAMAL DE DESCARGA OU RAMAL DE ESGOTO SANITÁRIO</t>
  </si>
  <si>
    <t>89786U</t>
  </si>
  <si>
    <t>TE, PVC, SERIE NORMAL, ESGOTO PREDIAL, DN 75 X 75 MM, JUNTA ELÁSTICA, FORNECIDO E INSTALADO EM RAMAL DE DESCARGA OU RAMAL DE ESGOTO SANITÁRIO. AF_12/2014</t>
  </si>
  <si>
    <t>89833 MOD</t>
  </si>
  <si>
    <t>TE, PVC, SERIE NORMAL, ESGOTO PREDIAL, DN 100 X 50 MM, JUNTA ELÁSTICA, FORNECIDO E INSTALADO EM PRUMADA DE ESGOTO SANITÁRIO OU VENTILAÇÃO.</t>
  </si>
  <si>
    <t>89833U</t>
  </si>
  <si>
    <t>TE, PVC, SERIE NORMAL, ESGOTO PREDIAL, DN 100 X 100 MM, JUNTA ELÁSTICA, FORNECIDO E INSTALADO EM PRUMADA DE ESGOTO SANITÁRIO OU VENTILAÇÃO. AF_12/2014</t>
  </si>
  <si>
    <t>05.04.317</t>
  </si>
  <si>
    <t>TERMINAL DE VENTILAÇÃO</t>
  </si>
  <si>
    <t>ORSE 1594</t>
  </si>
  <si>
    <t>Terminal de ventilação em pvc rígido soldável, para esgoto primário, diâm = 50mm</t>
  </si>
  <si>
    <t>ORSE 7594</t>
  </si>
  <si>
    <t>Terminal de ventilação em pvc rígido soldável, para esgoto primário, diâm = 75mm</t>
  </si>
  <si>
    <t>05.04.800</t>
  </si>
  <si>
    <t>ACESSÓRIOS</t>
  </si>
  <si>
    <t>89707U</t>
  </si>
  <si>
    <t>CAIXA SIFONADA, PVC, DN 100 X 100 X 50 MM, JUNTA ELÁSTICA, FORNECIDA E INSTALADA EM RAMAL DE DESCARGA OU EM RAMAL DE ESGOTO SANITÁRIO. AF_12/2014</t>
  </si>
  <si>
    <t>89708 MOD</t>
  </si>
  <si>
    <t>CAIXA SIFONADA, PVC, DN 150 X 150 X 50 MM, JUNTA ELÁSTICA, FORNECIDA E INSTALADA EM RAMAL DE DESCARGA OU EM RAMAL DE ESGOTO SANITÁRIO.</t>
  </si>
  <si>
    <t>89708U</t>
  </si>
  <si>
    <t>CAIXA SIFONADA, PVC, DN 150 X 185 X 75 MM, JUNTA ELÁSTICA, FORNECIDA E INSTALADA EM RAMAL DE DESCARGA OU EM RAMAL DE ESGOTO SANITÁRIO. AF_12/2014</t>
  </si>
  <si>
    <t>05.06.000</t>
  </si>
  <si>
    <t>SERVIÇOS DIVERSOS</t>
  </si>
  <si>
    <t>05.06.100</t>
  </si>
  <si>
    <t>05.06.102</t>
  </si>
  <si>
    <t>MECANIZADA</t>
  </si>
  <si>
    <t>90105U</t>
  </si>
  <si>
    <t>ESCAVAÇÃO MECANIZADA DE VALA COM PROFUNDIDADE ATÉ 1,5 M (MÉDIA ENTRE MONTANTE E JUSANTE/UMA COMPOSIÇÃO POR TRECHO) COM RETROESCAVADEIRA (CAPACIDADE DA CAÇAMBA DA RETRO: 0,26 M3 / POTÊNCIA: 88 HP), LARGURA MENOR QUE 0,8 M, EM SOLO DE 1A CATEGORIA, LOCAIS COM BAIXO NÍVEL DE INTERFERÊNCIA. AF_01/2015</t>
  </si>
  <si>
    <t>05.06.103</t>
  </si>
  <si>
    <t>REATERRO COMPACTADO</t>
  </si>
  <si>
    <t>93378U</t>
  </si>
  <si>
    <t>REATERRO MECANIZADO DE VALA COM RETROESCAVADEIRA (CAPACIDADE DA CAÇAMBA DA RETRO: 0,26 M³ / POTÊNCIA: 88 HP), LARGURA ATÉ 0,8 M, PROFUNDIDADE ATÉ 1,5 M, COM SOLO DE 1ª CATEGORIA EM LOCAIS COM BAIXO NÍVEL DE INTERFERÊNCIA. AF_04/2016</t>
  </si>
  <si>
    <t>05.06.300</t>
  </si>
  <si>
    <t>CAIXA DE PASSAGEM</t>
  </si>
  <si>
    <t>05.06.301</t>
  </si>
  <si>
    <t>EM ALVENARIA</t>
  </si>
  <si>
    <t>72285U</t>
  </si>
  <si>
    <t>CAIXA DE AREIA 40X40X40CM EM ALVENARIA - EXECUÇÃO</t>
  </si>
  <si>
    <t>05.06.303</t>
  </si>
  <si>
    <t>EM CONCRETO PRÉ-MOLDADO</t>
  </si>
  <si>
    <t>11292</t>
  </si>
  <si>
    <t>TAMPAO FOFO SIMPLES COM BASE, CLASSE A15 CARGA MAX 1,5 T, 300 X 400 MM</t>
  </si>
  <si>
    <t>97906U</t>
  </si>
  <si>
    <t>CAIXA ENTERRADA HIDRÁULICA RETANGULAR, EM ALVENARIA COM BLOCOS DE CONCRETO, DIMENSÕES INTERNAS: 0,6X0,6X0,6 M PARA REDE DE ESGOTO. AF_05/2018</t>
  </si>
  <si>
    <t>98108U</t>
  </si>
  <si>
    <t>CAIXA DE GORDURA DUPLA (CAPACIDADE: 126 L), RETANGULAR, EM ALVENARIA COM BLOCOS DE CONCRETO, DIMENSÕES INTERNAS = 0,4X0,7 M, ALTURA INTERNA = 0,8 M. AF_05/2018</t>
  </si>
  <si>
    <t>98420U</t>
  </si>
  <si>
    <t>(COMPOSIÇÃO REPRESENTATIVA) POÇO DE VISITA CIRCULAR PARA ESGOTO, EM CONCRETO PRÉ-MOLDADO, DIÂMETRO INTERNO = 1,0 M, PROFUNDIDADE ATÉ 1,50 M, INCLUINDO TAMPÃO DE FERRO FUNDIDO, DIÂMETRO DE 60 CM. AF_04/2018</t>
  </si>
  <si>
    <t>98421U</t>
  </si>
  <si>
    <t>(COMPOSIÇÃO REPRESENTATIVA) POÇO DE VISITA CIRCULAR PARA ESGOTO, EM CONCRETO PRÉ-MOLDADO, DIÂMETRO INTERNO = 1,0 M, PROFUNDIDADE DE 1,50 A 2,00 M, INCLUINDO TAMPÃO DE FERRO FUNDIDO, DIÂMETRO DE 60 CM. AF_04/2018</t>
  </si>
  <si>
    <t>06.00.000</t>
  </si>
  <si>
    <t>INSTALAÇÕES ELÉTRICAS E ELETRÔNICAS</t>
  </si>
  <si>
    <t>06.01.000</t>
  </si>
  <si>
    <t>INSTALAÇÕES ELÉTRICAS</t>
  </si>
  <si>
    <t>06.01.300</t>
  </si>
  <si>
    <t>REDES EM MÉDIA E BAIXA TENSÃO</t>
  </si>
  <si>
    <t>06.01.302</t>
  </si>
  <si>
    <t>QUADRO DE FORÇA</t>
  </si>
  <si>
    <t>74131/4 MOD</t>
  </si>
  <si>
    <t>QUADRO DE DISTRIBUICAO DE ENERGIA DE SOBREPOR, EM CHAPA METALICA, PARA 18 DISJUNTORES TERMOMAGNETICOS MONOPOLARES, COM BARRAMENTO TRIFASICO E NEUTRO, FORNECIMENTO E INSTALACAO</t>
  </si>
  <si>
    <t>ORSE 10920</t>
  </si>
  <si>
    <t>QD - Quadro / Painel em chapa galvanizada e pintura eletrostática na cor bege,sem disjuntores,com ( barramentos, isolador, pafusos, conector, espelho e montagem) -1400x800x300mm</t>
  </si>
  <si>
    <t>06.01.303</t>
  </si>
  <si>
    <t>CENTRO DE DISTRIBUIÇÃO DE ILUMINAÇÃO E TOMADAS</t>
  </si>
  <si>
    <t>74131/5 MOD</t>
  </si>
  <si>
    <t>QUADRO DE DISTRIBUICAO DE ENERGIA DE SOBREPOR, EM CHAPA METALICA, PARA 28 DISJUNTORES TERMOMAGNETICOS MONOPOLARES, COM BARRAMENTO TRIFASICO E NEUTRO, FORNECIMENTO E INSTALACAO</t>
  </si>
  <si>
    <t>74131/6 MOD</t>
  </si>
  <si>
    <t>QUADRO DE DISTRIBUICAO DE ENERGIA DE SOBREPOR, EM CHAPA METALICA, PARA 30 DISJUNTORES TERMOMAGNETICOS MONOPOLARES, COM BARRAMENTO TRIFASICO E NEUTRO, FORNECIMENTO E INSTALACAO</t>
  </si>
  <si>
    <t>74131/7 MOD</t>
  </si>
  <si>
    <t>QUADRO DE DISTRIBUICAO DE ENERGIA DE SOBREPOR, EM CHAPA METALICA, PARA 36 DISJUNTORES TERMOMAGNETICOS MONOPOLARES, COM BARRAMENTO TRIFASICO E NEUTRO, FORNECIMENTO E INSTALACAO</t>
  </si>
  <si>
    <t>CPOS 37.04.290 MOD</t>
  </si>
  <si>
    <t>Quadro de distribuição universal de sobrepor, para disjuntores 56 DIN / 40 Bolt-on - 225 A - com barramento trifásico, sem disjuntores</t>
  </si>
  <si>
    <t>CPOS 37.04.300 MOD</t>
  </si>
  <si>
    <t>Quadro de distribuição universal de sobrepor, para disjuntores 70 DIN / 50 Bolt-on - 225 A - com barramento trifásico, sem disjuntores</t>
  </si>
  <si>
    <t>06.01.304</t>
  </si>
  <si>
    <t>ELETRODUTOS</t>
  </si>
  <si>
    <t>91860U</t>
  </si>
  <si>
    <t>ELETRODUTO FLEXÍVEL CORRUGADO, PEAD, DN 40 MM (1 1/4"), PARA CIRCUITOS TERMINAIS, INSTALADO EM PAREDE - FORNECIMENTO E INSTALAÇÃO. AF_12/2015</t>
  </si>
  <si>
    <t>91871U</t>
  </si>
  <si>
    <t>ELETRODUTO RÍGIDO ROSCÁVEL, PVC, DN 25 MM (3/4"), PARA CIRCUITOS TERMINAIS, INSTALADO EM PAREDE - FORNECIMENTO E INSTALAÇÃO. AF_12/2015</t>
  </si>
  <si>
    <t>93009U</t>
  </si>
  <si>
    <t>ELETRODUTO RÍGIDO ROSCÁVEL, PVC, DN 60 MM (2") - FORNECIMENTO E INSTALAÇÃO. AF_12/2015</t>
  </si>
  <si>
    <t>93011U</t>
  </si>
  <si>
    <t>ELETRODUTO RÍGIDO ROSCÁVEL, PVC, DN 85 MM (3") - FORNECIMENTO E INSTALAÇÃO. AF_12/2015</t>
  </si>
  <si>
    <t>95749U</t>
  </si>
  <si>
    <t>ELETRODUTO DE AÇO GALVANIZADO, CLASSE LEVE, DN 20 MM (3/4??), APARENTE, INSTALADO EM PAREDE - FORNECIMENTO E INSTALAÇÃO. AF_11/2016_P</t>
  </si>
  <si>
    <t>95750U</t>
  </si>
  <si>
    <t>ELETRODUTO DE AÇO GALVANIZADO, CLASSE LEVE, DN 25 MM (1??), APARENTE, INSTALADO EM PAREDE - FORNECIMENTO E INSTALAÇÃO. AF_11/2016_P</t>
  </si>
  <si>
    <t>95751U</t>
  </si>
  <si>
    <t>ELETRODUTO DE AÇO GALVANIZADO, CLASSE SEMI PESADO, DN 32 MM (1 1/4??), APARENTE, INSTALADO EM PAREDE - FORNECIMENTO E INSTALAÇÃO. AF_11/2016_P</t>
  </si>
  <si>
    <t>95752U</t>
  </si>
  <si>
    <t>ELETRODUTO DE AÇO GALVANIZADO, CLASSE SEMI PESADO, DN 40 MM (1 1/2  ), APARENTE, INSTALADO EM PAREDE - FORNECIMENTO E INSTALAÇÃO. AF_11/2016_P</t>
  </si>
  <si>
    <t>97669U</t>
  </si>
  <si>
    <t>ELETRODUTO FLEXÍVEL CORRUGADO, PEAD, DN 90 (3?) - FORNECIMENTO E INSTALAÇÃO. AF_04/2016</t>
  </si>
  <si>
    <t>CPOS 38.05.120</t>
  </si>
  <si>
    <t>Eletroduto galvanizado eletrolítico pesado 2'' - com acessórios</t>
  </si>
  <si>
    <t>06.01.305</t>
  </si>
  <si>
    <t>CABOS E FIOS (CONDUTORES)</t>
  </si>
  <si>
    <t>91926U</t>
  </si>
  <si>
    <t>CABO DE COBRE FLEXÍVEL ISOLADO, 2,5 MM², ANTI-CHAMA 450/750 V, PARA CIRCUITOS TERMINAIS - FORNECIMENTO E INSTALAÇÃO. AF_12/2015</t>
  </si>
  <si>
    <t>91928U</t>
  </si>
  <si>
    <t>CABO DE COBRE FLEXÍVEL ISOLADO, 4 MM², ANTI-CHAMA 450/750 V, PARA CIRCUITOS TERMINAIS - FORNECIMENTO E INSTALAÇÃO. AF_12/2015</t>
  </si>
  <si>
    <t>91930U</t>
  </si>
  <si>
    <t>CABO DE COBRE FLEXÍVEL ISOLADO, 6 MM², ANTI-CHAMA 450/750 V, PARA CIRCUITOS TERMINAIS - FORNECIMENTO E INSTALAÇÃO. AF_12/2015</t>
  </si>
  <si>
    <t>92980U</t>
  </si>
  <si>
    <t>CABO DE COBRE FLEXÍVEL ISOLADO, 10 MM², ANTI-CHAMA 0,6/1,0 KV, PARA DISTRIBUIÇÃO - FORNECIMENTO E INSTALAÇÃO. AF_12/2015</t>
  </si>
  <si>
    <t>ORSE 4005</t>
  </si>
  <si>
    <t>Cabo de cobre isolado EPR ou XLPE 6,0mm², 0,6/1kv / 90º C</t>
  </si>
  <si>
    <t>ORSE 7916</t>
  </si>
  <si>
    <t>Cabo de cobre isolado em EPR flexível unipolar 35mm² - 0,6Kv/1Kv/90°</t>
  </si>
  <si>
    <t>ORSE 7917</t>
  </si>
  <si>
    <t>Cabo de cobre isolado em EPR flexível unipolar 50mm² - 0,6Kv/1Kv/90°</t>
  </si>
  <si>
    <t>ORSE 8070</t>
  </si>
  <si>
    <t>Cabo de cobre isolado em EPR flexível unipolar 25mm² - 0,6Kv/1Kv/90°</t>
  </si>
  <si>
    <t>ORSE 8073</t>
  </si>
  <si>
    <t>Cabo de cobre isolado em EPR flexível unipolar 185mm² - 0,6Kv/1Kv/90°</t>
  </si>
  <si>
    <t>ORSE 9204</t>
  </si>
  <si>
    <t>Cabo de cobre isolado em EPR flexível unipolar 16mm² - 0,6Kv/1Kv/90°</t>
  </si>
  <si>
    <t>ORSE 9205</t>
  </si>
  <si>
    <t>Cabo de cobre isolado em EPR flexível unipolar 10mm² - 0,6Kv/1Kv/90°</t>
  </si>
  <si>
    <t>06.01.306</t>
  </si>
  <si>
    <t>CAIXAS DE PASSAGEM</t>
  </si>
  <si>
    <t>100556U</t>
  </si>
  <si>
    <t>CAIXA DE PASSAGEM PARA TELEFONE 15X15X10CM (SOBREPOR), FORNECIMENTO E INSTALACAO. AF_11/2019</t>
  </si>
  <si>
    <t>92866U</t>
  </si>
  <si>
    <t>CAIXA SEXTAVADA 3" X 3", METÁLICA, INSTALADA EM LAJE - FORNECIMENTO E INSTALAÇÃO. AF_12/2015</t>
  </si>
  <si>
    <t>92868U</t>
  </si>
  <si>
    <t>CAIXA RETANGULAR 4" X 2" MÉDIA (1,30 M DO PISO), METÁLICA, INSTALADA EM PAREDE - FORNECIMENTO E INSTALAÇÃO. AF_12/2015</t>
  </si>
  <si>
    <t>95778U</t>
  </si>
  <si>
    <t>CONDULETE DE ALUMÍNIO, TIPO C, PARA ELETRODUTO DE AÇO GALVANIZADO DN 20 MM (3/4), APARENTE - FORNECIMENTO E INSTALAÇÃO. AF_11/2016_P</t>
  </si>
  <si>
    <t>95779U</t>
  </si>
  <si>
    <t>CONDULETE DE ALUMÍNIO, TIPO E, PARA ELETRODUTO DE AÇO GALVANIZADO DN 20 MM (3/4), APARENTE - FORNECIMENTO E INSTALAÇÃO. AF_11/2016_P</t>
  </si>
  <si>
    <t>95781U</t>
  </si>
  <si>
    <t>CONDULETE DE ALUMÍNIO, TIPO C, PARA ELETRODUTO DE AÇO GALVANIZADO DN 25 MM (1), APARENTE - FORNECIMENTO E INSTALAÇÃO. AF_11/2016_P</t>
  </si>
  <si>
    <t>95787U</t>
  </si>
  <si>
    <t>CONDULETE DE ALUMÍNIO, TIPO LR, PARA ELETRODUTO DE AÇO GALVANIZADO DN 20 MM (3/4), APARENTE - FORNECIMENTO E INSTALAÇÃO. AF_11/2016_P</t>
  </si>
  <si>
    <t>95789U</t>
  </si>
  <si>
    <t>CONDULETE DE ALUMÍNIO, TIPO LR, PARA ELETRODUTO DE AÇO GALVANIZADO DN 25 MM (1), APARENTE - FORNECIMENTO E INSTALAÇÃO. AF_11/2016_P</t>
  </si>
  <si>
    <t>95795U</t>
  </si>
  <si>
    <t>CONDULETE DE ALUMÍNIO, TIPO T, PARA ELETRODUTO DE AÇO GALVANIZADO DN 20 MM (3/4), APARENTE - FORNECIMENTO E INSTALAÇÃO. AF_11/2016_P</t>
  </si>
  <si>
    <t>95796U</t>
  </si>
  <si>
    <t>CONDULETE DE ALUMÍNIO, TIPO T, PARA ELETRODUTO DE AÇO GALVANIZADO DN 25 MM (1), APARENTE - FORNECIMENTO E INSTALAÇÃO. AF_11/2016_P</t>
  </si>
  <si>
    <t>95801U</t>
  </si>
  <si>
    <t>CONDULETE DE ALUMÍNIO, TIPO X, PARA ELETRODUTO DE AÇO GALVANIZADO DN 20 MM (3/4), APARENTE - FORNECIMENTO E INSTALAÇÃO. AF_11/2016_P</t>
  </si>
  <si>
    <t>95802U</t>
  </si>
  <si>
    <t>CONDULETE DE ALUMÍNIO, TIPO X, PARA ELETRODUTO DE AÇO GALVANIZADO DN 25 MM (1), APARENTE - FORNECIMENTO E INSTALAÇÃO. AF_11/2016_P</t>
  </si>
  <si>
    <t>97886U</t>
  </si>
  <si>
    <t>CAIXA ENTERRADA ELÉTRICA RETANGULAR, EM ALVENARIA COM TIJOLOS CERÂMICOS MACIÇOS, FUNDO COM BRITA, DIMENSÕES INTERNAS: 0,3X0,3X0,3 M. AF_05/2018</t>
  </si>
  <si>
    <t>97889U</t>
  </si>
  <si>
    <t>CAIXA ENTERRADA ELÉTRICA RETANGULAR, EM ALVENARIA COM TIJOLOS CERÂMICOS MACIÇOS, FUNDO COM BRITA, DIMENSÕES INTERNAS: 0,8X0,8X0,6 M. AF_05/2018</t>
  </si>
  <si>
    <t>06.01.308</t>
  </si>
  <si>
    <t>DISJUNTORES</t>
  </si>
  <si>
    <t>74130/8U</t>
  </si>
  <si>
    <t>DISJUNTOR TERMOMAGNETICO TRIPOLAR EM CAIXA MOLDADA 300 A 400A 600V, FORNECIMENTO E INSTALACAO</t>
  </si>
  <si>
    <t>93655U</t>
  </si>
  <si>
    <t>DISJUNTOR MONOPOLAR TIPO DIN, CORRENTE NOMINAL DE 20A - FORNECIMENTO E INSTALAÇÃO. AF_04/2016</t>
  </si>
  <si>
    <t>93656U</t>
  </si>
  <si>
    <t>DISJUNTOR MONOPOLAR TIPO DIN, CORRENTE NOMINAL DE 25A - FORNECIMENTO E INSTALAÇÃO. AF_04/2016</t>
  </si>
  <si>
    <t>93659 MOD</t>
  </si>
  <si>
    <t>DISJUNTOR MONOPOLAR TIPO DIN, CORRENTE NOMINAL DE 63A - FORNECIMENTO E INSTALAÇÃO</t>
  </si>
  <si>
    <t>93659U</t>
  </si>
  <si>
    <t>DISJUNTOR MONOPOLAR TIPO DIN, CORRENTE NOMINAL DE 50A - FORNECIMENTO E INSTALAÇÃO. AF_04/2016</t>
  </si>
  <si>
    <t>93668U</t>
  </si>
  <si>
    <t>DISJUNTOR TRIPOLAR TIPO DIN, CORRENTE NOMINAL DE 16A - FORNECIMENTO E INSTALAÇÃO. AF_04/2016</t>
  </si>
  <si>
    <t>93671U</t>
  </si>
  <si>
    <t>DISJUNTOR TRIPOLAR TIPO DIN, CORRENTE NOMINAL DE 32A - FORNECIMENTO E INSTALAÇÃO. AF_04/2016</t>
  </si>
  <si>
    <t>93672U</t>
  </si>
  <si>
    <t>DISJUNTOR TRIPOLAR TIPO DIN, CORRENTE NOMINAL DE 40A - FORNECIMENTO E INSTALAÇÃO. AF_04/2016</t>
  </si>
  <si>
    <t>93673 MOD</t>
  </si>
  <si>
    <t>DISJUNTOR TRIPOLAR TIPO DIN, CORRENTE NOMINAL DE 63A - FORNECIMENTO E INSTALAÇÃO</t>
  </si>
  <si>
    <t>Disjuntor bipolar DR 25 A - Dispositivo residual diferencial, tipo AC, 30MA, ref.5SM1 312-OMB, Siemens ou similar</t>
  </si>
  <si>
    <t>ORSE 8078</t>
  </si>
  <si>
    <t>Disjuntor termomagnetico tripolar 125 A, padrão DIN (Europeu - linha branca), 10KA</t>
  </si>
  <si>
    <t>ORSE 8910</t>
  </si>
  <si>
    <t>Disjuntor tripolar 630 A com caixa moldada, 30kA</t>
  </si>
  <si>
    <t>ORSE 9004</t>
  </si>
  <si>
    <t xml:space="preserve">Disjuntor termomagnetico tripolar 80 A, padrão DIN (Europeu - linha branca)	</t>
  </si>
  <si>
    <t>ORSE 9690</t>
  </si>
  <si>
    <t>Disjuntor termomagnético tripolar 160 A com caixa moldada 10 kA</t>
  </si>
  <si>
    <t>06.01.309</t>
  </si>
  <si>
    <t>LEITOS</t>
  </si>
  <si>
    <t>02.INEL.ELCA.002/02</t>
  </si>
  <si>
    <t>ELETROCALHA LISA OU PERFURADA EM AÇO GALVANIZADO, LARGURA 100MM E ALTURA 50MM, INCLUSIVE EMENDA E FIXAÇÃO - FORNECIMENTO E INSTALAÇÃO</t>
  </si>
  <si>
    <t>02.INEL.ELCA.016/02</t>
  </si>
  <si>
    <t>CURVA HORIZONTAL 90º PARA ELETROCALHA, LISA OU PERFURADA EM AÇO GALVANIZADO, LARGURA DE 100MM E ALTURA DE 50MM - FORNECIMENTO E INSTALAÇÃO</t>
  </si>
  <si>
    <t>ORSE 4532</t>
  </si>
  <si>
    <t>Curva de inversão 100x50 mm</t>
  </si>
  <si>
    <t>ORSE 724</t>
  </si>
  <si>
    <t>Fornecimento e instalação de saída horizontal para eletroduto 1" (ref. vl 33 valemam ou similar)</t>
  </si>
  <si>
    <t>ORSE 725</t>
  </si>
  <si>
    <t>Fornecimento e instalação de saída horizontal para eletroduto 1 1/2" ou 1 1/4" (ref. vl 33 valemam ou similar)</t>
  </si>
  <si>
    <t>ORSE 760</t>
  </si>
  <si>
    <t>Fornecimento e instalação de saída horizontal para eletroduto 2" (ref. vl 33 ge valemam ou similar)</t>
  </si>
  <si>
    <t>06.01.312</t>
  </si>
  <si>
    <t>PROTEÇÃO CONTRA SURTOS</t>
  </si>
  <si>
    <t>ORSE 9041 MOD 1</t>
  </si>
  <si>
    <t>Dispositivo de proteção contra surto de tensão DPS monopolar 12kA - 275v</t>
  </si>
  <si>
    <t>ORSE 9041 MOD 2</t>
  </si>
  <si>
    <t>Dispositivo de proteção contra surto de tensão DPS monopolar 60kA - 275v</t>
  </si>
  <si>
    <t>06.01.313</t>
  </si>
  <si>
    <t>NO-BREAK</t>
  </si>
  <si>
    <t>COTAÇÃO 1</t>
  </si>
  <si>
    <t>Fornecimento de Nobreak (UPS) online trifásico, 20kVA/18kW, tensão de entrada de 380V, tensão de saída de 380V, fp de saída de 0,9, autonomia máxima de 54min com 25% de carga com baterias internas. Ref.: Keor T 20kVA de fabricação LEGRAND</t>
  </si>
  <si>
    <t>COTAÇÃO 2</t>
  </si>
  <si>
    <t>Fornecimento de Nobreak (UPS) online trifásico, 30kVA/27kW, tensão de entrada de 380V, tensão de saída de 380V, fp de saída de 0,9, autonomia máxima de 1h11min para 25% de carga com baterias internas. Ref.: Keor T 30kVA de fabricação LEGRAND</t>
  </si>
  <si>
    <t>CPOS 69.06.2X0 MOD</t>
  </si>
  <si>
    <t>Instalação de sistema ininterrupto de energia, trifásico online</t>
  </si>
  <si>
    <t>06.01.314</t>
  </si>
  <si>
    <t>CHAVES COMUTADORAS</t>
  </si>
  <si>
    <t>ORSE 3808</t>
  </si>
  <si>
    <t>Comutador de 3 posições</t>
  </si>
  <si>
    <t>06.01.400</t>
  </si>
  <si>
    <t>ILUMINAÇÃO E TOMADAS</t>
  </si>
  <si>
    <t>06.01.401</t>
  </si>
  <si>
    <t>LUMINÁRIAS</t>
  </si>
  <si>
    <t>97587U</t>
  </si>
  <si>
    <t>LUMINÁRIA TIPO CALHA, DE EMBUTIR, COM 2 LÂMPADAS FLUORESCENTES DE 14 W, COM REATOR DE PARTIDA RÁPIDA - FORNECIMENTO E INSTALAÇÃO. AF_02/2020</t>
  </si>
  <si>
    <t>97599U</t>
  </si>
  <si>
    <t>LUMINÁRIA DE EMERGÊNCIA, COM 30 LÂMPADAS LED DE 2 W, SEM REATOR - FORNECIMENTO E INSTALAÇÃO. AF_02/2020</t>
  </si>
  <si>
    <t>ORSE 12807 MOD</t>
  </si>
  <si>
    <t>Refletor LED, 100W (2x50W), Módulo DC com DPS, 90°, 5000K, 150 lumens/W, autovolt, em alumínio na cor branca. Ref.: Refletor Modular 100W da G-Light</t>
  </si>
  <si>
    <t>06.01.403</t>
  </si>
  <si>
    <t>INTERRUPTORES</t>
  </si>
  <si>
    <t>91952U</t>
  </si>
  <si>
    <t>INTERRUPTOR SIMPLES (1 MÓDULO), 10A/250V, SEM SUPORTE E SEM PLACA - FORNECIMENTO E INSTALAÇÃO. AF_12/2015</t>
  </si>
  <si>
    <t>91954U</t>
  </si>
  <si>
    <t>INTERRUPTOR PARALELO (1 MÓDULO), 10A/250V, SEM SUPORTE E SEM PLACA - FORNECIMENTO E INSTALAÇÃO. AF_12/2015</t>
  </si>
  <si>
    <t>97597U</t>
  </si>
  <si>
    <t>SENSOR DE PRESENÇA COM FOTOCÉLULA, FIXAÇÃO EM TETO - FORNECIMENTO E INSTALAÇÃO. AF_02/2020</t>
  </si>
  <si>
    <t>06.01.404</t>
  </si>
  <si>
    <t>TOMADAS</t>
  </si>
  <si>
    <t>40.04.140</t>
  </si>
  <si>
    <t>Tomada 3P+T de 32 A, blindada industrial de sobrepor negativa</t>
  </si>
  <si>
    <t>91994U</t>
  </si>
  <si>
    <t>TOMADA MÉDIA DE EMBUTIR (1 MÓDULO), 2P+T 10 A, SEM SUPORTE E SEM PLACA - FORNECIMENTO E INSTALAÇÃO. AF_12/2015</t>
  </si>
  <si>
    <t>91995U</t>
  </si>
  <si>
    <t>TOMADA MÉDIA DE EMBUTIR (1 MÓDULO), 2P+T 20 A, SEM SUPORTE E SEM PLACA - FORNECIMENTO E INSTALAÇÃO. AF_12/2015</t>
  </si>
  <si>
    <t>06.01.501</t>
  </si>
  <si>
    <t>CAPTOR</t>
  </si>
  <si>
    <t>11270</t>
  </si>
  <si>
    <t>ABRACADEIRA DE LATAO PARA FIXACAO DE CABO PARA-RAIO, DIMENSOES 32 X 24 X 24 MM</t>
  </si>
  <si>
    <t>1813</t>
  </si>
  <si>
    <t>CURVA 90 GRAUS DE FERRO GALVANIZADO, COM ROSCA BSP FEMEA, DE 3/4"</t>
  </si>
  <si>
    <t>6305</t>
  </si>
  <si>
    <t>TE DE REDUCAO DE FERRO GALVANIZADO, COM ROSCA BSP, DE 2" X 1"</t>
  </si>
  <si>
    <t>765</t>
  </si>
  <si>
    <t>BUCHA DE REDUCAO DE FERRO GALVANIZADO, COM ROSCA BSP, DE 1" X 3/4"</t>
  </si>
  <si>
    <t>96987 MOD</t>
  </si>
  <si>
    <t>BASE METÁLICA PARA MASTRO 2"  PARA SPDA - FORNECIMENTO E INSTALAÇÃO</t>
  </si>
  <si>
    <t>96988 MOD</t>
  </si>
  <si>
    <t>MASTRO 2"  PARA SPDA - FORNECIMENTO E INSTALAÇÃO.</t>
  </si>
  <si>
    <t>96989U</t>
  </si>
  <si>
    <t>CAPTOR TIPO FRANKLIN PARA SPDA - FORNECIMENTO E INSTALAÇÃO. AF_12/2017</t>
  </si>
  <si>
    <t>97054U</t>
  </si>
  <si>
    <t>INSTALAÇÃO DE SINALIZADOR NOTURNO LED. AF_11/2017</t>
  </si>
  <si>
    <t>CPOS 42.01.098</t>
  </si>
  <si>
    <t>Captor tipo terminal aéreo, h= 600 mm, diâmetro de 3/8´ galvanizado a fogo</t>
  </si>
  <si>
    <t>ORSE INSUMO 9482</t>
  </si>
  <si>
    <t>Conjunto de estais 2" para mastro d=2" (pára-raio)</t>
  </si>
  <si>
    <t>06.01.502</t>
  </si>
  <si>
    <t>CONECTORES E TERMINAIS</t>
  </si>
  <si>
    <t>160312/IOPES</t>
  </si>
  <si>
    <t>Kit completo para solda Exotérmica (Molde HCL 5/8" Ref: TEL905611 / Cartucho n° 115 Ref: TEL 909115 / Alicate Z 201 Ref: TEL 998201), marca de referência Termotécnica ou equivalente</t>
  </si>
  <si>
    <t>und</t>
  </si>
  <si>
    <t>06.01.504</t>
  </si>
  <si>
    <t>CABOS DE DESCIDA</t>
  </si>
  <si>
    <t>ORSE INSUMO 11486</t>
  </si>
  <si>
    <t>Barra de aço redonda re-bar3/8" x 3,00m</t>
  </si>
  <si>
    <t>06.01.506</t>
  </si>
  <si>
    <t>ELETRODO DA TERRA</t>
  </si>
  <si>
    <t>96985U</t>
  </si>
  <si>
    <t>HASTE DE ATERRAMENTO 5/8  PARA SPDA - FORNECIMENTO E INSTALAÇÃO. AF_12/2017</t>
  </si>
  <si>
    <t>06.01.507</t>
  </si>
  <si>
    <t>CAIXA DE INSPEÇÃO DE ATERRAMENTO</t>
  </si>
  <si>
    <t>06.01.508</t>
  </si>
  <si>
    <t>CORDOALHA DE COBRE</t>
  </si>
  <si>
    <t>96971 MOD</t>
  </si>
  <si>
    <t>CORDOALHA DE COBRE NU 16 MM², ENTERRADA, SEM ISOLADOR - FORNECIMENTO E INSTALAÇÃO</t>
  </si>
  <si>
    <t>96973 MOD 2</t>
  </si>
  <si>
    <t>CORDOALHA DE COBRE NU 35 MM², ENTERRADA, SEM ISOLADOR - FORNECIMENTO E INSTALAÇÃO</t>
  </si>
  <si>
    <t>96977U</t>
  </si>
  <si>
    <t>CORDOALHA DE COBRE NU 50 MM², ENTERRADA, SEM ISOLADOR - FORNECIMENTO E INSTALAÇÃO. AF_12/2017</t>
  </si>
  <si>
    <t>06.01.509</t>
  </si>
  <si>
    <t>CAIXAS DE EQUIPOTENCIALIZAÇÃO</t>
  </si>
  <si>
    <t>ORSE 9051</t>
  </si>
  <si>
    <t>Caixa de equalização p/aterramento 20x20x10cm de sobrepor p/11 terminais de pressão c/barramento</t>
  </si>
  <si>
    <t>06.01.510</t>
  </si>
  <si>
    <t>ORSE 10694</t>
  </si>
  <si>
    <t>Conector em latão tipo minigar para cabos 16 - 50 mm² (SPDA)</t>
  </si>
  <si>
    <t>ORSE 11132</t>
  </si>
  <si>
    <t>Presilha de latão, L=20mm, para fixação de cabos de cobre, furo d=5mm, para cabos 35mm² a 50mm², ref:TEL-744 ou similar (SPDA)</t>
  </si>
  <si>
    <t>ORSE 7904</t>
  </si>
  <si>
    <t>Clips 3/8" para haste de aterramento galvanizada</t>
  </si>
  <si>
    <t>06.01.511</t>
  </si>
  <si>
    <t>LAUDO DE SPDA</t>
  </si>
  <si>
    <t>SBC 78850</t>
  </si>
  <si>
    <t>LAUDO DE RESISTIVIDADE DE SOLO PARA ATERRAMENTO</t>
  </si>
  <si>
    <t>06.09.000</t>
  </si>
  <si>
    <t>SISTEMA DE CABEAMENTO ESTRUTURADO</t>
  </si>
  <si>
    <t>06.09.001</t>
  </si>
  <si>
    <t>HUB</t>
  </si>
  <si>
    <t>ORSE INSUMO 13510</t>
  </si>
  <si>
    <t>Fornecimento de Switch 24 portas Gerenciável POE 10/100 /1000 + 4SFP</t>
  </si>
  <si>
    <t>ORSE 12791 MOD</t>
  </si>
  <si>
    <t>Instalação de Switch 24 portas Gerenciável POE 10/100 /1000 + 4SFP</t>
  </si>
  <si>
    <t>06.09.002</t>
  </si>
  <si>
    <t>PAINEL DE DISTRIBUIÇÃO</t>
  </si>
  <si>
    <t>98302U</t>
  </si>
  <si>
    <t>PATCH PANEL 24 PORTAS, CATEGORIA 6 - FORNECIMENTO E INSTALAÇÃO. AF_11/2019</t>
  </si>
  <si>
    <t>ORSE 12781 MOD</t>
  </si>
  <si>
    <t>Rack de pedestal, padrão 19", estrutura em aço martelado, possuir ventilação forçada, porta em acrílico transparente, sistema de chave e fechadura, colunas de 2° plano, possuir laterais e traseira removíveis, possuir conjunto de porcas e parafusos para fixação, possuir uma régua com 12 tomadas (universais 2P+T, 16A/250V) polarização NEMA 5/15, acompanhamento de duas bandejas (uma fixa e outra móvel) altura de 42U's</t>
  </si>
  <si>
    <t>ORSE 8362</t>
  </si>
  <si>
    <t>Fornecimento e montagem de guia de cabos horizontais fechado de corpo de aço sae 1020, prof=40mm</t>
  </si>
  <si>
    <t>06.09.003</t>
  </si>
  <si>
    <t>CONVERSOR ÓTICO</t>
  </si>
  <si>
    <t>ORSE 11307</t>
  </si>
  <si>
    <t>Distribuidor interno óptico - D.I.O</t>
  </si>
  <si>
    <t>06.09.004</t>
  </si>
  <si>
    <t>CABOS EM PAR TRANÇADO</t>
  </si>
  <si>
    <t>98297U</t>
  </si>
  <si>
    <t>CABO ELETRÔNICO CATEGORIA 6, INSTALADO EM EDIFICAÇÃO INSTITUCIONAL - FORNECIMENTO E INSTALAÇÃO. AF_11/2019</t>
  </si>
  <si>
    <t>ORSE 8645</t>
  </si>
  <si>
    <t>Cabo telefonico CTP-APL-G 50/50P</t>
  </si>
  <si>
    <t>06.09.005</t>
  </si>
  <si>
    <t>CABOS DE FIBRA ÓTICAS</t>
  </si>
  <si>
    <t>ORSE 8690</t>
  </si>
  <si>
    <t>Cabo de fibra ótica de 6 vias</t>
  </si>
  <si>
    <t>SBC INSUMO 237</t>
  </si>
  <si>
    <t>FIBRA OPTICA - SERVICOS DE FUSAO EM FIBRA OPTICA</t>
  </si>
  <si>
    <t>06.09.006</t>
  </si>
  <si>
    <t>CABOS DE CONEXÃO</t>
  </si>
  <si>
    <t>ORSE 10268</t>
  </si>
  <si>
    <t>Fornecimento e instalação de patch cords cat.6 c/2,50m</t>
  </si>
  <si>
    <t>06.09.007</t>
  </si>
  <si>
    <t>98307U</t>
  </si>
  <si>
    <t>TOMADA DE REDE RJ45 - FORNECIMENTO E INSTALAÇÃO. AF_11/2019</t>
  </si>
  <si>
    <t>ORSE INSUMO 10322</t>
  </si>
  <si>
    <t>Certificação de rede cabeamento estruturado</t>
  </si>
  <si>
    <t>06.09.008</t>
  </si>
  <si>
    <t>CAIXAS PARA TOMADAS</t>
  </si>
  <si>
    <t>06.09.009</t>
  </si>
  <si>
    <t>ELETRODUTOS (INCLUSIVE ACESSÓRIOS DE CONEXÃO, SUPORTE E FIXAÇÃO)</t>
  </si>
  <si>
    <t>91872U</t>
  </si>
  <si>
    <t>ELETRODUTO RÍGIDO ROSCÁVEL, PVC, DN 32 MM (1"), PARA CIRCUITOS TERMINAIS, INSTALADO EM PAREDE - FORNECIMENTO E INSTALAÇÃO. AF_12/2015</t>
  </si>
  <si>
    <t>95782U</t>
  </si>
  <si>
    <t>CONDULETE DE ALUMÍNIO, TIPO E, ELETRODUTO DE AÇO GALVANIZADO DN 25 MM (1), APARENTE - FORNECIMENTO E INSTALAÇÃO. AF_11/2016_P</t>
  </si>
  <si>
    <t>06.09.011</t>
  </si>
  <si>
    <t>ELETROCALHAS (INCLUSIVE ACESSÓRIOS DE CONEXÃO, SUPORTE E FIXAÇÃO)</t>
  </si>
  <si>
    <t>02.INEL.ELCA.001/01</t>
  </si>
  <si>
    <t>ELETROCALHA LISA OU PERFURADA EM AÇO GALVANIZADO, LARGURA 50MM E ALTURA 50MM, INCLUSIVE EMENDA E FIXAÇÃO - FORNECIMENTO E INSTALAÇÃO</t>
  </si>
  <si>
    <t>02.INEL.ELCA.023/02</t>
  </si>
  <si>
    <t>TÊ HORIZONTAL 90º, PARA ELETROCALHA, LISA OU PERFURADA EM AÇO GALVANIZADO, LARGURA DE 100MM E ALTURA DE 50MM - FORNECIMENTO E INSTALAÇÃO</t>
  </si>
  <si>
    <t>ORSE 11831</t>
  </si>
  <si>
    <t xml:space="preserve">Redução concêntrica 100 x 50mm para eletrocalha metálica (ref. mopa ou similar)	</t>
  </si>
  <si>
    <t>06.10.000</t>
  </si>
  <si>
    <t>06.10.100</t>
  </si>
  <si>
    <t>06.10.102</t>
  </si>
  <si>
    <t>06.10.103</t>
  </si>
  <si>
    <t>06.10.300</t>
  </si>
  <si>
    <t>73749/2U</t>
  </si>
  <si>
    <t>CAIXA ENTERRADA PARA INSTALACOES TELEFONICAS TIPO R2 1,07X0,52X0,50M EM BLOCOS DE CONCRETO ESTRUTURAL</t>
  </si>
  <si>
    <t>84796U</t>
  </si>
  <si>
    <t>TAMPAO FOFO P/ CAIXA R2 PADRAO TELEBRAS COMPLETO - FORNECIMENTO E INSTALACAO</t>
  </si>
  <si>
    <t>07.00.000</t>
  </si>
  <si>
    <t>INSTALAÇÕES MECÂNICAS E DE UTILIDADES</t>
  </si>
  <si>
    <t>07.01.000</t>
  </si>
  <si>
    <t>ELEVADORES</t>
  </si>
  <si>
    <t>COTAÇÃO 9</t>
  </si>
  <si>
    <t>Elevador de uso restrito, conforme projeto e especificações, fornecimento e instalação</t>
  </si>
  <si>
    <t>07.02.000</t>
  </si>
  <si>
    <t>AR CONDICIONADO CENTRAL</t>
  </si>
  <si>
    <t>07.02.200</t>
  </si>
  <si>
    <t>CONDICIONADORES</t>
  </si>
  <si>
    <t>39556</t>
  </si>
  <si>
    <t>AR CONDICIONADO SPLIT ON/OFF, CASSETE (TETO), 18000 BTUS/H, CICLO QUENTE/FRIO, 60 HZ, CLASSIFICACAO ENERGETICA C - SELO PROCEL, GAS HFC, CONTROLE S/ FIO</t>
  </si>
  <si>
    <t>39557</t>
  </si>
  <si>
    <t>AR CONDICIONADO SPLIT ON/OFF, CASSETE (TETO), 24000 BTUS/H, CICLO QUENTE/FRIO, 60 HZ, CLASSIFICACAO ENERGETICA C - SELO PROCEL, GAS HFC, CONTROLE S/ FIO</t>
  </si>
  <si>
    <t>39559</t>
  </si>
  <si>
    <t>AR CONDICIONADO SPLIT ON/OFF, CASSETE (TETO), 36000 BTUS/H, CICLO QUENTE/FRIO, 60 HZ, CLASSIFICACAO ENERGETICA A - SELO PROCEL, GAS HFC, CONTROLE S/ FIO</t>
  </si>
  <si>
    <t>42424</t>
  </si>
  <si>
    <t>AR CONDICIONADO SPLIT INVERTER, HI-WALL (PAREDE), 9000 BTU/H, CICLO FRIO, 60HZ, CLASSIFICACAO A (SELO PROCEL), GAS HFC, CONTROLE S/FIO</t>
  </si>
  <si>
    <t>42425</t>
  </si>
  <si>
    <t>AR CONDICIONADO SPLIT INVERTER, HI-WALL (PAREDE), 12000 BTU/H, CICLO FRIO, 60HZ, CLASSIFICACAO A (SELO PROCEL), GAS HFC, CONTROLE S/FIO</t>
  </si>
  <si>
    <t>COMP. MONTADA 37</t>
  </si>
  <si>
    <t>Mão de obra para instalação de equipamentos de ar-condicionado tipo split hi-wall ou cassete</t>
  </si>
  <si>
    <t>SBC 70902 MOD</t>
  </si>
  <si>
    <t>07.02.300</t>
  </si>
  <si>
    <t>REDES DE DUTOS</t>
  </si>
  <si>
    <t>07.02.301</t>
  </si>
  <si>
    <t>DUTOS</t>
  </si>
  <si>
    <t>1325</t>
  </si>
  <si>
    <t>CHAPA DE ACO FINA A FRIO BITOLA MSG 20, E = 0,90 MM (7,20 KG/M2)</t>
  </si>
  <si>
    <t>97327U</t>
  </si>
  <si>
    <t>TUBO EM COBRE FLEXÍVEL, DN 1/4?, COM ISOLAMENTO, INSTALADO EM RAMAL DE ALIMENTAÇÃO DE AR CONDICIONADO COM CONDENSADORA INDIVIDUAL   FORNECIMENTO E INSTALAÇÃO. AF_12/2015</t>
  </si>
  <si>
    <t>97328U</t>
  </si>
  <si>
    <t>TUBO EM COBRE FLEXÍVEL, DN 3/8", COM ISOLAMENTO, INSTALADO EM RAMAL DE ALIMENTAÇÃO DE AR CONDICIONADO COM CONDENSADORA INDIVIDUAL ? FORNECIMENTO E INSTALAÇÃO. AF_12/2015</t>
  </si>
  <si>
    <t>97329U</t>
  </si>
  <si>
    <t>TUBO EM COBRE FLEXÍVEL, DN 1/2", COM ISOLAMENTO, INSTALADO EM RAMAL DE ALIMENTAÇÃO DE AR CONDICIONADO COM CONDENSADORA INDIVIDUAL ? FORNECIMENTO E INSTALAÇÃO. AF_12/2015</t>
  </si>
  <si>
    <t>97330 MOD 1</t>
  </si>
  <si>
    <t>TUBO EM COBRE FLEXÍVEL, DN 3/4", COM ISOLAMENTO, INSTALADO EM RAMAL DE ALIMENTAÇÃO DE AR CONDICIONADO COM CONDENSADORA INDIVIDUAL ? FORNECIMENTO E INSTALAÇÃO</t>
  </si>
  <si>
    <t>97330 MOD 2</t>
  </si>
  <si>
    <t>TUBO EM COBRE FLEXÍVEL, DN 7/8", COM ISOLAMENTO, INSTALADO EM RAMAL DE ALIMENTAÇÃO DE AR CONDICIONADO COM CONDENSADORA INDIVIDUAL ? FORNECIMENTO E INSTALAÇÃO</t>
  </si>
  <si>
    <t>97330U</t>
  </si>
  <si>
    <t>TUBO EM COBRE FLEXÍVEL, DN 5/8", COM ISOLAMENTO, INSTALADO EM RAMAL DE ALIMENTAÇÃO DE AR CONDICIONADO COM CONDENSADORA INDIVIDUAL ? FORNECIMENTO E INSTALAÇÃO. AF_12/2015</t>
  </si>
  <si>
    <t>CPOS 61.10.564</t>
  </si>
  <si>
    <t>Grelha de insuflação de ar em alumínio anodizado, de dupla deflexão, tamanho: até 0,10 m²</t>
  </si>
  <si>
    <t>07.02.400</t>
  </si>
  <si>
    <t>REDES HIDRÁULICAS</t>
  </si>
  <si>
    <t>39739</t>
  </si>
  <si>
    <t>TUBO DE BORRACHA ELASTOMERICA FLEXIVEL, PRETA, PARA ISOLAMENTO TERMICO DE TUBULACAO, DN 1" (25 MM), E= 32 MM, COEFICIENTE DE CONDUTIVIDADE TERMICA 0,036W/mK, VAPOR DE AGUA MAIOR OU IGUAL A 10.000</t>
  </si>
  <si>
    <t>39740</t>
  </si>
  <si>
    <t>TUBO DE BORRACHA ELASTOMERICA FLEXIVEL, PRETA, PARA ISOLAMENTO TERMICO DE TUBULACAO, DN 3/4" (18 MM), E= 32 MM, COEFICIENTE DE CONDUTIVIDADE TERMICA 0,036W/mK, VAPOR DE AGUA MAIOR OU IGUAL A 10.000</t>
  </si>
  <si>
    <t>89401U</t>
  </si>
  <si>
    <t>TUBO, PVC, SOLDÁVEL, DN 20MM, INSTALADO EM RAMAL DE DISTRIBUIÇÃO DE ÁGUA - FORNECIMENTO E INSTALAÇÃO. AF_12/2014</t>
  </si>
  <si>
    <t>89865U</t>
  </si>
  <si>
    <t>TUBO, PVC, SOLDÁVEL, DN 25MM, INSTALADO EM DRENO DE AR-CONDICIONADO - FORNECIMENTO E INSTALAÇÃO. AF_12/2014</t>
  </si>
  <si>
    <t>07.02.507</t>
  </si>
  <si>
    <t>QUADROS ELÉTRICOS</t>
  </si>
  <si>
    <t>02.INEL.ELCA.004/02 MOD</t>
  </si>
  <si>
    <t>ELETROCALHA LISA OU PERFURADA EM AÇO GALVANIZADO, LARGURA 200MM E ALTURA 50MM, INCLUSIVE EMENDA E FIXAÇÃO - FORNECIMENTO E INSTALAÇÃO</t>
  </si>
  <si>
    <t>2504</t>
  </si>
  <si>
    <t>ELETRODUTO FLEXIVEL, EM ACO GALVANIZADO, REVESTIDO EXTERNAMENTE COM PVC PRETO, DIAMETRO EXTERNO DE 25 MM (3/4"), TIPO SEALTUBO</t>
  </si>
  <si>
    <t>93654U</t>
  </si>
  <si>
    <t>DISJUNTOR MONOPOLAR TIPO DIN, CORRENTE NOMINAL DE 16A - FORNECIMENTO E INSTALAÇÃO. AF_04/2016</t>
  </si>
  <si>
    <t>ORSE 8348</t>
  </si>
  <si>
    <t>Cabo de cobre isolado HEPR (XLPE), flexível, 4,0mm², 1kv / 90º C</t>
  </si>
  <si>
    <t>ORSE 8490</t>
  </si>
  <si>
    <t xml:space="preserve">Disjuntor termomagnetico tripolar 100 A, padrão DIN (Europeu - linha branca), 10KA	</t>
  </si>
  <si>
    <t>08.00.000</t>
  </si>
  <si>
    <t>INSTALAÇÕES DE PREVENÇÃO E COMBATE A INCÊNDIO</t>
  </si>
  <si>
    <t>08.01.000</t>
  </si>
  <si>
    <t>PREVENÇÃO E COMBATE A INCÊNDIO</t>
  </si>
  <si>
    <t>08.01.100</t>
  </si>
  <si>
    <t>1169</t>
  </si>
  <si>
    <t>CAP OU TAMPAO DE FERRO GALVANIZADO, COM ROSCA BSP, DE 2 1/2"</t>
  </si>
  <si>
    <t>92367U</t>
  </si>
  <si>
    <t>TUBO DE AÇO GALVANIZADO COM COSTURA, CLASSE MÉDIA, DN 65 (2 1/2"), CONEXÃO ROSQUEADA, INSTALADO EM REDE DE ALIMENTAÇÃO PARA HIDRANTE - FORNECIMENTO E INSTALAÇÃO. AF_12/2015</t>
  </si>
  <si>
    <t>92390U</t>
  </si>
  <si>
    <t>JOELHO 90 GRAUS, EM FERRO GALVANIZADO, DN 65 (2 1/2"), CONEXÃO ROSQUEADA, INSTALADO EM REDE DE ALIMENTAÇÃO PARA HIDRANTE - FORNECIMENTO E INSTALAÇÃO. AF_12/2015</t>
  </si>
  <si>
    <t>92642U</t>
  </si>
  <si>
    <t>TÊ, EM FERRO GALVANIZADO, CONEXÃO ROSQUEADA, DN 65 (2 1/2"), INSTALADO EM REDE DE ALIMENTAÇÃO PARA HIDRANTE - FORNECIMENTO E INSTALAÇÃO. AF_12/2015</t>
  </si>
  <si>
    <t>08.01.500</t>
  </si>
  <si>
    <t>08.01.512</t>
  </si>
  <si>
    <t>HIDRANTE DE COLUNA</t>
  </si>
  <si>
    <t>96765 MOD</t>
  </si>
  <si>
    <t>ABRIGO PARA HIDRANTE, 90X60X17CM, COM REGISTRO GLOBO ANGULAR 45 GRAUS 2 1/2", ADAPTADOR STORZ 2 1/2", 2 MANGUEIRAS DE INCÊNDIO 15M, REDUÇÃO 2 1/2 X 1 1/2" E ESGUICHO EM LATÃO 1 1/2" - FORNECIMENTO E INSTALAÇÃO. AF_08/2017</t>
  </si>
  <si>
    <t>08.01.517</t>
  </si>
  <si>
    <t>EXTINTOR PORTÁTIL</t>
  </si>
  <si>
    <t>83635U</t>
  </si>
  <si>
    <t>EXTINTOR INCENDIO TP PO QUIMICO 6KG - FORNECIMENTO E INSTALACAO</t>
  </si>
  <si>
    <t>02.02.320</t>
  </si>
  <si>
    <t>REMOÇÃO DE REDES HIDRÁULICAS, ELÉTRICAS E DE UTILIDADES</t>
  </si>
  <si>
    <t>02.02.321</t>
  </si>
  <si>
    <t>REDES ENTERRADAS</t>
  </si>
  <si>
    <t>SCO-RJ IP 59.20.0150</t>
  </si>
  <si>
    <t>Retirada de condutores singelos ou múltiplos instalados em linha de dutos</t>
  </si>
  <si>
    <t>02.02.323</t>
  </si>
  <si>
    <t>REDES AÉREAS</t>
  </si>
  <si>
    <t>SCO-RJ IP 59.20.0100</t>
  </si>
  <si>
    <t>Retirada de conjunto de aterramento</t>
  </si>
  <si>
    <t>SCO-RJ IP 59.20.0106</t>
  </si>
  <si>
    <t>Retirada de conjunto de ferragens em linha de baixa tensão</t>
  </si>
  <si>
    <t>SCO-RJ IP 59.20.0112</t>
  </si>
  <si>
    <t>Retirada de conjunto de ferragens em rede de alta tensão (AT)</t>
  </si>
  <si>
    <t>SCO-RJ IP 59.20.0200</t>
  </si>
  <si>
    <t>Retirada de conjunto de chaves fusíveis e ferragens em linha de 13,2kV</t>
  </si>
  <si>
    <t>SCO-RJ IP 59.20.0506</t>
  </si>
  <si>
    <t>Retirada de poste de concreto ou aço de 10m a 12m</t>
  </si>
  <si>
    <t>SCO-RJ IP 59.20.0650</t>
  </si>
  <si>
    <t>Retirada de rede aérea de 13,2kV (por lance)</t>
  </si>
  <si>
    <t>SCO-RJ IP 59.20.0800</t>
  </si>
  <si>
    <t>Retirada de transformador de 225kVA</t>
  </si>
  <si>
    <t>03.02.100</t>
  </si>
  <si>
    <t>CONCRETO ARMADO</t>
  </si>
  <si>
    <t>92720U</t>
  </si>
  <si>
    <t>CONCRETAGEM DE PILARES, FCK = 25 MPA, COM USO DE BOMBA EM EDIFICAÇÃO COM SEÇÃO MÉDIA DE PILARES MENOR OU IGUAL A 0,25 M² - LANÇAMENTO, ADENSAMENTO E ACABAMENTO. AF_12/2015</t>
  </si>
  <si>
    <t>92775U</t>
  </si>
  <si>
    <t>ARMAÇÃO DE PILAR OU VIGA DE UMA ESTRUTURA CONVENCIONAL DE CONCRETO ARMADO EM UMA EDIFICAÇÃO TÉRREA OU SOBRADO UTILIZANDO AÇO CA-60 DE 5,0 MM - MONTAGEM. AF_12/2015</t>
  </si>
  <si>
    <t>92778U</t>
  </si>
  <si>
    <t>ARMAÇÃO DE PILAR OU VIGA DE UMA ESTRUTURA CONVENCIONAL DE CONCRETO ARMADO EM UMA EDIFICAÇÃO TÉRREA OU SOBRADO UTILIZANDO AÇO CA-50 DE 10,0 MM - MONTAGEM. AF_12/2015</t>
  </si>
  <si>
    <t>92779U</t>
  </si>
  <si>
    <t>ARMAÇÃO DE PILAR OU VIGA DE UMA ESTRUTURA CONVENCIONAL DE CONCRETO ARMADO EM UMA EDIFICAÇÃO TÉRREA OU SOBRADO UTILIZANDO AÇO CA-50 DE 12,5 MM - MONTAGEM. AF_12/2015</t>
  </si>
  <si>
    <t>92780U</t>
  </si>
  <si>
    <t>ARMAÇÃO DE PILAR OU VIGA DE UMA ESTRUTURA CONVENCIONAL DE CONCRETO ARMADO EM UMA EDIFICAÇÃO TÉRREA OU SOBRADO UTILIZANDO AÇO CA-50 DE 16,0 MM - MONTAGEM. AF_12/2015</t>
  </si>
  <si>
    <t>96557 MOD 2</t>
  </si>
  <si>
    <t>CONCRETAGEM DE BLOCOS DE COROAMENTO E VIGAS BALDRAMES, FCK 25 MPA, COM USO DE BOMBA ? LANÇAMENTO, ADENSAMENTO E ACABAMENTO. AF_06/2017</t>
  </si>
  <si>
    <t>03.02.125</t>
  </si>
  <si>
    <t>92468U</t>
  </si>
  <si>
    <t>MONTAGEM E DESMONTAGEM DE FÔRMA DE VIGA, ESCORAMENTO METÁLICO, PÉ-DIREITO SIMPLES, EM CHAPA DE MADEIRA PLASTIFICADA, 10 UTILIZAÇÕES. AF_12/2015</t>
  </si>
  <si>
    <t>92724 MOD</t>
  </si>
  <si>
    <t>CONCRETAGEM DE VIGAS E LAJES, FCK=25 MPA, PARA LAJES PREMOLDADAS COM USO DE BOMBA EM EDIFICAÇÃO COM ÁREA MÉDIA DE LAJES MAIOR QUE 20 M² - LANÇAMENTO, ADENSAMENTO E ACABAMENTO. AF_12/2015</t>
  </si>
  <si>
    <t>92776U</t>
  </si>
  <si>
    <t>ARMAÇÃO DE PILAR OU VIGA DE UMA ESTRUTURA CONVENCIONAL DE CONCRETO ARMADO EM UMA EDIFICAÇÃO TÉRREA OU SOBRADO UTILIZANDO AÇO CA-50 DE 6,3 MM - MONTAGEM. AF_12/2015</t>
  </si>
  <si>
    <t>92777U</t>
  </si>
  <si>
    <t>ARMAÇÃO DE PILAR OU VIGA DE UMA ESTRUTURA CONVENCIONAL DE CONCRETO ARMADO EM UMA EDIFICAÇÃO TÉRREA OU SOBRADO UTILIZANDO AÇO CA-50 DE 8,0 MM - MONTAGEM. AF_12/2015</t>
  </si>
  <si>
    <t>92781U</t>
  </si>
  <si>
    <t>ARMAÇÃO DE PILAR OU VIGA DE UMA ESTRUTURA CONVENCIONAL DE CONCRETO ARMADO EM UMA EDIFICAÇÃO TÉRREA OU SOBRADO UTILIZANDO AÇO CA-50 DE 20,0 MM - MONTAGEM. AF_12/2015</t>
  </si>
  <si>
    <t>ORSE 9779</t>
  </si>
  <si>
    <t>Laje pré-fabricada treliçada para piso ou cobertura, intereixo 38cm, h=16cm, enchimento em bloco ceramico h=12cm, inclusive escoramento em madeira e capeamento 4cm.</t>
  </si>
  <si>
    <t>04.01.100</t>
  </si>
  <si>
    <t>PAREDES</t>
  </si>
  <si>
    <t>93198U</t>
  </si>
  <si>
    <t>CONTRAVERGA MOLDADA IN LOCO COM UTILIZAÇÃO DE BLOCOS CANALETA PARA VÃOS DE ATÉ 1,5 M DE COMPRIMENTO. AF_03/2016</t>
  </si>
  <si>
    <t>04.01.140</t>
  </si>
  <si>
    <t>ENCUNHAMENTO/APERTO DE ALVENARIA</t>
  </si>
  <si>
    <t>04.01.200</t>
  </si>
  <si>
    <t>ESQUADRIAS</t>
  </si>
  <si>
    <t>04.01.201</t>
  </si>
  <si>
    <t>PORTA DE FERRO EM CHAPA MACIÇA</t>
  </si>
  <si>
    <t>ORSE 12745 MOD</t>
  </si>
  <si>
    <t>Porta de abrir com 1 folha em chapa de aço #16, incluindo pintura, maçaneta, fechadura e dobradiças, 90x210 (PME01)</t>
  </si>
  <si>
    <t>ORSE 12747 MOD</t>
  </si>
  <si>
    <t>Porta de abrir com 2 folhas em chapa de aço #16, incluindo pintura, maçaneta, fechadura e dobradiças, 200x210 (PME02)</t>
  </si>
  <si>
    <t>ORSE 12750 MOD</t>
  </si>
  <si>
    <t>Porta de abrir com 2 folhas em chapa de aço #16, incluindo pintura, maçaneta, fechadura e dobradiças, 160x210 (PME03)</t>
  </si>
  <si>
    <t>04.01.203</t>
  </si>
  <si>
    <t>PORTA DE FERRA EM VENEZIANA</t>
  </si>
  <si>
    <t>94807 MOD</t>
  </si>
  <si>
    <t>Portão de aço em veneziana, 2 folhas, de abrir, com bandeira, inclusive dobradiças, fechadura e batente, 200x250 cm, bandeira 90cm (PVE01)</t>
  </si>
  <si>
    <t>04.01.204</t>
  </si>
  <si>
    <t>PORTA DE FERRO EM TELA METÁLICA</t>
  </si>
  <si>
    <t>ORSE 11445</t>
  </si>
  <si>
    <t>Gradil em tela fio 16, malha 13mm, com requadro em tubos de aço galvanizado 40x40x1,25mm, inclusive dobradiças, fechos e pintura</t>
  </si>
  <si>
    <t>04.01.208</t>
  </si>
  <si>
    <t>PORTA CORTA-FOGO</t>
  </si>
  <si>
    <t>ORSE 12169</t>
  </si>
  <si>
    <t>Porta corta-fogo, duas folhas, incluindo guarnição, fechaduras, barras, ferragens e pintura 160x210cm (PCF 01)</t>
  </si>
  <si>
    <t>04.01.213</t>
  </si>
  <si>
    <t>CAIXILHO FIXO DE FERRO EM TELA METÁLICA</t>
  </si>
  <si>
    <t>ORSE 9945 MOD</t>
  </si>
  <si>
    <t>Esquadria fixa de aço galvanizado com fechamento em tela metálica, 135x50cm (ET01)</t>
  </si>
  <si>
    <t>04.01.225</t>
  </si>
  <si>
    <t>CAIXILHO FIXO DE ALUMÍNIO EM VENEZIANA</t>
  </si>
  <si>
    <t>CPOS 25.01.100 MOD</t>
  </si>
  <si>
    <t>Caixilho fixo de alumínio tipo veneziana, com tela metálica, 135x150mm (EV 01)</t>
  </si>
  <si>
    <t>04.01.500</t>
  </si>
  <si>
    <t>REVESTIMENTOS</t>
  </si>
  <si>
    <t>94995 MOD</t>
  </si>
  <si>
    <t>EXECUÇÃO DE PASSEIO (CALÇADA) OU PISO DE CONCRETO COM CONCRETO MOLDADO IN LOCO, USINADO, ACABAMENTO CONVENCIONAL, ESPESSURA 15 CM, ARMADO. AF_07/2016</t>
  </si>
  <si>
    <t>94995U</t>
  </si>
  <si>
    <t>EXECUÇÃO DE PASSEIO (CALÇADA) OU PISO DE CONCRETO COM CONCRETO MOLDADO IN LOCO, USINADO, ACABAMENTO CONVENCIONAL, ESPESSURA 8 CM, ARMADO. AF_07/2016</t>
  </si>
  <si>
    <t>96622U</t>
  </si>
  <si>
    <t>LASTRO COM MATERIAL GRANULAR, APLICAÇÃO EM PISOS OU RADIERS, ESPESSURA DE *5 CM*. AF_08/2017</t>
  </si>
  <si>
    <t>04.01.708</t>
  </si>
  <si>
    <t>CALHAS</t>
  </si>
  <si>
    <t>89509U</t>
  </si>
  <si>
    <t>TUBO PVC, SÉRIE R, ÁGUA PLUVIAL, DN 50 MM, FORNECIDO E INSTALADO EM RAMAL DE ENCAMINHAMENTO. AF_12/2014</t>
  </si>
  <si>
    <t>06.01.200</t>
  </si>
  <si>
    <t>ENTRADA E MEDIÇÃO DE ENERGIA EM MT E AT</t>
  </si>
  <si>
    <t>06.01.201</t>
  </si>
  <si>
    <t>MUFLAS</t>
  </si>
  <si>
    <t>CPOS 36.06.060</t>
  </si>
  <si>
    <t>Terminal modular (mufla) unipolar externo para cabo até 70 mm²/15 kV</t>
  </si>
  <si>
    <t>CPOS 36.06.080</t>
  </si>
  <si>
    <t>Terminal modular (mufla) unipolar interno para cabo até 70 mm²/15 kV</t>
  </si>
  <si>
    <t>ORSE INSUMO 4353</t>
  </si>
  <si>
    <t>Suporte para mufla</t>
  </si>
  <si>
    <t>06.01.202</t>
  </si>
  <si>
    <t>CABOS</t>
  </si>
  <si>
    <t>ORSE 9508</t>
  </si>
  <si>
    <t>Cabo de cobre isolado EPR, flexivel, 35mm², 8,7/15kv / 90º C (Eprotenax ou similar)</t>
  </si>
  <si>
    <t>ORSE INSUMO 392</t>
  </si>
  <si>
    <t>Cabo de aço 9,5 mm AWG</t>
  </si>
  <si>
    <t>ORSE INSUMO 4616</t>
  </si>
  <si>
    <t>Cabo protegido anti-tracking 15kv 50mm²</t>
  </si>
  <si>
    <t>SCO-RJ IP 14.10.0200</t>
  </si>
  <si>
    <t>Rede de alta tensão (AT), aérea, com 3 condutores de alumínio; exclusive fornecimento dos condutores (lance)</t>
  </si>
  <si>
    <t>06.01.203</t>
  </si>
  <si>
    <t>97670U</t>
  </si>
  <si>
    <t>ELETRODUTO FLEXÍVEL CORRUGADO, PEAD, DN 100 (4?) - FORNECIMENTO E INSTALAÇÃO. AF_04/2016</t>
  </si>
  <si>
    <t>CPOS 38.05.180</t>
  </si>
  <si>
    <t>Eletroduto galvanizado eletrolítico pesado 4'' - com acessórios</t>
  </si>
  <si>
    <t>06.01.204</t>
  </si>
  <si>
    <t>PÁRA-RAIOS</t>
  </si>
  <si>
    <t>CPOS 36.07.060</t>
  </si>
  <si>
    <t>Para-raios de distribuição, classe 15 kV/12 kA, completo, encapsulado com polímero</t>
  </si>
  <si>
    <t>06.01.205</t>
  </si>
  <si>
    <t>CHAVES SECCIONADORAS</t>
  </si>
  <si>
    <t>CPOS 37.12.140 MOD</t>
  </si>
  <si>
    <t>Fusível tipo HH para 15 kV de 60 A até 120 A</t>
  </si>
  <si>
    <t>ORSE 10433</t>
  </si>
  <si>
    <t>Fornecimento e instalação de chave seccionadora tripolar 15kv - 400a, com porta fusivel HH incorporado</t>
  </si>
  <si>
    <t>06.01.206</t>
  </si>
  <si>
    <t>CHAVES FUSÍVEIS</t>
  </si>
  <si>
    <t>CPOS 37.15.150</t>
  </si>
  <si>
    <t>Chave fusível base ´C´ para 15 kV/100 A, com capacidade de ruptura até 10 kA</t>
  </si>
  <si>
    <t>SCO-RJ IP 39.10.0300 MOD</t>
  </si>
  <si>
    <t>Elo-fusível, tipo K, de 40A, 15Kv.  Fornecimento.</t>
  </si>
  <si>
    <t>06.01.207</t>
  </si>
  <si>
    <t>DISJUNTOR GERAL</t>
  </si>
  <si>
    <t>COTAÇÃO 3</t>
  </si>
  <si>
    <t>Fornecimento de disjuntor tripolar isolado a SF6, comando automático, corrente nominal 630A, capacidade de interrupção simétrica de 25kA, 60Hz, NBI 95kV, com relé de proteção Vamp 11 (Schneider), transformadores de corrente e no-break (solução on-board)</t>
  </si>
  <si>
    <t>CPOS 37.25.215 MOD</t>
  </si>
  <si>
    <t>Instalação de Disjuntor tripolar isolado a SF6, comando automático, corrente nominal 630A, capacidade de interrupção simétrica de 25kA, 60Hz, NBI 95kV, com relé de proteção Vamp 11 (Schneider), transformadores de corrente e no-break (solução on-board)</t>
  </si>
  <si>
    <t>06.01.209</t>
  </si>
  <si>
    <t>TRANSFORMADOR DE POTÊNCIA</t>
  </si>
  <si>
    <t>CPOS 36.09.360 MOD</t>
  </si>
  <si>
    <t>Instalação de transformador de potência trifásico de 750 kVA, classe 15 kV, a seco</t>
  </si>
  <si>
    <t>CPOS P.12.000.041063</t>
  </si>
  <si>
    <t>Transformador de potência trifásico de 750 kVA, classe 15 kV, IP33, a seco</t>
  </si>
  <si>
    <t>06.01.213</t>
  </si>
  <si>
    <t>ACESSÓRIOS DA SUBESTAÇÃO</t>
  </si>
  <si>
    <t>ORSE 10294</t>
  </si>
  <si>
    <t xml:space="preserve">Fornecimento e instalação de Bucha de passagem interna/interna, em porcelana, classe 15 kV, corrente 400A (NBI 110 kV), incluso suporte p/bucha	</t>
  </si>
  <si>
    <t>ORSE 12844</t>
  </si>
  <si>
    <t xml:space="preserve">Estrado (tapete) de borracha isolante 15 kv - dimensões 1.000 x 1.000 x 25 mm	</t>
  </si>
  <si>
    <t>ORSE 12845</t>
  </si>
  <si>
    <t>Placa de advertência 470 x 340 mm ,metálica (perigo de morte)</t>
  </si>
  <si>
    <t>ORSE 7380</t>
  </si>
  <si>
    <t>Fornecimento e instalção de isolador suporte pedestal de uso interno com prensa fio, em porcelana tipo pilar cor branca, classe tensão 15 kV</t>
  </si>
  <si>
    <t>ORSE INSUMO 4912</t>
  </si>
  <si>
    <t xml:space="preserve">Barramento de alta tensão em vergalhão de cobre nu 3/8"	</t>
  </si>
  <si>
    <t>06.01.214</t>
  </si>
  <si>
    <t>06.01.220</t>
  </si>
  <si>
    <t>11236</t>
  </si>
  <si>
    <t>GRELHA FOFO SIMPLES COM REQUADRO, CARGA MAXIMA 1,5 T, 200 X 1000 MM, E= *15* MM</t>
  </si>
  <si>
    <t>13343</t>
  </si>
  <si>
    <t>KIT DE MATERIAIS PARA BRACADEIRA PARA FIXACAO EM POSTE CIRCULAR, CONTEM TRES FIXADORES E UM ROLO DE FITA DE 3 M EM ACO CARBONO</t>
  </si>
  <si>
    <t>06.01.221</t>
  </si>
  <si>
    <t>ISOLADORES</t>
  </si>
  <si>
    <t>ORSE INSUMO 10631</t>
  </si>
  <si>
    <t>Isolador polimérico tipo ancoragem - classe de tensão 15 KV</t>
  </si>
  <si>
    <t>06.01.222</t>
  </si>
  <si>
    <t>HASTE PARA ATERRAMENTO</t>
  </si>
  <si>
    <t>06.01.223</t>
  </si>
  <si>
    <t>CORDOALHA OU CABO DE COBRE NU</t>
  </si>
  <si>
    <t>96973 MOD</t>
  </si>
  <si>
    <t>CORDOALHA DE COBRE NU 35 MM², NÃO ENTERRADA, SEM ISOLADOR - FORNECIMENTO E INSTALAÇÃO</t>
  </si>
  <si>
    <t>ORSE INSUMO 664</t>
  </si>
  <si>
    <t>Conector p/ haste de aterramento 5/8"</t>
  </si>
  <si>
    <t>06.01.224</t>
  </si>
  <si>
    <t>ACESSÓRIOS DE REDE DE DISTRIBUIÇÃO</t>
  </si>
  <si>
    <t>100612U</t>
  </si>
  <si>
    <t>ASSENTAMENTO DE POSTE DE CONCRETO COM COMPRIMENTO NOMINAL DE 11 M, CARGA NOMINAL DE 600 DAN, ENGASTAMENTO BASE CONCRETADA COM 1 M DE CONCRETO E 0,7 M DE SOLO (NÃO INCLUI FORNECIMENTO). AF_11/2019</t>
  </si>
  <si>
    <t>402</t>
  </si>
  <si>
    <t>GANCHO OLHAL EM ACO GALVANIZADO, ESPESSURA 16MM, ABERTURA 21MM</t>
  </si>
  <si>
    <t>7581</t>
  </si>
  <si>
    <t>SAPATILHA EM ACO GALVANIZADO PARA CABOS COM DIAMETRO NOMINAL ATE 5/8"</t>
  </si>
  <si>
    <t>CPOS 36.20.540</t>
  </si>
  <si>
    <t>Cruzeta metálica de 2400 mm, para fixação de mufla ou para-raios</t>
  </si>
  <si>
    <t>ORSE INSUMO 10507</t>
  </si>
  <si>
    <t xml:space="preserve">Cinta aço galvanizado 180mm	</t>
  </si>
  <si>
    <t>ORSE INSUMO 10609</t>
  </si>
  <si>
    <t>Conector Cunha com capa de proteção - classe de tensão 15KV - em Liga de alumínio para condutores isolados de 70mm/35mm - 50mm/50mm</t>
  </si>
  <si>
    <t>ORSE INSUMO 155</t>
  </si>
  <si>
    <t>Alça preformada p/ estai 9,5 mm mr</t>
  </si>
  <si>
    <t>ORSE INSUMO 1585</t>
  </si>
  <si>
    <t xml:space="preserve">Manilha sapatilha liga alumínio	</t>
  </si>
  <si>
    <t>ORSE INSUMO 1592</t>
  </si>
  <si>
    <t>Mão francesa plana 619mm</t>
  </si>
  <si>
    <t>ORSE INSUMO 1672</t>
  </si>
  <si>
    <t xml:space="preserve">Parafuso cabeça abaulada 16 x 70mm	</t>
  </si>
  <si>
    <t>ORSE INSUMO 3855</t>
  </si>
  <si>
    <t>Braço suporte tipo C, ref. BSC-04</t>
  </si>
  <si>
    <t>ORSE INSUMO 4646</t>
  </si>
  <si>
    <t>Poste circular de concreto 11/ 600 Para linha de Transmissão</t>
  </si>
  <si>
    <t>ORSE INSUMO 4655</t>
  </si>
  <si>
    <t>Espaçador losangular 15kv</t>
  </si>
  <si>
    <t>06.01.301</t>
  </si>
  <si>
    <t>QUADRO GERAL DE BAIXA TENSÃO</t>
  </si>
  <si>
    <t>83463U</t>
  </si>
  <si>
    <t>QUADRO DE DISTRIBUICAO DE ENERGIA EM CHAPA DE ACO GALVANIZADO, PARA 12 DISJUNTORES TERMOMAGNETICOS MONOPOLARES, COM BARRAMENTO TRIFASICO E NEUTRO - FORNECIMENTO E INSTALACAO</t>
  </si>
  <si>
    <t>97668U</t>
  </si>
  <si>
    <t>ELETRODUTO FLEXÍVEL CORRUGADO, PEAD, DN 63 (2")  - FORNECIMENTO E INSTALAÇÃO. AF_04/2016</t>
  </si>
  <si>
    <t>ORSE 7151</t>
  </si>
  <si>
    <t>Duto corrugado flexível em PEAD Ø = 5", tipo Kanalex ou similar, lançado diretamente no solo, exclusive escavação e reaterro</t>
  </si>
  <si>
    <t>ORSE 7152</t>
  </si>
  <si>
    <t>Duto corrugado flexível em PEAD Ø = 6", tipo Kanalex ou similar, lançado diretamente no solo, exclusive escavação e reaterro</t>
  </si>
  <si>
    <t>ORSE 7918</t>
  </si>
  <si>
    <t>Cabo de cobre isolado em EPR flexível unipolar 95mm² - 0,6Kv/1Kv/90°</t>
  </si>
  <si>
    <t>ORSE 8071</t>
  </si>
  <si>
    <t>Cabo de cobre isolado em EPR flexível unipolar 70mm² - 0,6Kv/1Kv/90°</t>
  </si>
  <si>
    <t>ORSE 8072</t>
  </si>
  <si>
    <t>Cabo de cobre isolado em EPR flexível unipolar 120mm² - 0,6Kv/1Kv/90°</t>
  </si>
  <si>
    <t>ORSE 8348 MOD</t>
  </si>
  <si>
    <t>Cabo de cobre isolado HEPR (XLPE), flexível, 2,5mm², 1kv / 90º C</t>
  </si>
  <si>
    <t>93657U</t>
  </si>
  <si>
    <t>DISJUNTOR MONOPOLAR TIPO DIN, CORRENTE NOMINAL DE 32A - FORNECIMENTO E INSTALAÇÃO. AF_04/2016</t>
  </si>
  <si>
    <t>CPOS 37.13.770</t>
  </si>
  <si>
    <t>Disjuntor em caixa moldada, térmico e magnético ajustáveis, tripolar 1250/690 V, faixa de ajuste de 800 até 1250 A</t>
  </si>
  <si>
    <t>CPOS 41.14.090 MOD</t>
  </si>
  <si>
    <t>Luminária retangular de sobrepor tipo calha fechada, com difusor translúcido, para 2 lâmpadas fluorescentes de 28 W, inclusive lâmpadas e reator</t>
  </si>
  <si>
    <t>CPOS 50.05.160</t>
  </si>
  <si>
    <t>Módulo para adaptação de luminária de emergência, autonomia 90 minutos para lâmpada fluorescente</t>
  </si>
  <si>
    <t>91978U</t>
  </si>
  <si>
    <t>INTERRUPTOR INTERMEDIÁRIO (1 MÓDULO), 10A/250V, SEM SUPORTE E SEM PLACA - FORNECIMENTO E INSTALAÇÃO. AF_09/2017</t>
  </si>
  <si>
    <t>06.01.600</t>
  </si>
  <si>
    <t>GERAÇÃO DE EMERGÊNCIA</t>
  </si>
  <si>
    <t>06.01.601</t>
  </si>
  <si>
    <t>GERADOR</t>
  </si>
  <si>
    <t>COTAÇÃO 4</t>
  </si>
  <si>
    <t>Fornecimento de grupo gerador D300D6 Cummins, open-set, 300kW/375kVA (stand-by), grau de proteção IP 23, 380/220V, 60Hz, com pré-aquecimento, inclusive chave de transferência automática e kit atenuador de ruído</t>
  </si>
  <si>
    <t>CPOS 36.08.140 MOD</t>
  </si>
  <si>
    <t>Instalação de grupo gerador 300kW/375kVA, com acessórios</t>
  </si>
  <si>
    <t>72554U</t>
  </si>
  <si>
    <t>EXTINTOR DE CO2 6KG - FORNECIMENTO E INSTALACAO</t>
  </si>
  <si>
    <t>SUBESTAÇÃO E PERGOLADO</t>
  </si>
  <si>
    <t>SERVIÇOS PAGOS DE FORMA PROPORCIONAL À EXECUÇÃO</t>
  </si>
  <si>
    <t>CANTEIRO DE OBRAS E SERVIÇOS GERAIS DA OBRA</t>
  </si>
  <si>
    <t>PREÇO TOTAL DA OBRA</t>
  </si>
  <si>
    <t>91677U</t>
  </si>
  <si>
    <t>ENGENHEIRO MECÂNICO COM ENCARGOS COMPLEMENTARES</t>
  </si>
  <si>
    <t>93563U</t>
  </si>
  <si>
    <t>PINTURA HIDROFUGANTE COM SILICONE SOBRE PEÇAS DE GRANITO, UMA DEMAO</t>
  </si>
  <si>
    <t>Pintura de acabamento com aplicação de 02 demãos de tinta à base de resina epóxi sobre bancadas de concreto</t>
  </si>
  <si>
    <t>APLICAÇÃO DE FUNDO SELADOR ACRÍLICO EM ESTRUTURAS DE CONCRETO APARENTE, UMA DEMÃO</t>
  </si>
  <si>
    <t>Pintura de acabamento com aplicação de 01 demão de verniz acrílico em estruturas de concreto aparente</t>
  </si>
  <si>
    <t>ACABAMENTOS PARA FORRO (TABICA)</t>
  </si>
  <si>
    <t>TOTAL ADMINISTRAÇÃO LOCAL</t>
  </si>
  <si>
    <t>PROPORÇÃO DE ADMINISTRAÇÃO LOCAL</t>
  </si>
  <si>
    <t>TOTAL CANTEIRO DE OBRAS</t>
  </si>
  <si>
    <t>FORNECIMENTO DE CAIXA DE VENTILAÇÃO PARA FORRO ATÉ 500M3/H</t>
  </si>
  <si>
    <t>SBC INSUMO 1387</t>
  </si>
  <si>
    <t>INSTALAÇÃO DE CAIXA DE VENTILAÇÃO PARA FORRO ATÉ 500M3/H</t>
  </si>
  <si>
    <t>APLICAÇÃO DE FUNDO SELADOR ACRÍLICO ESTRUTURAS DE CONCRETO APARENTE, UMA DEMÃO. AF_06/2014</t>
  </si>
  <si>
    <t>93565U</t>
  </si>
  <si>
    <t>ENGENHEIRO CIVIL DE OBRA JUNIOR COM ENCARGOS COMPLEMENTARES</t>
  </si>
  <si>
    <t>ORSE 7996</t>
  </si>
  <si>
    <t>DEMOLIÇÃO DA BANCADA DE CONCRETO NO BLOCO EXISTENTE</t>
  </si>
  <si>
    <t>DEMOLIÇÃO DE PISO ELEVADO NO BLOCO EXISTENTE</t>
  </si>
  <si>
    <t>Demolição do piso de concreto do canteiro antigo</t>
  </si>
  <si>
    <t>CENTRO DE PLANEJAMENTO OSCAR NIEMEYER</t>
  </si>
  <si>
    <t>Conclusão dos Laboratórios Analíticos em Geociências – LGC (Bloco 4) e subestação de energia elétrica (Bloco 5)</t>
  </si>
  <si>
    <t>ENDEREÇO:</t>
  </si>
  <si>
    <t>OBRA:</t>
  </si>
  <si>
    <t>DATA:</t>
  </si>
  <si>
    <t>Outubro de 2020</t>
  </si>
  <si>
    <t>REF. INSUMOS:</t>
  </si>
  <si>
    <t>SINAPI 08/2020; TCPO/PINI 08/2020; Informativo SBC 08/2020; SCO-RJ 08/2020; CPOS 07/2020; ORSE 06/2020; IOPES 02/2020</t>
  </si>
  <si>
    <t>BDI NORMAL:</t>
  </si>
  <si>
    <t>BDI DIFERENCIADO:</t>
  </si>
  <si>
    <t>Taxas de BDI conforme Resolução nº 0013/2016 do Decanato de Administração</t>
  </si>
  <si>
    <t>EDIFÍCIO PRINCIPAL (BLOCO 4)</t>
  </si>
  <si>
    <t>PROPORÇÃO DE CANTEIRO DE OBRAS</t>
  </si>
  <si>
    <t>VIGAS BALDRAME</t>
  </si>
  <si>
    <t>PREÇO UNITÁRIO
COM DESCONTO</t>
  </si>
  <si>
    <t>BDI UNITÁRIO COMUM
COM DESCONTO</t>
  </si>
  <si>
    <t>BDI UNITÁRIO DIFERENCIADO
COM DESCONTO</t>
  </si>
  <si>
    <t>CUSTO UNITÁRIO
COM DESCONTO</t>
  </si>
  <si>
    <t>DESCONTO
APLICADO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</si>
</sst>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$&quot;* #,##0.00_-;\-&quot;R$&quot;* #,##0.00_-;_-&quot;R$&quot;* &quot;-&quot;??_-;_-@_-"/>
    <numFmt numFmtId="165" formatCode="#,##0.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3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2" applyNumberFormat="0" applyAlignment="0" applyProtection="0"/>
    <xf numFmtId="0" fontId="4" fillId="23" borderId="3" applyNumberFormat="0" applyAlignment="0" applyProtection="0"/>
    <xf numFmtId="0" fontId="5" fillId="0" borderId="4" applyNumberFormat="0" applyFill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7" fillId="30" borderId="2" applyNumberFormat="0" applyAlignment="0" applyProtection="0"/>
    <xf numFmtId="0" fontId="8" fillId="31" borderId="0" applyNumberFormat="0" applyBorder="0" applyAlignment="0" applyProtection="0"/>
    <xf numFmtId="0" fontId="1" fillId="32" borderId="5" applyNumberFormat="0" applyFont="0" applyAlignment="0" applyProtection="0"/>
    <xf numFmtId="0" fontId="9" fillId="33" borderId="0" applyNumberFormat="0" applyBorder="0" applyAlignment="0" applyProtection="0"/>
    <xf numFmtId="0" fontId="10" fillId="22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4" fontId="18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 vertical="center" wrapText="1"/>
    </xf>
    <xf numFmtId="4" fontId="19" fillId="0" borderId="0" xfId="0" applyNumberFormat="1" applyFont="1" applyAlignment="1">
      <alignment vertical="center" wrapText="1"/>
    </xf>
    <xf numFmtId="4" fontId="20" fillId="0" borderId="0" xfId="0" applyNumberFormat="1" applyFont="1" applyAlignment="1">
      <alignment horizontal="left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 vertical="center" wrapText="1"/>
    </xf>
    <xf numFmtId="49" fontId="21" fillId="0" borderId="1" xfId="0" applyNumberFormat="1" applyFont="1" applyBorder="1" applyAlignment="1">
      <alignment horizontal="left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vertical="center" wrapText="1"/>
    </xf>
    <xf numFmtId="164" fontId="20" fillId="0" borderId="1" xfId="0" applyNumberFormat="1" applyFont="1" applyBorder="1" applyAlignment="1">
      <alignment vertical="center" wrapText="1"/>
    </xf>
    <xf numFmtId="164" fontId="20" fillId="2" borderId="1" xfId="0" applyNumberFormat="1" applyFont="1" applyFill="1" applyBorder="1" applyAlignment="1">
      <alignment vertical="center" wrapText="1"/>
    </xf>
    <xf numFmtId="164" fontId="0" fillId="35" borderId="0" xfId="0" applyNumberFormat="1" applyFill="1"/>
    <xf numFmtId="164" fontId="0" fillId="0" borderId="0" xfId="0" applyNumberFormat="1" applyAlignment="1">
      <alignment vertical="center" wrapText="1"/>
    </xf>
    <xf numFmtId="164" fontId="23" fillId="34" borderId="1" xfId="0" applyNumberFormat="1" applyFont="1" applyFill="1" applyBorder="1" applyAlignment="1">
      <alignment vertical="center" wrapText="1"/>
    </xf>
    <xf numFmtId="164" fontId="24" fillId="36" borderId="1" xfId="0" applyNumberFormat="1" applyFont="1" applyFill="1" applyBorder="1" applyAlignment="1">
      <alignment vertical="center" wrapText="1"/>
    </xf>
    <xf numFmtId="164" fontId="17" fillId="35" borderId="0" xfId="0" applyNumberFormat="1" applyFont="1" applyFill="1"/>
    <xf numFmtId="164" fontId="17" fillId="0" borderId="0" xfId="0" applyNumberFormat="1" applyFont="1" applyAlignment="1">
      <alignment vertical="center" wrapText="1"/>
    </xf>
    <xf numFmtId="0" fontId="0" fillId="35" borderId="0" xfId="0" applyFill="1" applyAlignment="1"/>
    <xf numFmtId="0" fontId="17" fillId="35" borderId="0" xfId="0" applyFont="1" applyFill="1"/>
    <xf numFmtId="0" fontId="0" fillId="35" borderId="0" xfId="0" applyFill="1" applyAlignment="1">
      <alignment horizontal="left"/>
    </xf>
    <xf numFmtId="10" fontId="0" fillId="35" borderId="0" xfId="0" applyNumberFormat="1" applyFill="1" applyAlignment="1">
      <alignment horizontal="left"/>
    </xf>
    <xf numFmtId="164" fontId="0" fillId="35" borderId="0" xfId="0" applyNumberFormat="1" applyFill="1" applyAlignment="1"/>
    <xf numFmtId="10" fontId="24" fillId="36" borderId="1" xfId="42" applyNumberFormat="1" applyFont="1" applyFill="1" applyBorder="1" applyAlignment="1">
      <alignment vertical="center" wrapText="1"/>
    </xf>
    <xf numFmtId="49" fontId="17" fillId="2" borderId="14" xfId="0" applyNumberFormat="1" applyFont="1" applyFill="1" applyBorder="1" applyAlignment="1">
      <alignment horizontal="center" vertical="center" wrapText="1"/>
    </xf>
    <xf numFmtId="164" fontId="17" fillId="2" borderId="14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vertical="center" wrapText="1"/>
    </xf>
    <xf numFmtId="164" fontId="0" fillId="0" borderId="0" xfId="0" applyNumberFormat="1" applyFill="1" applyBorder="1" applyAlignment="1">
      <alignment vertical="center" wrapText="1"/>
    </xf>
    <xf numFmtId="164" fontId="17" fillId="0" borderId="0" xfId="0" applyNumberFormat="1" applyFont="1" applyFill="1" applyBorder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164" fontId="17" fillId="0" borderId="0" xfId="0" applyNumberFormat="1" applyFont="1" applyBorder="1" applyAlignment="1">
      <alignment vertical="center" wrapText="1"/>
    </xf>
    <xf numFmtId="49" fontId="20" fillId="0" borderId="1" xfId="0" applyNumberFormat="1" applyFont="1" applyBorder="1" applyAlignment="1">
      <alignment horizontal="left" vertical="center" wrapText="1"/>
    </xf>
    <xf numFmtId="4" fontId="0" fillId="0" borderId="0" xfId="0" applyNumberFormat="1" applyBorder="1" applyAlignment="1">
      <alignment vertical="center" wrapText="1"/>
    </xf>
    <xf numFmtId="165" fontId="21" fillId="0" borderId="0" xfId="0" applyNumberFormat="1" applyFont="1" applyAlignment="1">
      <alignment vertical="center" wrapText="1"/>
    </xf>
    <xf numFmtId="165" fontId="0" fillId="0" borderId="0" xfId="0" applyNumberFormat="1" applyAlignment="1">
      <alignment horizontal="center" vertical="center" wrapText="1"/>
    </xf>
    <xf numFmtId="164" fontId="21" fillId="37" borderId="1" xfId="0" applyNumberFormat="1" applyFont="1" applyFill="1" applyBorder="1" applyAlignment="1">
      <alignment vertical="center" wrapText="1"/>
    </xf>
    <xf numFmtId="49" fontId="21" fillId="37" borderId="1" xfId="0" applyNumberFormat="1" applyFont="1" applyFill="1" applyBorder="1" applyAlignment="1">
      <alignment horizontal="left" vertical="center" wrapText="1"/>
    </xf>
    <xf numFmtId="49" fontId="21" fillId="37" borderId="1" xfId="0" applyNumberFormat="1" applyFont="1" applyFill="1" applyBorder="1" applyAlignment="1">
      <alignment horizontal="center" vertical="center" wrapText="1"/>
    </xf>
    <xf numFmtId="4" fontId="21" fillId="37" borderId="1" xfId="0" applyNumberFormat="1" applyFont="1" applyFill="1" applyBorder="1" applyAlignment="1">
      <alignment horizontal="center" vertical="center" wrapText="1"/>
    </xf>
    <xf numFmtId="49" fontId="20" fillId="2" borderId="11" xfId="0" applyNumberFormat="1" applyFont="1" applyFill="1" applyBorder="1" applyAlignment="1">
      <alignment horizontal="right" vertical="center" wrapText="1"/>
    </xf>
    <xf numFmtId="49" fontId="20" fillId="2" borderId="12" xfId="0" applyNumberFormat="1" applyFont="1" applyFill="1" applyBorder="1" applyAlignment="1">
      <alignment horizontal="right" vertical="center" wrapText="1"/>
    </xf>
    <xf numFmtId="49" fontId="20" fillId="2" borderId="13" xfId="0" applyNumberFormat="1" applyFont="1" applyFill="1" applyBorder="1" applyAlignment="1">
      <alignment horizontal="right" vertical="center" wrapText="1"/>
    </xf>
    <xf numFmtId="49" fontId="23" fillId="34" borderId="11" xfId="0" applyNumberFormat="1" applyFont="1" applyFill="1" applyBorder="1" applyAlignment="1">
      <alignment horizontal="right" vertical="center" wrapText="1"/>
    </xf>
    <xf numFmtId="49" fontId="23" fillId="34" borderId="12" xfId="0" applyNumberFormat="1" applyFont="1" applyFill="1" applyBorder="1" applyAlignment="1">
      <alignment horizontal="right" vertical="center" wrapText="1"/>
    </xf>
    <xf numFmtId="49" fontId="23" fillId="34" borderId="13" xfId="0" applyNumberFormat="1" applyFont="1" applyFill="1" applyBorder="1" applyAlignment="1">
      <alignment horizontal="right" vertical="center" wrapText="1"/>
    </xf>
    <xf numFmtId="49" fontId="24" fillId="36" borderId="11" xfId="0" applyNumberFormat="1" applyFont="1" applyFill="1" applyBorder="1" applyAlignment="1">
      <alignment horizontal="right" vertical="center" wrapText="1"/>
    </xf>
    <xf numFmtId="49" fontId="24" fillId="36" borderId="12" xfId="0" applyNumberFormat="1" applyFont="1" applyFill="1" applyBorder="1" applyAlignment="1">
      <alignment horizontal="right" vertical="center" wrapText="1"/>
    </xf>
    <xf numFmtId="49" fontId="24" fillId="36" borderId="13" xfId="0" applyNumberFormat="1" applyFont="1" applyFill="1" applyBorder="1" applyAlignment="1">
      <alignment horizontal="right" vertical="center" wrapText="1"/>
    </xf>
    <xf numFmtId="49" fontId="20" fillId="0" borderId="1" xfId="0" applyNumberFormat="1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right" vertical="center" wrapText="1"/>
    </xf>
    <xf numFmtId="49" fontId="20" fillId="0" borderId="12" xfId="0" applyNumberFormat="1" applyFont="1" applyBorder="1" applyAlignment="1">
      <alignment horizontal="right" vertical="center" wrapText="1"/>
    </xf>
    <xf numFmtId="49" fontId="20" fillId="0" borderId="13" xfId="0" applyNumberFormat="1" applyFont="1" applyBorder="1" applyAlignment="1">
      <alignment horizontal="right" vertical="center" wrapText="1"/>
    </xf>
    <xf numFmtId="49" fontId="20" fillId="0" borderId="11" xfId="0" applyNumberFormat="1" applyFont="1" applyBorder="1" applyAlignment="1">
      <alignment horizontal="left" vertical="center" wrapText="1"/>
    </xf>
    <xf numFmtId="49" fontId="20" fillId="0" borderId="12" xfId="0" applyNumberFormat="1" applyFont="1" applyBorder="1" applyAlignment="1">
      <alignment horizontal="left" vertical="center" wrapText="1"/>
    </xf>
    <xf numFmtId="49" fontId="20" fillId="0" borderId="13" xfId="0" applyNumberFormat="1" applyFont="1" applyBorder="1" applyAlignment="1">
      <alignment horizontal="left" vertical="center" wrapText="1"/>
    </xf>
    <xf numFmtId="4" fontId="22" fillId="34" borderId="0" xfId="0" applyNumberFormat="1" applyFont="1" applyFill="1" applyAlignment="1">
      <alignment horizontal="center" vertical="center" wrapText="1"/>
    </xf>
    <xf numFmtId="0" fontId="0" fillId="35" borderId="0" xfId="0" applyFill="1"/>
    <xf numFmtId="4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64" fontId="0" fillId="0" borderId="0" xfId="0" applyNumberFormat="1" applyBorder="1" applyAlignment="1">
      <alignment horizontal="right" vertical="center" wrapText="1"/>
    </xf>
    <xf numFmtId="164" fontId="18" fillId="0" borderId="0" xfId="0" applyNumberFormat="1" applyFont="1" applyBorder="1" applyAlignment="1">
      <alignment horizontal="right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64" fontId="25" fillId="37" borderId="1" xfId="0" applyNumberFormat="1" applyFont="1" applyFill="1" applyBorder="1" applyAlignment="1">
      <alignment vertical="center" wrapText="1"/>
    </xf>
    <xf numFmtId="164" fontId="20" fillId="37" borderId="1" xfId="0" applyNumberFormat="1" applyFont="1" applyFill="1" applyBorder="1" applyAlignment="1">
      <alignment vertical="center" wrapText="1"/>
    </xf>
    <xf numFmtId="49" fontId="20" fillId="37" borderId="1" xfId="0" applyNumberFormat="1" applyFont="1" applyFill="1" applyBorder="1" applyAlignment="1">
      <alignment horizontal="left" vertical="center" wrapText="1"/>
    </xf>
    <xf numFmtId="0" fontId="21" fillId="37" borderId="1" xfId="0" applyFont="1" applyFill="1" applyBorder="1" applyAlignment="1">
      <alignment horizontal="left" vertical="center" wrapText="1"/>
    </xf>
    <xf numFmtId="4" fontId="21" fillId="37" borderId="0" xfId="0" applyNumberFormat="1" applyFont="1" applyFill="1" applyAlignment="1">
      <alignment vertical="center" wrapText="1"/>
    </xf>
    <xf numFmtId="165" fontId="21" fillId="37" borderId="0" xfId="0" applyNumberFormat="1" applyFont="1" applyFill="1" applyAlignment="1">
      <alignment vertical="center" wrapText="1"/>
    </xf>
    <xf numFmtId="4" fontId="0" fillId="37" borderId="0" xfId="0" applyNumberFormat="1" applyFill="1" applyAlignment="1">
      <alignment vertical="center" wrapText="1"/>
    </xf>
    <xf numFmtId="49" fontId="20" fillId="37" borderId="1" xfId="0" applyNumberFormat="1" applyFont="1" applyFill="1" applyBorder="1" applyAlignment="1">
      <alignment horizontal="left" vertical="center" wrapText="1"/>
    </xf>
    <xf numFmtId="49" fontId="20" fillId="37" borderId="11" xfId="0" applyNumberFormat="1" applyFont="1" applyFill="1" applyBorder="1" applyAlignment="1">
      <alignment horizontal="right" vertical="center" wrapText="1"/>
    </xf>
    <xf numFmtId="49" fontId="20" fillId="37" borderId="12" xfId="0" applyNumberFormat="1" applyFont="1" applyFill="1" applyBorder="1" applyAlignment="1">
      <alignment horizontal="right" vertical="center" wrapText="1"/>
    </xf>
    <xf numFmtId="49" fontId="20" fillId="37" borderId="13" xfId="0" applyNumberFormat="1" applyFont="1" applyFill="1" applyBorder="1" applyAlignment="1">
      <alignment horizontal="right" vertical="center" wrapText="1"/>
    </xf>
    <xf numFmtId="49" fontId="20" fillId="37" borderId="11" xfId="0" applyNumberFormat="1" applyFont="1" applyFill="1" applyBorder="1" applyAlignment="1">
      <alignment horizontal="left" vertical="center" wrapText="1"/>
    </xf>
    <xf numFmtId="49" fontId="20" fillId="37" borderId="12" xfId="0" applyNumberFormat="1" applyFont="1" applyFill="1" applyBorder="1" applyAlignment="1">
      <alignment horizontal="left" vertical="center" wrapText="1"/>
    </xf>
    <xf numFmtId="49" fontId="20" fillId="37" borderId="13" xfId="0" applyNumberFormat="1" applyFont="1" applyFill="1" applyBorder="1" applyAlignment="1">
      <alignment horizontal="left" vertical="center" wrapText="1"/>
    </xf>
    <xf numFmtId="10" fontId="21" fillId="37" borderId="0" xfId="42" applyNumberFormat="1" applyFont="1" applyFill="1" applyAlignment="1">
      <alignment vertic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0" builtinId="28" customBuiltin="1"/>
    <cellStyle name="Normal" xfId="0" builtinId="0"/>
    <cellStyle name="Nota" xfId="31" builtinId="10" customBuiltin="1"/>
    <cellStyle name="Porcentagem" xfId="42" builtinId="5"/>
    <cellStyle name="Ruim" xfId="32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</xdr:colOff>
      <xdr:row>0</xdr:row>
      <xdr:rowOff>105833</xdr:rowOff>
    </xdr:from>
    <xdr:to>
      <xdr:col>1</xdr:col>
      <xdr:colOff>124092</xdr:colOff>
      <xdr:row>3</xdr:row>
      <xdr:rowOff>120701</xdr:rowOff>
    </xdr:to>
    <xdr:pic>
      <xdr:nvPicPr>
        <xdr:cNvPr id="2" name="Picture 1024" descr="Resultado de imagem para LOGO UNB">
          <a:extLst>
            <a:ext uri="{FF2B5EF4-FFF2-40B4-BE49-F238E27FC236}">
              <a16:creationId xmlns:a16="http://schemas.microsoft.com/office/drawing/2014/main" id="{390A5330-A6E7-40AD-9FF6-C03DFB276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3047" b="23047"/>
        <a:stretch>
          <a:fillRect/>
        </a:stretch>
      </xdr:blipFill>
      <xdr:spPr bwMode="auto">
        <a:xfrm>
          <a:off x="74083" y="105833"/>
          <a:ext cx="1202534" cy="662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211667</xdr:colOff>
      <xdr:row>0</xdr:row>
      <xdr:rowOff>127000</xdr:rowOff>
    </xdr:from>
    <xdr:to>
      <xdr:col>1</xdr:col>
      <xdr:colOff>1331817</xdr:colOff>
      <xdr:row>3</xdr:row>
      <xdr:rowOff>113293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1A9976D-31D1-4777-A622-EA3253CE4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4192" y="127000"/>
          <a:ext cx="1120150" cy="633993"/>
        </a:xfrm>
        <a:prstGeom prst="rect">
          <a:avLst/>
        </a:prstGeom>
      </xdr:spPr>
    </xdr:pic>
    <xdr:clientData/>
  </xdr:twoCellAnchor>
  <xdr:oneCellAnchor>
    <xdr:from>
      <xdr:col>8</xdr:col>
      <xdr:colOff>359834</xdr:colOff>
      <xdr:row>0</xdr:row>
      <xdr:rowOff>63499</xdr:rowOff>
    </xdr:from>
    <xdr:ext cx="1894416" cy="740834"/>
    <xdr:pic>
      <xdr:nvPicPr>
        <xdr:cNvPr id="4" name="Imagem 3" descr="VERTICAL 1">
          <a:extLst>
            <a:ext uri="{FF2B5EF4-FFF2-40B4-BE49-F238E27FC236}">
              <a16:creationId xmlns:a16="http://schemas.microsoft.com/office/drawing/2014/main" id="{628F85A1-34A6-4B2C-8BAE-0EFA5D96076B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7309" y="63499"/>
          <a:ext cx="1894416" cy="74083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19"/>
  <sheetViews>
    <sheetView showGridLines="0" showZeros="0" tabSelected="1" view="pageBreakPreview" zoomScale="90" zoomScaleNormal="90" zoomScaleSheetLayoutView="90" zoomScalePageLayoutView="55" workbookViewId="0">
      <selection sqref="A1:D1"/>
    </sheetView>
  </sheetViews>
  <sheetFormatPr defaultRowHeight="15" x14ac:dyDescent="0.25"/>
  <cols>
    <col min="1" max="1" width="17.28515625" style="2" customWidth="1"/>
    <col min="2" max="2" width="41.5703125" style="2" customWidth="1"/>
    <col min="3" max="3" width="10.42578125" style="2" customWidth="1"/>
    <col min="4" max="4" width="12.85546875" style="2" customWidth="1"/>
    <col min="5" max="5" width="16.28515625" style="16" customWidth="1"/>
    <col min="6" max="9" width="18.5703125" style="16" customWidth="1"/>
    <col min="10" max="10" width="20.140625" style="20" customWidth="1"/>
    <col min="11" max="11" width="19.7109375" style="2" customWidth="1"/>
    <col min="12" max="15" width="15.7109375" style="2" customWidth="1"/>
    <col min="16" max="16" width="3.7109375" style="2" customWidth="1"/>
    <col min="17" max="21" width="15.7109375" style="2" customWidth="1"/>
    <col min="22" max="23" width="13.28515625" style="2" bestFit="1" customWidth="1"/>
    <col min="24" max="24" width="10.7109375" style="2" bestFit="1" customWidth="1"/>
    <col min="25" max="25" width="13.28515625" style="2" bestFit="1" customWidth="1"/>
    <col min="26" max="16384" width="9.140625" style="2"/>
  </cols>
  <sheetData>
    <row r="1" spans="1:26" x14ac:dyDescent="0.25">
      <c r="A1" s="61"/>
      <c r="B1" s="62"/>
      <c r="C1" s="62"/>
      <c r="D1" s="62"/>
      <c r="E1" s="63"/>
      <c r="F1" s="63"/>
      <c r="G1" s="63"/>
      <c r="H1" s="63"/>
      <c r="I1" s="63"/>
      <c r="J1" s="6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x14ac:dyDescent="0.25">
      <c r="A2" s="65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" x14ac:dyDescent="0.25">
      <c r="A3" s="65" t="s">
        <v>1626</v>
      </c>
      <c r="B3" s="65"/>
      <c r="C3" s="65"/>
      <c r="D3" s="65"/>
      <c r="E3" s="65"/>
      <c r="F3" s="65"/>
      <c r="G3" s="65"/>
      <c r="H3" s="65"/>
      <c r="I3" s="65"/>
      <c r="J3" s="65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" x14ac:dyDescent="0.25">
      <c r="A4" s="65" t="s">
        <v>1</v>
      </c>
      <c r="B4" s="66"/>
      <c r="C4" s="66"/>
      <c r="D4" s="66"/>
      <c r="E4" s="66"/>
      <c r="F4" s="66"/>
      <c r="G4" s="66"/>
      <c r="H4" s="66"/>
      <c r="I4" s="66"/>
      <c r="J4" s="66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29"/>
      <c r="B5" s="29"/>
      <c r="C5" s="29"/>
      <c r="D5" s="29"/>
      <c r="E5" s="30"/>
      <c r="F5" s="30"/>
      <c r="G5" s="30"/>
      <c r="H5" s="30"/>
      <c r="I5" s="30"/>
      <c r="J5" s="31"/>
    </row>
    <row r="6" spans="1:26" x14ac:dyDescent="0.25">
      <c r="A6" s="35"/>
      <c r="B6" s="35"/>
      <c r="C6" s="35"/>
      <c r="D6" s="35"/>
      <c r="E6" s="32"/>
      <c r="F6" s="32"/>
      <c r="G6" s="32"/>
      <c r="H6" s="32"/>
      <c r="I6" s="32"/>
      <c r="J6" s="33"/>
    </row>
    <row r="7" spans="1:26" s="10" customFormat="1" ht="30" x14ac:dyDescent="0.25">
      <c r="A7" s="27" t="s">
        <v>3</v>
      </c>
      <c r="B7" s="27" t="s">
        <v>4</v>
      </c>
      <c r="C7" s="27" t="s">
        <v>5</v>
      </c>
      <c r="D7" s="27" t="s">
        <v>6</v>
      </c>
      <c r="E7" s="28" t="s">
        <v>192</v>
      </c>
      <c r="F7" s="28" t="s">
        <v>193</v>
      </c>
      <c r="G7" s="28" t="s">
        <v>194</v>
      </c>
      <c r="H7" s="28" t="s">
        <v>195</v>
      </c>
      <c r="I7" s="28" t="s">
        <v>196</v>
      </c>
      <c r="J7" s="28" t="s">
        <v>197</v>
      </c>
    </row>
    <row r="9" spans="1:26" x14ac:dyDescent="0.25">
      <c r="A9" s="22" t="s">
        <v>1629</v>
      </c>
      <c r="B9" s="21" t="s">
        <v>1627</v>
      </c>
      <c r="C9" s="21"/>
      <c r="D9" s="21"/>
      <c r="E9" s="21"/>
      <c r="F9" s="21"/>
      <c r="G9" s="21"/>
      <c r="H9" s="21"/>
      <c r="I9" s="21"/>
      <c r="J9" s="2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5">
      <c r="A10" s="22" t="s">
        <v>1628</v>
      </c>
      <c r="B10" s="60" t="s">
        <v>2</v>
      </c>
      <c r="C10" s="60"/>
      <c r="D10" s="60"/>
      <c r="E10" s="15"/>
      <c r="F10" s="15"/>
      <c r="G10" s="15"/>
      <c r="H10" s="15"/>
      <c r="I10" s="15"/>
      <c r="J10" s="19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5">
      <c r="A11" s="22" t="s">
        <v>1630</v>
      </c>
      <c r="B11" s="60" t="s">
        <v>1631</v>
      </c>
      <c r="C11" s="60"/>
      <c r="D11" s="60"/>
      <c r="E11" s="15"/>
      <c r="F11" s="15"/>
      <c r="G11" s="15"/>
      <c r="H11" s="15"/>
      <c r="I11" s="15"/>
      <c r="J11" s="1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5">
      <c r="A12" s="22" t="s">
        <v>1632</v>
      </c>
      <c r="B12" s="21" t="s">
        <v>1633</v>
      </c>
      <c r="C12" s="21"/>
      <c r="D12" s="21"/>
      <c r="E12" s="21"/>
      <c r="F12" s="21"/>
      <c r="G12" s="21"/>
      <c r="H12" s="21"/>
      <c r="I12" s="21"/>
      <c r="J12" s="2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22" t="s">
        <v>1634</v>
      </c>
      <c r="B13" s="24">
        <v>0.26929999999999998</v>
      </c>
      <c r="C13" s="23"/>
      <c r="D13" s="23"/>
      <c r="E13" s="15"/>
      <c r="F13" s="15"/>
      <c r="G13" s="15"/>
      <c r="H13" s="15"/>
      <c r="I13" s="15"/>
      <c r="J13" s="1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22" t="s">
        <v>1635</v>
      </c>
      <c r="B14" s="24">
        <v>0.20930000000000001</v>
      </c>
      <c r="C14" s="23" t="s">
        <v>1636</v>
      </c>
      <c r="D14" s="23"/>
      <c r="E14" s="15"/>
      <c r="F14" s="15"/>
      <c r="G14" s="15"/>
      <c r="H14" s="15"/>
      <c r="I14" s="15"/>
      <c r="J14" s="1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6" spans="1:26" ht="15.75" x14ac:dyDescent="0.25">
      <c r="A16" s="59" t="s">
        <v>1603</v>
      </c>
      <c r="B16" s="59"/>
      <c r="C16" s="59"/>
      <c r="D16" s="59"/>
      <c r="E16" s="59"/>
      <c r="F16" s="59"/>
      <c r="G16" s="59"/>
      <c r="H16" s="59"/>
      <c r="I16" s="59"/>
      <c r="J16" s="59"/>
    </row>
    <row r="18" spans="1:26" s="10" customFormat="1" ht="39.950000000000003" customHeight="1" x14ac:dyDescent="0.25">
      <c r="A18" s="5" t="s">
        <v>3</v>
      </c>
      <c r="B18" s="5" t="s">
        <v>4</v>
      </c>
      <c r="C18" s="5" t="s">
        <v>5</v>
      </c>
      <c r="D18" s="5" t="s">
        <v>6</v>
      </c>
      <c r="E18" s="11" t="s">
        <v>192</v>
      </c>
      <c r="F18" s="11" t="s">
        <v>193</v>
      </c>
      <c r="G18" s="11" t="s">
        <v>194</v>
      </c>
      <c r="H18" s="11" t="s">
        <v>195</v>
      </c>
      <c r="I18" s="11" t="s">
        <v>196</v>
      </c>
      <c r="J18" s="11" t="s">
        <v>197</v>
      </c>
      <c r="K18" s="37"/>
      <c r="L18" s="10" t="s">
        <v>192</v>
      </c>
      <c r="M18" s="10" t="s">
        <v>194</v>
      </c>
      <c r="N18" s="10" t="s">
        <v>195</v>
      </c>
      <c r="O18" s="10" t="s">
        <v>196</v>
      </c>
      <c r="Q18" s="10" t="s">
        <v>1643</v>
      </c>
      <c r="R18" s="10" t="s">
        <v>1641</v>
      </c>
      <c r="S18" s="10" t="s">
        <v>1642</v>
      </c>
      <c r="U18" s="10" t="s">
        <v>1640</v>
      </c>
      <c r="X18" s="10" t="s">
        <v>1644</v>
      </c>
    </row>
    <row r="19" spans="1:26" x14ac:dyDescent="0.25">
      <c r="A19" s="34" t="s">
        <v>15</v>
      </c>
      <c r="B19" s="56" t="s">
        <v>16</v>
      </c>
      <c r="C19" s="57"/>
      <c r="D19" s="57"/>
      <c r="E19" s="57"/>
      <c r="F19" s="57"/>
      <c r="G19" s="57"/>
      <c r="H19" s="57"/>
      <c r="I19" s="57"/>
      <c r="J19" s="58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x14ac:dyDescent="0.25">
      <c r="A20" s="34" t="s">
        <v>17</v>
      </c>
      <c r="B20" s="56" t="s">
        <v>18</v>
      </c>
      <c r="C20" s="57"/>
      <c r="D20" s="57"/>
      <c r="E20" s="57"/>
      <c r="F20" s="57"/>
      <c r="G20" s="57"/>
      <c r="H20" s="57"/>
      <c r="I20" s="57"/>
      <c r="J20" s="58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x14ac:dyDescent="0.25">
      <c r="A21" s="34" t="s">
        <v>19</v>
      </c>
      <c r="B21" s="56" t="s">
        <v>20</v>
      </c>
      <c r="C21" s="57"/>
      <c r="D21" s="57"/>
      <c r="E21" s="57"/>
      <c r="F21" s="57"/>
      <c r="G21" s="57"/>
      <c r="H21" s="57"/>
      <c r="I21" s="57"/>
      <c r="J21" s="58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x14ac:dyDescent="0.25">
      <c r="A22" s="34" t="s">
        <v>21</v>
      </c>
      <c r="B22" s="56" t="s">
        <v>22</v>
      </c>
      <c r="C22" s="57"/>
      <c r="D22" s="57"/>
      <c r="E22" s="57"/>
      <c r="F22" s="57"/>
      <c r="G22" s="57"/>
      <c r="H22" s="57"/>
      <c r="I22" s="57"/>
      <c r="J22" s="58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51" x14ac:dyDescent="0.25">
      <c r="A23" s="7" t="s">
        <v>23</v>
      </c>
      <c r="B23" s="7" t="s">
        <v>24</v>
      </c>
      <c r="C23" s="8" t="s">
        <v>25</v>
      </c>
      <c r="D23" s="9">
        <v>54</v>
      </c>
      <c r="E23" s="38">
        <f>L23*(1-18%)</f>
        <v>428.04</v>
      </c>
      <c r="F23" s="12">
        <f>TRUNC(E23*D23,2)</f>
        <v>23114.16</v>
      </c>
      <c r="G23" s="12">
        <f>M23*(1-18%)</f>
        <v>115.26740000000001</v>
      </c>
      <c r="H23" s="12"/>
      <c r="I23" s="12">
        <f>O23*(1-18%)</f>
        <v>543.30740000000003</v>
      </c>
      <c r="J23" s="13">
        <f>ROUND(I23*D23,2)</f>
        <v>29338.6</v>
      </c>
      <c r="K23" s="6"/>
      <c r="L23" s="6">
        <v>522</v>
      </c>
      <c r="M23" s="6">
        <v>140.57</v>
      </c>
      <c r="N23" s="6"/>
      <c r="O23" s="6">
        <v>662.56999999999994</v>
      </c>
      <c r="P23" s="6"/>
      <c r="Q23" s="6">
        <f>U23-R23-S23</f>
        <v>428.0370282833058</v>
      </c>
      <c r="R23" s="6">
        <f>U23-(U23/(1+26.93%))</f>
        <v>115.27037171669423</v>
      </c>
      <c r="S23" s="6"/>
      <c r="T23" s="6">
        <f>(SUM(Q23:S23))</f>
        <v>543.30740000000003</v>
      </c>
      <c r="U23" s="6">
        <f>O23*(1-18%)</f>
        <v>543.30740000000003</v>
      </c>
      <c r="V23" s="6" t="b">
        <f>U23=T23</f>
        <v>1</v>
      </c>
      <c r="W23" s="6" t="b">
        <f>U23=I23</f>
        <v>1</v>
      </c>
      <c r="X23" s="36">
        <f>((T23/O23)-1)*100</f>
        <v>-17.999999999999982</v>
      </c>
      <c r="Y23" s="6"/>
    </row>
    <row r="24" spans="1:26" ht="25.5" x14ac:dyDescent="0.25">
      <c r="A24" s="7" t="s">
        <v>26</v>
      </c>
      <c r="B24" s="7" t="s">
        <v>27</v>
      </c>
      <c r="C24" s="8" t="s">
        <v>13</v>
      </c>
      <c r="D24" s="9">
        <v>3</v>
      </c>
      <c r="E24" s="38">
        <f>L24*(1-18%)</f>
        <v>717.5</v>
      </c>
      <c r="F24" s="12">
        <f>TRUNC(E24*D24,2)</f>
        <v>2152.5</v>
      </c>
      <c r="G24" s="12">
        <f>M24*(1-18%)</f>
        <v>193.2166</v>
      </c>
      <c r="H24" s="12"/>
      <c r="I24" s="12">
        <f>O24*(1-18%)</f>
        <v>910.7166000000002</v>
      </c>
      <c r="J24" s="13">
        <f>ROUND(I24*D24,2)</f>
        <v>2732.15</v>
      </c>
      <c r="K24" s="6"/>
      <c r="L24" s="6">
        <v>875</v>
      </c>
      <c r="M24" s="6">
        <v>235.63</v>
      </c>
      <c r="N24" s="6"/>
      <c r="O24" s="6">
        <v>1110.6300000000001</v>
      </c>
      <c r="P24" s="6"/>
      <c r="Q24" s="6">
        <f>U24-R24-S24</f>
        <v>717.49515480973787</v>
      </c>
      <c r="R24" s="6">
        <f t="shared" ref="R24" si="0">U24-(U24/(1+26.93%))</f>
        <v>193.22144519026233</v>
      </c>
      <c r="S24" s="6">
        <f t="shared" ref="S24" si="1">N24*(1-18%)</f>
        <v>0</v>
      </c>
      <c r="T24" s="6">
        <f t="shared" ref="T24" si="2">(SUM(Q24:S24))</f>
        <v>910.7166000000002</v>
      </c>
      <c r="U24" s="6">
        <f t="shared" ref="U24" si="3">O24*(1-18%)</f>
        <v>910.7166000000002</v>
      </c>
      <c r="V24" s="6" t="b">
        <f t="shared" ref="V24" si="4">U24=T24</f>
        <v>1</v>
      </c>
      <c r="W24" s="6" t="b">
        <f t="shared" ref="W24" si="5">U24=I24</f>
        <v>1</v>
      </c>
      <c r="X24" s="36">
        <f t="shared" ref="X24" si="6">((U24/O24)-1)*100</f>
        <v>-17.999999999999993</v>
      </c>
      <c r="Y24" s="6"/>
      <c r="Z24" s="6"/>
    </row>
    <row r="25" spans="1:26" x14ac:dyDescent="0.25">
      <c r="A25" s="34" t="s">
        <v>28</v>
      </c>
      <c r="B25" s="51" t="s">
        <v>29</v>
      </c>
      <c r="C25" s="52"/>
      <c r="D25" s="52"/>
      <c r="E25" s="52"/>
      <c r="F25" s="52"/>
      <c r="G25" s="52"/>
      <c r="H25" s="52"/>
      <c r="I25" s="52"/>
      <c r="J25" s="52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51" x14ac:dyDescent="0.25">
      <c r="A26" s="7" t="s">
        <v>30</v>
      </c>
      <c r="B26" s="7" t="s">
        <v>31</v>
      </c>
      <c r="C26" s="8" t="s">
        <v>32</v>
      </c>
      <c r="D26" s="9">
        <v>28.8</v>
      </c>
      <c r="E26" s="38">
        <f>L26*(1-18%)</f>
        <v>499.33900000000006</v>
      </c>
      <c r="F26" s="12">
        <f>TRUNC(E26*D26,2)</f>
        <v>14380.96</v>
      </c>
      <c r="G26" s="12">
        <f>M26*(1-18%)</f>
        <v>134.47180000000003</v>
      </c>
      <c r="H26" s="12"/>
      <c r="I26" s="12">
        <f>O26*(1-18%)</f>
        <v>633.81080000000009</v>
      </c>
      <c r="J26" s="13">
        <f>ROUND(I26*D26,2)</f>
        <v>18253.75</v>
      </c>
      <c r="K26" s="6"/>
      <c r="L26" s="6">
        <v>608.95000000000005</v>
      </c>
      <c r="M26" s="6">
        <v>163.99</v>
      </c>
      <c r="N26" s="6"/>
      <c r="O26" s="6">
        <v>772.94</v>
      </c>
      <c r="P26" s="6"/>
      <c r="Q26" s="6">
        <f>U26-R26-S26</f>
        <v>499.33884818403857</v>
      </c>
      <c r="R26" s="6">
        <f>U26-(U26/(1+26.93%))</f>
        <v>134.47195181596152</v>
      </c>
      <c r="S26" s="6">
        <f>N26*(1-18%)</f>
        <v>0</v>
      </c>
      <c r="T26" s="6">
        <f>(SUM(Q26:S26))</f>
        <v>633.81080000000009</v>
      </c>
      <c r="U26" s="6">
        <f>O26*(1-18%)</f>
        <v>633.81080000000009</v>
      </c>
      <c r="V26" s="6" t="b">
        <f>U26=T26</f>
        <v>1</v>
      </c>
      <c r="W26" s="6" t="b">
        <f>U26=I26</f>
        <v>1</v>
      </c>
      <c r="X26" s="36">
        <f>((U26/O26)-1)*100</f>
        <v>-17.999999999999993</v>
      </c>
      <c r="Y26" s="6"/>
      <c r="Z26" s="6"/>
    </row>
    <row r="27" spans="1:26" x14ac:dyDescent="0.25">
      <c r="A27" s="34" t="s">
        <v>33</v>
      </c>
      <c r="B27" s="51" t="s">
        <v>34</v>
      </c>
      <c r="C27" s="52"/>
      <c r="D27" s="52"/>
      <c r="E27" s="52"/>
      <c r="F27" s="52"/>
      <c r="G27" s="52"/>
      <c r="H27" s="52"/>
      <c r="I27" s="52"/>
      <c r="J27" s="52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51" x14ac:dyDescent="0.25">
      <c r="A28" s="7" t="s">
        <v>35</v>
      </c>
      <c r="B28" s="7" t="s">
        <v>36</v>
      </c>
      <c r="C28" s="8" t="s">
        <v>32</v>
      </c>
      <c r="D28" s="9">
        <v>38.4</v>
      </c>
      <c r="E28" s="38">
        <f>L28*(1-18%)</f>
        <v>325.02340000000004</v>
      </c>
      <c r="F28" s="12">
        <f>TRUNC(E28*D28,2)</f>
        <v>12480.89</v>
      </c>
      <c r="G28" s="12">
        <f>M28*(1-18%)</f>
        <v>87.526800000000009</v>
      </c>
      <c r="H28" s="12"/>
      <c r="I28" s="12">
        <f>O28*(1-18%)</f>
        <v>412.55020000000002</v>
      </c>
      <c r="J28" s="13">
        <f>ROUND(I28*D28,2)</f>
        <v>15841.93</v>
      </c>
      <c r="K28" s="6"/>
      <c r="L28" s="6">
        <v>396.37</v>
      </c>
      <c r="M28" s="6">
        <v>106.74</v>
      </c>
      <c r="N28" s="6"/>
      <c r="O28" s="6">
        <v>503.11</v>
      </c>
      <c r="P28" s="6"/>
      <c r="Q28" s="6">
        <f>U28-R28-S28</f>
        <v>325.021823052076</v>
      </c>
      <c r="R28" s="6">
        <f>U28-(U28/(1+26.93%))</f>
        <v>87.528376947924016</v>
      </c>
      <c r="S28" s="6">
        <f>N28*(1-18%)</f>
        <v>0</v>
      </c>
      <c r="T28" s="6">
        <f>(SUM(Q28:S28))</f>
        <v>412.55020000000002</v>
      </c>
      <c r="U28" s="6">
        <f>O28*(1-18%)</f>
        <v>412.55020000000002</v>
      </c>
      <c r="V28" s="6" t="b">
        <f>U28=T28</f>
        <v>1</v>
      </c>
      <c r="W28" s="6" t="b">
        <f>U28=I28</f>
        <v>1</v>
      </c>
      <c r="X28" s="36">
        <f>((U28/O28)-1)*100</f>
        <v>-17.999999999999993</v>
      </c>
      <c r="Y28" s="6"/>
      <c r="Z28" s="6"/>
    </row>
    <row r="29" spans="1:26" x14ac:dyDescent="0.25">
      <c r="A29" s="34" t="s">
        <v>37</v>
      </c>
      <c r="B29" s="51" t="s">
        <v>38</v>
      </c>
      <c r="C29" s="52"/>
      <c r="D29" s="52"/>
      <c r="E29" s="52"/>
      <c r="F29" s="52"/>
      <c r="G29" s="52"/>
      <c r="H29" s="52"/>
      <c r="I29" s="52"/>
      <c r="J29" s="52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51" x14ac:dyDescent="0.25">
      <c r="A30" s="7" t="s">
        <v>39</v>
      </c>
      <c r="B30" s="7" t="s">
        <v>40</v>
      </c>
      <c r="C30" s="8" t="s">
        <v>32</v>
      </c>
      <c r="D30" s="9">
        <v>21.22</v>
      </c>
      <c r="E30" s="38">
        <f>L30*(1-18%)</f>
        <v>560.87180000000001</v>
      </c>
      <c r="F30" s="12">
        <f>TRUNC(E30*D30,2)</f>
        <v>11901.69</v>
      </c>
      <c r="G30" s="12">
        <f>M30*(1-18%)</f>
        <v>151.03580000000002</v>
      </c>
      <c r="H30" s="12"/>
      <c r="I30" s="12">
        <f>O30*(1-18%)</f>
        <v>711.90760000000012</v>
      </c>
      <c r="J30" s="13">
        <f>ROUND(I30*D30,2)</f>
        <v>15106.68</v>
      </c>
      <c r="K30" s="6"/>
      <c r="L30" s="6">
        <v>683.99</v>
      </c>
      <c r="M30" s="6">
        <v>184.19</v>
      </c>
      <c r="N30" s="6"/>
      <c r="O30" s="6">
        <v>868.18000000000006</v>
      </c>
      <c r="P30" s="6"/>
      <c r="Q30" s="6">
        <f>U30-R30-S30</f>
        <v>560.86630426219187</v>
      </c>
      <c r="R30" s="6">
        <f>U30-(U30/(1+26.93%))</f>
        <v>151.04129573780824</v>
      </c>
      <c r="S30" s="6">
        <f>N30*(1-18%)</f>
        <v>0</v>
      </c>
      <c r="T30" s="6">
        <f>(SUM(Q30:S30))</f>
        <v>711.90760000000012</v>
      </c>
      <c r="U30" s="6">
        <f>O30*(1-18%)</f>
        <v>711.90760000000012</v>
      </c>
      <c r="V30" s="6" t="b">
        <f>U30=T30</f>
        <v>1</v>
      </c>
      <c r="W30" s="6" t="b">
        <f>U30=I30</f>
        <v>1</v>
      </c>
      <c r="X30" s="36">
        <f>((U30/O30)-1)*100</f>
        <v>-17.999999999999993</v>
      </c>
      <c r="Y30" s="6"/>
      <c r="Z30" s="6"/>
    </row>
    <row r="31" spans="1:26" x14ac:dyDescent="0.25">
      <c r="A31" s="34" t="s">
        <v>41</v>
      </c>
      <c r="B31" s="51" t="s">
        <v>42</v>
      </c>
      <c r="C31" s="52"/>
      <c r="D31" s="52"/>
      <c r="E31" s="52"/>
      <c r="F31" s="52"/>
      <c r="G31" s="52"/>
      <c r="H31" s="52"/>
      <c r="I31" s="52"/>
      <c r="J31" s="52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x14ac:dyDescent="0.25">
      <c r="A32" s="34" t="s">
        <v>43</v>
      </c>
      <c r="B32" s="51" t="s">
        <v>44</v>
      </c>
      <c r="C32" s="52"/>
      <c r="D32" s="52"/>
      <c r="E32" s="52"/>
      <c r="F32" s="52"/>
      <c r="G32" s="52"/>
      <c r="H32" s="52"/>
      <c r="I32" s="52"/>
      <c r="J32" s="52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51" x14ac:dyDescent="0.25">
      <c r="A33" s="7" t="s">
        <v>45</v>
      </c>
      <c r="B33" s="7" t="s">
        <v>46</v>
      </c>
      <c r="C33" s="8" t="s">
        <v>47</v>
      </c>
      <c r="D33" s="9">
        <v>117.34</v>
      </c>
      <c r="E33" s="38">
        <f t="shared" ref="E33:E34" si="7">L33*(1-18%)</f>
        <v>18.367999999999999</v>
      </c>
      <c r="F33" s="12">
        <f t="shared" ref="F33:F34" si="8">TRUNC(E33*D33,2)</f>
        <v>2155.3000000000002</v>
      </c>
      <c r="G33" s="12">
        <f t="shared" ref="G33:I34" si="9">M33*(1-18%)</f>
        <v>4.9446000000000003</v>
      </c>
      <c r="H33" s="12"/>
      <c r="I33" s="12">
        <f t="shared" si="9"/>
        <v>23.3126</v>
      </c>
      <c r="J33" s="13">
        <f>ROUND(I33*D33,2)</f>
        <v>2735.5</v>
      </c>
      <c r="K33" s="6"/>
      <c r="L33" s="6">
        <v>22.4</v>
      </c>
      <c r="M33" s="6">
        <v>6.03</v>
      </c>
      <c r="N33" s="6"/>
      <c r="O33" s="6">
        <v>28.43</v>
      </c>
      <c r="P33" s="6"/>
      <c r="Q33" s="6">
        <f t="shared" ref="Q33:Q34" si="10">U33-R33-S33</f>
        <v>18.366501221145516</v>
      </c>
      <c r="R33" s="6">
        <f t="shared" ref="R33:R34" si="11">U33-(U33/(1+26.93%))</f>
        <v>4.9460987788544841</v>
      </c>
      <c r="S33" s="6">
        <f t="shared" ref="S33:S34" si="12">N33*(1-18%)</f>
        <v>0</v>
      </c>
      <c r="T33" s="6">
        <f t="shared" ref="T33:T34" si="13">(SUM(Q33:S33))</f>
        <v>23.3126</v>
      </c>
      <c r="U33" s="6">
        <f t="shared" ref="U33:U34" si="14">O33*(1-18%)</f>
        <v>23.3126</v>
      </c>
      <c r="V33" s="6" t="b">
        <f t="shared" ref="V33:V34" si="15">U33=T33</f>
        <v>1</v>
      </c>
      <c r="W33" s="6" t="b">
        <f t="shared" ref="W33:W34" si="16">U33=I33</f>
        <v>1</v>
      </c>
      <c r="X33" s="36">
        <f t="shared" ref="X33:X34" si="17">((U33/O33)-1)*100</f>
        <v>-18.000000000000004</v>
      </c>
      <c r="Y33" s="6"/>
      <c r="Z33" s="6"/>
    </row>
    <row r="34" spans="1:26" ht="51" x14ac:dyDescent="0.25">
      <c r="A34" s="7" t="s">
        <v>48</v>
      </c>
      <c r="B34" s="7" t="s">
        <v>49</v>
      </c>
      <c r="C34" s="8" t="s">
        <v>13</v>
      </c>
      <c r="D34" s="9">
        <v>1</v>
      </c>
      <c r="E34" s="38">
        <f t="shared" si="7"/>
        <v>3753.0662000000002</v>
      </c>
      <c r="F34" s="12">
        <f t="shared" si="8"/>
        <v>3753.06</v>
      </c>
      <c r="G34" s="12">
        <f t="shared" si="9"/>
        <v>1010.6992</v>
      </c>
      <c r="H34" s="12"/>
      <c r="I34" s="12">
        <f t="shared" si="9"/>
        <v>4763.7654000000002</v>
      </c>
      <c r="J34" s="13">
        <f>ROUND(I34*D34,2)</f>
        <v>4763.7700000000004</v>
      </c>
      <c r="K34" s="6"/>
      <c r="L34" s="6">
        <v>4576.91</v>
      </c>
      <c r="M34" s="6">
        <v>1232.56</v>
      </c>
      <c r="N34" s="6"/>
      <c r="O34" s="6">
        <v>5809.4699999999993</v>
      </c>
      <c r="P34" s="6"/>
      <c r="Q34" s="6">
        <f t="shared" si="10"/>
        <v>3753.0649964547392</v>
      </c>
      <c r="R34" s="6">
        <f t="shared" si="11"/>
        <v>1010.700403545261</v>
      </c>
      <c r="S34" s="6">
        <f t="shared" si="12"/>
        <v>0</v>
      </c>
      <c r="T34" s="6">
        <f t="shared" si="13"/>
        <v>4763.7654000000002</v>
      </c>
      <c r="U34" s="6">
        <f t="shared" si="14"/>
        <v>4763.7654000000002</v>
      </c>
      <c r="V34" s="6" t="b">
        <f t="shared" si="15"/>
        <v>1</v>
      </c>
      <c r="W34" s="6" t="b">
        <f t="shared" si="16"/>
        <v>1</v>
      </c>
      <c r="X34" s="36">
        <f t="shared" si="17"/>
        <v>-17.999999999999982</v>
      </c>
      <c r="Y34" s="6"/>
      <c r="Z34" s="6"/>
    </row>
    <row r="35" spans="1:26" x14ac:dyDescent="0.25">
      <c r="A35" s="34" t="s">
        <v>50</v>
      </c>
      <c r="B35" s="51" t="s">
        <v>51</v>
      </c>
      <c r="C35" s="52"/>
      <c r="D35" s="52"/>
      <c r="E35" s="52"/>
      <c r="F35" s="52"/>
      <c r="G35" s="52"/>
      <c r="H35" s="52"/>
      <c r="I35" s="52"/>
      <c r="J35" s="52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63.75" x14ac:dyDescent="0.25">
      <c r="A36" s="7" t="s">
        <v>52</v>
      </c>
      <c r="B36" s="7" t="s">
        <v>53</v>
      </c>
      <c r="C36" s="8" t="s">
        <v>47</v>
      </c>
      <c r="D36" s="9">
        <v>75.599999999999994</v>
      </c>
      <c r="E36" s="38">
        <f t="shared" ref="E36:E37" si="18">L36*(1-18%)</f>
        <v>5.7318000000000007</v>
      </c>
      <c r="F36" s="12">
        <f t="shared" ref="F36:F37" si="19">TRUNC(E36*D36,2)</f>
        <v>433.32</v>
      </c>
      <c r="G36" s="12">
        <f t="shared" ref="G36:I37" si="20">M36*(1-18%)</f>
        <v>1.5416000000000001</v>
      </c>
      <c r="H36" s="12"/>
      <c r="I36" s="12">
        <f t="shared" si="20"/>
        <v>7.2734000000000014</v>
      </c>
      <c r="J36" s="13">
        <f>ROUND(I36*D36,2)</f>
        <v>549.87</v>
      </c>
      <c r="K36" s="6"/>
      <c r="L36" s="6">
        <v>6.99</v>
      </c>
      <c r="M36" s="6">
        <v>1.88</v>
      </c>
      <c r="N36" s="6"/>
      <c r="O36" s="6">
        <v>8.870000000000001</v>
      </c>
      <c r="P36" s="6"/>
      <c r="Q36" s="6">
        <f t="shared" ref="Q36:Q38" si="21">U36-R36-S36</f>
        <v>5.730245016938472</v>
      </c>
      <c r="R36" s="6">
        <f t="shared" ref="R36:R38" si="22">U36-(U36/(1+26.93%))</f>
        <v>1.5431549830615294</v>
      </c>
      <c r="S36" s="6">
        <f t="shared" ref="S36:S38" si="23">N36*(1-18%)</f>
        <v>0</v>
      </c>
      <c r="T36" s="6">
        <f t="shared" ref="T36:T38" si="24">(SUM(Q36:S36))</f>
        <v>7.2734000000000014</v>
      </c>
      <c r="U36" s="6">
        <f t="shared" ref="U36:U38" si="25">O36*(1-18%)</f>
        <v>7.2734000000000014</v>
      </c>
      <c r="V36" s="6" t="b">
        <f t="shared" ref="V36:V38" si="26">U36=T36</f>
        <v>1</v>
      </c>
      <c r="W36" s="6" t="b">
        <f t="shared" ref="W36:W38" si="27">U36=I36</f>
        <v>1</v>
      </c>
      <c r="X36" s="36">
        <f t="shared" ref="X36:X38" si="28">((U36/O36)-1)*100</f>
        <v>-17.999999999999993</v>
      </c>
      <c r="Y36" s="6"/>
      <c r="Z36" s="6"/>
    </row>
    <row r="37" spans="1:26" ht="38.25" x14ac:dyDescent="0.25">
      <c r="A37" s="7" t="s">
        <v>54</v>
      </c>
      <c r="B37" s="7" t="s">
        <v>55</v>
      </c>
      <c r="C37" s="8" t="s">
        <v>13</v>
      </c>
      <c r="D37" s="9">
        <v>1</v>
      </c>
      <c r="E37" s="38">
        <f t="shared" si="18"/>
        <v>60.130600000000001</v>
      </c>
      <c r="F37" s="12">
        <f t="shared" si="19"/>
        <v>60.13</v>
      </c>
      <c r="G37" s="12">
        <f t="shared" si="20"/>
        <v>16.186800000000002</v>
      </c>
      <c r="H37" s="12"/>
      <c r="I37" s="12">
        <f t="shared" si="20"/>
        <v>76.317400000000006</v>
      </c>
      <c r="J37" s="13">
        <f>ROUND(I37*D37,2)</f>
        <v>76.319999999999993</v>
      </c>
      <c r="K37" s="6"/>
      <c r="L37" s="6">
        <v>73.33</v>
      </c>
      <c r="M37" s="6">
        <v>19.739999999999998</v>
      </c>
      <c r="N37" s="6"/>
      <c r="O37" s="6">
        <v>93.07</v>
      </c>
      <c r="P37" s="6"/>
      <c r="Q37" s="6">
        <f t="shared" si="21"/>
        <v>60.125581028913587</v>
      </c>
      <c r="R37" s="6">
        <f t="shared" si="22"/>
        <v>16.19181897108642</v>
      </c>
      <c r="S37" s="6">
        <f t="shared" si="23"/>
        <v>0</v>
      </c>
      <c r="T37" s="6">
        <f t="shared" si="24"/>
        <v>76.317400000000006</v>
      </c>
      <c r="U37" s="6">
        <f t="shared" si="25"/>
        <v>76.317400000000006</v>
      </c>
      <c r="V37" s="6" t="b">
        <f t="shared" si="26"/>
        <v>1</v>
      </c>
      <c r="W37" s="6" t="b">
        <f t="shared" si="27"/>
        <v>1</v>
      </c>
      <c r="X37" s="36">
        <f t="shared" si="28"/>
        <v>-17.999999999999982</v>
      </c>
      <c r="Y37" s="6"/>
      <c r="Z37" s="6"/>
    </row>
    <row r="38" spans="1:26" ht="25.5" x14ac:dyDescent="0.25">
      <c r="A38" s="7" t="s">
        <v>56</v>
      </c>
      <c r="B38" s="7" t="s">
        <v>57</v>
      </c>
      <c r="C38" s="8" t="s">
        <v>47</v>
      </c>
      <c r="D38" s="9">
        <v>75.599999999999994</v>
      </c>
      <c r="E38" s="38">
        <f>L38*(1-18%)</f>
        <v>12.947800000000001</v>
      </c>
      <c r="F38" s="12">
        <f>TRUNC(E38*D38,2)</f>
        <v>978.85</v>
      </c>
      <c r="G38" s="12">
        <f>M38*(1-18%)</f>
        <v>3.4850000000000003</v>
      </c>
      <c r="H38" s="12"/>
      <c r="I38" s="12">
        <f>O38*(1-18%)</f>
        <v>16.4328</v>
      </c>
      <c r="J38" s="13">
        <f>ROUND(I38*D38,2)</f>
        <v>1242.32</v>
      </c>
      <c r="K38" s="6"/>
      <c r="L38" s="6">
        <v>15.79</v>
      </c>
      <c r="M38" s="6">
        <v>4.25</v>
      </c>
      <c r="N38" s="6"/>
      <c r="O38" s="6">
        <v>20.04</v>
      </c>
      <c r="P38" s="6"/>
      <c r="Q38" s="6">
        <f t="shared" si="21"/>
        <v>12.946348380997401</v>
      </c>
      <c r="R38" s="6">
        <f t="shared" si="22"/>
        <v>3.4864516190025991</v>
      </c>
      <c r="S38" s="6">
        <f t="shared" si="23"/>
        <v>0</v>
      </c>
      <c r="T38" s="6">
        <f t="shared" si="24"/>
        <v>16.4328</v>
      </c>
      <c r="U38" s="6">
        <f t="shared" si="25"/>
        <v>16.4328</v>
      </c>
      <c r="V38" s="6" t="b">
        <f t="shared" si="26"/>
        <v>1</v>
      </c>
      <c r="W38" s="6" t="b">
        <f t="shared" si="27"/>
        <v>1</v>
      </c>
      <c r="X38" s="36">
        <f t="shared" si="28"/>
        <v>-17.999999999999993</v>
      </c>
      <c r="Y38" s="6"/>
      <c r="Z38" s="6"/>
    </row>
    <row r="39" spans="1:26" x14ac:dyDescent="0.25">
      <c r="A39" s="34" t="s">
        <v>58</v>
      </c>
      <c r="B39" s="51" t="s">
        <v>59</v>
      </c>
      <c r="C39" s="52"/>
      <c r="D39" s="52"/>
      <c r="E39" s="52"/>
      <c r="F39" s="52"/>
      <c r="G39" s="52"/>
      <c r="H39" s="52"/>
      <c r="I39" s="52"/>
      <c r="J39" s="52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51" x14ac:dyDescent="0.25">
      <c r="A40" s="7" t="s">
        <v>60</v>
      </c>
      <c r="B40" s="7" t="s">
        <v>61</v>
      </c>
      <c r="C40" s="8" t="s">
        <v>47</v>
      </c>
      <c r="D40" s="9">
        <v>32.9</v>
      </c>
      <c r="E40" s="38">
        <f>L40*(1-18%)</f>
        <v>17.359400000000004</v>
      </c>
      <c r="F40" s="12">
        <f>TRUNC(E40*D40,2)</f>
        <v>571.12</v>
      </c>
      <c r="G40" s="12">
        <f>M40*(1-18%)</f>
        <v>4.6740000000000004</v>
      </c>
      <c r="H40" s="12"/>
      <c r="I40" s="12">
        <f>O40*(1-18%)</f>
        <v>22.033400000000004</v>
      </c>
      <c r="J40" s="13">
        <f>ROUND(I40*D40,2)</f>
        <v>724.9</v>
      </c>
      <c r="K40" s="6"/>
      <c r="L40" s="6">
        <v>21.17</v>
      </c>
      <c r="M40" s="6">
        <v>5.7</v>
      </c>
      <c r="N40" s="6"/>
      <c r="O40" s="6">
        <v>26.87</v>
      </c>
      <c r="P40" s="6"/>
      <c r="Q40" s="6">
        <f>U40-R40-S40</f>
        <v>17.358701646576858</v>
      </c>
      <c r="R40" s="6">
        <f>U40-(U40/(1+26.93%))</f>
        <v>4.6746983534231461</v>
      </c>
      <c r="S40" s="6">
        <f>N40*(1-18%)</f>
        <v>0</v>
      </c>
      <c r="T40" s="6">
        <f>(SUM(Q40:S40))</f>
        <v>22.033400000000004</v>
      </c>
      <c r="U40" s="6">
        <f>O40*(1-18%)</f>
        <v>22.033400000000004</v>
      </c>
      <c r="V40" s="6" t="b">
        <f>U40=T40</f>
        <v>1</v>
      </c>
      <c r="W40" s="6" t="b">
        <f>U40=I40</f>
        <v>1</v>
      </c>
      <c r="X40" s="36">
        <f>((U40/O40)-1)*100</f>
        <v>-17.999999999999993</v>
      </c>
      <c r="Y40" s="6"/>
      <c r="Z40" s="6"/>
    </row>
    <row r="41" spans="1:26" x14ac:dyDescent="0.25">
      <c r="A41" s="34" t="s">
        <v>62</v>
      </c>
      <c r="B41" s="51" t="s">
        <v>63</v>
      </c>
      <c r="C41" s="52"/>
      <c r="D41" s="52"/>
      <c r="E41" s="52"/>
      <c r="F41" s="52"/>
      <c r="G41" s="52"/>
      <c r="H41" s="52"/>
      <c r="I41" s="52"/>
      <c r="J41" s="52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x14ac:dyDescent="0.25">
      <c r="A42" s="34" t="s">
        <v>64</v>
      </c>
      <c r="B42" s="51" t="s">
        <v>65</v>
      </c>
      <c r="C42" s="52"/>
      <c r="D42" s="52"/>
      <c r="E42" s="52"/>
      <c r="F42" s="52"/>
      <c r="G42" s="52"/>
      <c r="H42" s="52"/>
      <c r="I42" s="52"/>
      <c r="J42" s="52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8.25" x14ac:dyDescent="0.25">
      <c r="A43" s="7" t="s">
        <v>66</v>
      </c>
      <c r="B43" s="7" t="s">
        <v>67</v>
      </c>
      <c r="C43" s="8" t="s">
        <v>47</v>
      </c>
      <c r="D43" s="9">
        <v>260</v>
      </c>
      <c r="E43" s="38">
        <f>L43*(1-18%)</f>
        <v>111.11000000000001</v>
      </c>
      <c r="F43" s="12">
        <f>TRUNC(E43*D43,2)</f>
        <v>28888.6</v>
      </c>
      <c r="G43" s="12">
        <f>M43*(1-18%)</f>
        <v>29.921800000000005</v>
      </c>
      <c r="H43" s="12"/>
      <c r="I43" s="12">
        <f>O43*(1-18%)</f>
        <v>141.0318</v>
      </c>
      <c r="J43" s="13">
        <f>ROUND(I43*D43,2)</f>
        <v>36668.269999999997</v>
      </c>
      <c r="K43" s="6"/>
      <c r="L43" s="6">
        <v>135.5</v>
      </c>
      <c r="M43" s="6">
        <v>36.49</v>
      </c>
      <c r="N43" s="6"/>
      <c r="O43" s="6">
        <v>171.99</v>
      </c>
      <c r="P43" s="6"/>
      <c r="Q43" s="6">
        <f>U43-R43-S43</f>
        <v>111.10990309619477</v>
      </c>
      <c r="R43" s="6">
        <f>U43-(U43/(1+26.93%))</f>
        <v>29.921896903805234</v>
      </c>
      <c r="S43" s="6">
        <f>N43*(1-18%)</f>
        <v>0</v>
      </c>
      <c r="T43" s="6">
        <f>(SUM(Q43:S43))</f>
        <v>141.0318</v>
      </c>
      <c r="U43" s="6">
        <f>O43*(1-18%)</f>
        <v>141.0318</v>
      </c>
      <c r="V43" s="6" t="b">
        <f>U43=T43</f>
        <v>1</v>
      </c>
      <c r="W43" s="6" t="b">
        <f>U43=I43</f>
        <v>1</v>
      </c>
      <c r="X43" s="36">
        <f>((U43/O43)-1)*100</f>
        <v>-18.000000000000004</v>
      </c>
      <c r="Y43" s="6"/>
      <c r="Z43" s="6"/>
    </row>
    <row r="44" spans="1:26" x14ac:dyDescent="0.25">
      <c r="A44" s="34" t="s">
        <v>68</v>
      </c>
      <c r="B44" s="51" t="s">
        <v>69</v>
      </c>
      <c r="C44" s="52"/>
      <c r="D44" s="52"/>
      <c r="E44" s="52"/>
      <c r="F44" s="52"/>
      <c r="G44" s="52"/>
      <c r="H44" s="52"/>
      <c r="I44" s="52"/>
      <c r="J44" s="52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25.5" x14ac:dyDescent="0.25">
      <c r="A45" s="7" t="s">
        <v>70</v>
      </c>
      <c r="B45" s="7" t="s">
        <v>71</v>
      </c>
      <c r="C45" s="8" t="s">
        <v>32</v>
      </c>
      <c r="D45" s="9">
        <v>18.649999999999999</v>
      </c>
      <c r="E45" s="38">
        <f>L45*(1-18%)</f>
        <v>281.2518</v>
      </c>
      <c r="F45" s="12">
        <f>TRUNC(E45*D45,2)</f>
        <v>5245.34</v>
      </c>
      <c r="G45" s="12">
        <f>M45*(1-18%)</f>
        <v>75.735200000000006</v>
      </c>
      <c r="H45" s="12"/>
      <c r="I45" s="12">
        <f>O45*(1-18%)</f>
        <v>356.98700000000002</v>
      </c>
      <c r="J45" s="13">
        <f>ROUND(I45*D45,2)</f>
        <v>6657.81</v>
      </c>
      <c r="K45" s="6"/>
      <c r="L45" s="6">
        <v>342.99</v>
      </c>
      <c r="M45" s="6">
        <v>92.36</v>
      </c>
      <c r="N45" s="6"/>
      <c r="O45" s="6">
        <v>435.35</v>
      </c>
      <c r="P45" s="6"/>
      <c r="Q45" s="6">
        <f>U45-R45-S45</f>
        <v>281.2471440951706</v>
      </c>
      <c r="R45" s="6">
        <f>U45-(U45/(1+26.93%))</f>
        <v>75.739855904829426</v>
      </c>
      <c r="S45" s="6">
        <f>N45*(1-18%)</f>
        <v>0</v>
      </c>
      <c r="T45" s="6">
        <f>(SUM(Q45:S45))</f>
        <v>356.98700000000002</v>
      </c>
      <c r="U45" s="6">
        <f>O45*(1-18%)</f>
        <v>356.98700000000002</v>
      </c>
      <c r="V45" s="6" t="b">
        <f>U45=T45</f>
        <v>1</v>
      </c>
      <c r="W45" s="6" t="b">
        <f>U45=I45</f>
        <v>1</v>
      </c>
      <c r="X45" s="36">
        <f>((U45/O45)-1)*100</f>
        <v>-17.999999999999993</v>
      </c>
      <c r="Y45" s="6"/>
      <c r="Z45" s="6"/>
    </row>
    <row r="46" spans="1:26" x14ac:dyDescent="0.25">
      <c r="A46" s="34" t="s">
        <v>72</v>
      </c>
      <c r="B46" s="51" t="s">
        <v>73</v>
      </c>
      <c r="C46" s="52"/>
      <c r="D46" s="52"/>
      <c r="E46" s="52"/>
      <c r="F46" s="52"/>
      <c r="G46" s="52"/>
      <c r="H46" s="52"/>
      <c r="I46" s="52"/>
      <c r="J46" s="52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25.5" x14ac:dyDescent="0.25">
      <c r="A47" s="7" t="s">
        <v>74</v>
      </c>
      <c r="B47" s="7" t="s">
        <v>75</v>
      </c>
      <c r="C47" s="8" t="s">
        <v>13</v>
      </c>
      <c r="D47" s="9">
        <v>1</v>
      </c>
      <c r="E47" s="38">
        <f>L47*(1-18%)</f>
        <v>2572.4958000000001</v>
      </c>
      <c r="F47" s="12">
        <f>TRUNC(E47*D47,2)</f>
        <v>2572.4899999999998</v>
      </c>
      <c r="G47" s="12">
        <f>M47*(1-18%)</f>
        <v>692.76880000000006</v>
      </c>
      <c r="H47" s="12"/>
      <c r="I47" s="12">
        <f>O47*(1-18%)</f>
        <v>3265.2646000000004</v>
      </c>
      <c r="J47" s="13">
        <f>ROUND(I47*D47,2)</f>
        <v>3265.26</v>
      </c>
      <c r="K47" s="6"/>
      <c r="L47" s="6">
        <v>3137.19</v>
      </c>
      <c r="M47" s="6">
        <v>844.84</v>
      </c>
      <c r="N47" s="6"/>
      <c r="O47" s="6">
        <v>3982.03</v>
      </c>
      <c r="P47" s="6"/>
      <c r="Q47" s="6">
        <f>U47-R47-S47</f>
        <v>2572.4923973843856</v>
      </c>
      <c r="R47" s="6">
        <f>U47-(U47/(1+26.93%))</f>
        <v>692.77220261561479</v>
      </c>
      <c r="S47" s="6">
        <f>N47*(1-18%)</f>
        <v>0</v>
      </c>
      <c r="T47" s="6">
        <f>(SUM(Q47:S47))</f>
        <v>3265.2646000000004</v>
      </c>
      <c r="U47" s="6">
        <f>O47*(1-18%)</f>
        <v>3265.2646000000004</v>
      </c>
      <c r="V47" s="6" t="b">
        <f>U47=T47</f>
        <v>1</v>
      </c>
      <c r="W47" s="6" t="b">
        <f>U47=I47</f>
        <v>1</v>
      </c>
      <c r="X47" s="36">
        <f>((U47/O47)-1)*100</f>
        <v>-17.999999999999993</v>
      </c>
      <c r="Y47" s="6"/>
      <c r="Z47" s="6"/>
    </row>
    <row r="48" spans="1:26" x14ac:dyDescent="0.25">
      <c r="A48" s="34" t="s">
        <v>76</v>
      </c>
      <c r="B48" s="51" t="s">
        <v>77</v>
      </c>
      <c r="C48" s="52"/>
      <c r="D48" s="52"/>
      <c r="E48" s="52"/>
      <c r="F48" s="52"/>
      <c r="G48" s="52"/>
      <c r="H48" s="52"/>
      <c r="I48" s="52"/>
      <c r="J48" s="52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x14ac:dyDescent="0.25">
      <c r="A49" s="34" t="s">
        <v>78</v>
      </c>
      <c r="B49" s="51" t="s">
        <v>79</v>
      </c>
      <c r="C49" s="52"/>
      <c r="D49" s="52"/>
      <c r="E49" s="52"/>
      <c r="F49" s="52"/>
      <c r="G49" s="52"/>
      <c r="H49" s="52"/>
      <c r="I49" s="52"/>
      <c r="J49" s="52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x14ac:dyDescent="0.25">
      <c r="A50" s="34" t="s">
        <v>80</v>
      </c>
      <c r="B50" s="51" t="s">
        <v>81</v>
      </c>
      <c r="C50" s="52"/>
      <c r="D50" s="52"/>
      <c r="E50" s="52"/>
      <c r="F50" s="52"/>
      <c r="G50" s="52"/>
      <c r="H50" s="52"/>
      <c r="I50" s="52"/>
      <c r="J50" s="52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25.5" x14ac:dyDescent="0.25">
      <c r="A51" s="7" t="s">
        <v>82</v>
      </c>
      <c r="B51" s="7" t="s">
        <v>1623</v>
      </c>
      <c r="C51" s="8" t="s">
        <v>83</v>
      </c>
      <c r="D51" s="9">
        <v>0.51</v>
      </c>
      <c r="E51" s="38">
        <f>L51*(1-18%)</f>
        <v>160.4248</v>
      </c>
      <c r="F51" s="12">
        <f>TRUNC(E51*D51,2)</f>
        <v>81.81</v>
      </c>
      <c r="G51" s="12">
        <f>M51*(1-18%)</f>
        <v>43.197600000000001</v>
      </c>
      <c r="H51" s="12"/>
      <c r="I51" s="12">
        <f>O51*(1-18%)</f>
        <v>203.6224</v>
      </c>
      <c r="J51" s="13">
        <f>ROUND(I51*D51,2)</f>
        <v>103.85</v>
      </c>
      <c r="K51" s="6"/>
      <c r="L51" s="6">
        <v>195.64</v>
      </c>
      <c r="M51" s="6">
        <v>52.68</v>
      </c>
      <c r="N51" s="6"/>
      <c r="O51" s="6">
        <v>248.32</v>
      </c>
      <c r="P51" s="6"/>
      <c r="Q51" s="6">
        <f>U51-R51-S51</f>
        <v>160.42101945954465</v>
      </c>
      <c r="R51" s="6">
        <f>U51-(U51/(1+26.93%))</f>
        <v>43.201380540455347</v>
      </c>
      <c r="S51" s="6">
        <f>N51*(1-18%)</f>
        <v>0</v>
      </c>
      <c r="T51" s="6">
        <f>(SUM(Q51:S51))</f>
        <v>203.6224</v>
      </c>
      <c r="U51" s="6">
        <f>O51*(1-18%)</f>
        <v>203.6224</v>
      </c>
      <c r="V51" s="6" t="b">
        <f>U51=T51</f>
        <v>1</v>
      </c>
      <c r="W51" s="6" t="b">
        <f>U51=I51</f>
        <v>1</v>
      </c>
      <c r="X51" s="36">
        <f>((U51/O51)-1)*100</f>
        <v>-17.999999999999993</v>
      </c>
      <c r="Y51" s="6"/>
      <c r="Z51" s="6"/>
    </row>
    <row r="52" spans="1:26" x14ac:dyDescent="0.25">
      <c r="A52" s="34" t="s">
        <v>84</v>
      </c>
      <c r="B52" s="51" t="s">
        <v>85</v>
      </c>
      <c r="C52" s="52"/>
      <c r="D52" s="52"/>
      <c r="E52" s="52"/>
      <c r="F52" s="52"/>
      <c r="G52" s="52"/>
      <c r="H52" s="52"/>
      <c r="I52" s="52"/>
      <c r="J52" s="52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38.25" x14ac:dyDescent="0.25">
      <c r="A53" s="7" t="s">
        <v>86</v>
      </c>
      <c r="B53" s="7" t="s">
        <v>87</v>
      </c>
      <c r="C53" s="8" t="s">
        <v>83</v>
      </c>
      <c r="D53" s="9">
        <v>1.35</v>
      </c>
      <c r="E53" s="38">
        <f>L53*(1-18%)</f>
        <v>32.455600000000004</v>
      </c>
      <c r="F53" s="12">
        <f>TRUNC(E53*D53,2)</f>
        <v>43.81</v>
      </c>
      <c r="G53" s="12">
        <f>M53*(1-18%)</f>
        <v>8.7330000000000005</v>
      </c>
      <c r="H53" s="12"/>
      <c r="I53" s="12">
        <f>O53*(1-18%)</f>
        <v>41.188600000000001</v>
      </c>
      <c r="J53" s="13">
        <f>ROUND(I53*D53,2)</f>
        <v>55.6</v>
      </c>
      <c r="K53" s="6"/>
      <c r="L53" s="6">
        <v>39.58</v>
      </c>
      <c r="M53" s="6">
        <v>10.65</v>
      </c>
      <c r="N53" s="6"/>
      <c r="O53" s="6">
        <v>50.23</v>
      </c>
      <c r="P53" s="6"/>
      <c r="Q53" s="6">
        <f t="shared" ref="Q53:Q54" si="29">U53-R53-S53</f>
        <v>32.449854250374223</v>
      </c>
      <c r="R53" s="6">
        <f t="shared" ref="R53:R54" si="30">U53-(U53/(1+26.93%))</f>
        <v>8.7387457496257781</v>
      </c>
      <c r="S53" s="6">
        <f t="shared" ref="S53:S54" si="31">N53*(1-18%)</f>
        <v>0</v>
      </c>
      <c r="T53" s="6">
        <f t="shared" ref="T53:T54" si="32">(SUM(Q53:S53))</f>
        <v>41.188600000000001</v>
      </c>
      <c r="U53" s="6">
        <f t="shared" ref="U53:U54" si="33">O53*(1-18%)</f>
        <v>41.188600000000001</v>
      </c>
      <c r="V53" s="6" t="b">
        <f t="shared" ref="V53:V54" si="34">U53=T53</f>
        <v>1</v>
      </c>
      <c r="W53" s="6" t="b">
        <f t="shared" ref="W53:W54" si="35">U53=I53</f>
        <v>1</v>
      </c>
      <c r="X53" s="36">
        <f t="shared" ref="X53:X54" si="36">((U53/O53)-1)*100</f>
        <v>-17.999999999999993</v>
      </c>
      <c r="Y53" s="6"/>
      <c r="Z53" s="6"/>
    </row>
    <row r="54" spans="1:26" ht="25.5" x14ac:dyDescent="0.25">
      <c r="A54" s="7" t="s">
        <v>88</v>
      </c>
      <c r="B54" s="7" t="s">
        <v>1624</v>
      </c>
      <c r="C54" s="8" t="s">
        <v>83</v>
      </c>
      <c r="D54" s="9">
        <v>0.14000000000000001</v>
      </c>
      <c r="E54" s="38">
        <f>L54*(1-18%)</f>
        <v>61.024400000000007</v>
      </c>
      <c r="F54" s="12">
        <f>TRUNC(E54*D54,2)</f>
        <v>8.5399999999999991</v>
      </c>
      <c r="G54" s="12">
        <f>M54*(1-18%)</f>
        <v>16.4328</v>
      </c>
      <c r="H54" s="12"/>
      <c r="I54" s="12">
        <f>O54*(1-18%)</f>
        <v>77.457200000000014</v>
      </c>
      <c r="J54" s="13">
        <f>ROUND(I54*D54,2)</f>
        <v>10.84</v>
      </c>
      <c r="K54" s="6"/>
      <c r="L54" s="6">
        <v>74.42</v>
      </c>
      <c r="M54" s="6">
        <v>20.04</v>
      </c>
      <c r="N54" s="6"/>
      <c r="O54" s="6">
        <v>94.460000000000008</v>
      </c>
      <c r="P54" s="6"/>
      <c r="Q54" s="6">
        <f t="shared" si="29"/>
        <v>61.023556290869003</v>
      </c>
      <c r="R54" s="6">
        <f t="shared" si="30"/>
        <v>16.433643709131012</v>
      </c>
      <c r="S54" s="6">
        <f t="shared" si="31"/>
        <v>0</v>
      </c>
      <c r="T54" s="6">
        <f t="shared" si="32"/>
        <v>77.457200000000014</v>
      </c>
      <c r="U54" s="6">
        <f t="shared" si="33"/>
        <v>77.457200000000014</v>
      </c>
      <c r="V54" s="6" t="b">
        <f t="shared" si="34"/>
        <v>1</v>
      </c>
      <c r="W54" s="6" t="b">
        <f t="shared" si="35"/>
        <v>1</v>
      </c>
      <c r="X54" s="36">
        <f t="shared" si="36"/>
        <v>-17.999999999999993</v>
      </c>
      <c r="Y54" s="6"/>
      <c r="Z54" s="6"/>
    </row>
    <row r="55" spans="1:26" x14ac:dyDescent="0.25">
      <c r="A55" s="34" t="s">
        <v>89</v>
      </c>
      <c r="B55" s="51" t="s">
        <v>90</v>
      </c>
      <c r="C55" s="52"/>
      <c r="D55" s="52"/>
      <c r="E55" s="52"/>
      <c r="F55" s="52"/>
      <c r="G55" s="52"/>
      <c r="H55" s="52"/>
      <c r="I55" s="52"/>
      <c r="J55" s="52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25.5" x14ac:dyDescent="0.25">
      <c r="A56" s="7" t="s">
        <v>91</v>
      </c>
      <c r="B56" s="7" t="s">
        <v>1625</v>
      </c>
      <c r="C56" s="8" t="s">
        <v>32</v>
      </c>
      <c r="D56" s="9">
        <v>273.49</v>
      </c>
      <c r="E56" s="38">
        <f>L56*(1-18%)</f>
        <v>14.013800000000002</v>
      </c>
      <c r="F56" s="12">
        <f>TRUNC(E56*D56,2)</f>
        <v>3832.63</v>
      </c>
      <c r="G56" s="12">
        <f>M56*(1-18%)</f>
        <v>3.7719999999999998</v>
      </c>
      <c r="H56" s="12"/>
      <c r="I56" s="12">
        <f>O56*(1-18%)</f>
        <v>17.785799999999998</v>
      </c>
      <c r="J56" s="13">
        <f>ROUND(I56*D56,2)</f>
        <v>4864.24</v>
      </c>
      <c r="K56" s="6"/>
      <c r="L56" s="6">
        <v>17.09</v>
      </c>
      <c r="M56" s="6">
        <v>4.5999999999999996</v>
      </c>
      <c r="N56" s="6"/>
      <c r="O56" s="6">
        <v>21.689999999999998</v>
      </c>
      <c r="P56" s="6"/>
      <c r="Q56" s="6">
        <f>U56-R56-S56</f>
        <v>14.012290238714252</v>
      </c>
      <c r="R56" s="6">
        <f>U56-(U56/(1+26.93%))</f>
        <v>3.7735097612857462</v>
      </c>
      <c r="S56" s="6">
        <f>N56*(1-18%)</f>
        <v>0</v>
      </c>
      <c r="T56" s="6">
        <f>(SUM(Q56:S56))</f>
        <v>17.785799999999998</v>
      </c>
      <c r="U56" s="6">
        <f>O56*(1-18%)</f>
        <v>17.785799999999998</v>
      </c>
      <c r="V56" s="6" t="b">
        <f>U56=T56</f>
        <v>1</v>
      </c>
      <c r="W56" s="6" t="b">
        <f>U56=I56</f>
        <v>1</v>
      </c>
      <c r="X56" s="36">
        <f>((U56/O56)-1)*100</f>
        <v>-18.000000000000004</v>
      </c>
      <c r="Y56" s="6"/>
      <c r="Z56" s="6"/>
    </row>
    <row r="57" spans="1:26" x14ac:dyDescent="0.25">
      <c r="A57" s="34" t="s">
        <v>92</v>
      </c>
      <c r="B57" s="51" t="s">
        <v>93</v>
      </c>
      <c r="C57" s="52"/>
      <c r="D57" s="52"/>
      <c r="E57" s="52"/>
      <c r="F57" s="52"/>
      <c r="G57" s="52"/>
      <c r="H57" s="52"/>
      <c r="I57" s="52"/>
      <c r="J57" s="52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51" x14ac:dyDescent="0.25">
      <c r="A58" s="7" t="s">
        <v>94</v>
      </c>
      <c r="B58" s="7" t="s">
        <v>95</v>
      </c>
      <c r="C58" s="8" t="s">
        <v>32</v>
      </c>
      <c r="D58" s="9">
        <v>171</v>
      </c>
      <c r="E58" s="38">
        <f>L58*(1-18%)</f>
        <v>1.5006000000000002</v>
      </c>
      <c r="F58" s="12">
        <f>TRUNC(E58*D58,2)</f>
        <v>256.60000000000002</v>
      </c>
      <c r="G58" s="12">
        <f>M58*(1-18%)</f>
        <v>0.40180000000000005</v>
      </c>
      <c r="H58" s="12"/>
      <c r="I58" s="12">
        <f>O58*(1-18%)</f>
        <v>1.9024000000000003</v>
      </c>
      <c r="J58" s="13">
        <f>ROUND(I58*D58,2)</f>
        <v>325.31</v>
      </c>
      <c r="K58" s="6"/>
      <c r="L58" s="6">
        <v>1.83</v>
      </c>
      <c r="M58" s="6">
        <v>0.49</v>
      </c>
      <c r="N58" s="6"/>
      <c r="O58" s="6">
        <v>2.3200000000000003</v>
      </c>
      <c r="P58" s="6"/>
      <c r="Q58" s="6">
        <f t="shared" ref="Q58:Q59" si="37">U58-R58-S58</f>
        <v>1.4987788544867253</v>
      </c>
      <c r="R58" s="6">
        <f t="shared" ref="R58:R59" si="38">U58-(U58/(1+26.93%))</f>
        <v>0.40362114551327499</v>
      </c>
      <c r="S58" s="6">
        <f t="shared" ref="S58:S59" si="39">N58*(1-18%)</f>
        <v>0</v>
      </c>
      <c r="T58" s="6">
        <f t="shared" ref="T58:T59" si="40">(SUM(Q58:S58))</f>
        <v>1.9024000000000003</v>
      </c>
      <c r="U58" s="6">
        <f t="shared" ref="U58:U59" si="41">O58*(1-18%)</f>
        <v>1.9024000000000003</v>
      </c>
      <c r="V58" s="6" t="b">
        <f t="shared" ref="V58:V59" si="42">U58=T58</f>
        <v>1</v>
      </c>
      <c r="W58" s="6" t="b">
        <f t="shared" ref="W58:W59" si="43">U58=I58</f>
        <v>1</v>
      </c>
      <c r="X58" s="36">
        <f t="shared" ref="X58:X59" si="44">((U58/O58)-1)*100</f>
        <v>-17.999999999999993</v>
      </c>
      <c r="Y58" s="6"/>
      <c r="Z58" s="6"/>
    </row>
    <row r="59" spans="1:26" ht="38.25" x14ac:dyDescent="0.25">
      <c r="A59" s="7" t="s">
        <v>96</v>
      </c>
      <c r="B59" s="7" t="s">
        <v>97</v>
      </c>
      <c r="C59" s="8" t="s">
        <v>32</v>
      </c>
      <c r="D59" s="9">
        <v>2.84</v>
      </c>
      <c r="E59" s="38">
        <f>L59*(1-18%)</f>
        <v>5.3546000000000005</v>
      </c>
      <c r="F59" s="12">
        <f>TRUNC(E59*D59,2)</f>
        <v>15.2</v>
      </c>
      <c r="G59" s="12">
        <f>M59*(1-18%)</f>
        <v>1.4350000000000001</v>
      </c>
      <c r="H59" s="12"/>
      <c r="I59" s="12">
        <f>O59*(1-18%)</f>
        <v>6.7896000000000019</v>
      </c>
      <c r="J59" s="13">
        <f>ROUND(I59*D59,2)</f>
        <v>19.28</v>
      </c>
      <c r="K59" s="6"/>
      <c r="L59" s="6">
        <v>6.53</v>
      </c>
      <c r="M59" s="6">
        <v>1.75</v>
      </c>
      <c r="N59" s="6"/>
      <c r="O59" s="6">
        <v>8.2800000000000011</v>
      </c>
      <c r="P59" s="6"/>
      <c r="Q59" s="6">
        <f t="shared" si="37"/>
        <v>5.3490900496336584</v>
      </c>
      <c r="R59" s="6">
        <f t="shared" si="38"/>
        <v>1.4405099503663434</v>
      </c>
      <c r="S59" s="6">
        <f t="shared" si="39"/>
        <v>0</v>
      </c>
      <c r="T59" s="6">
        <f t="shared" si="40"/>
        <v>6.7896000000000019</v>
      </c>
      <c r="U59" s="6">
        <f t="shared" si="41"/>
        <v>6.7896000000000019</v>
      </c>
      <c r="V59" s="6" t="b">
        <f t="shared" si="42"/>
        <v>1</v>
      </c>
      <c r="W59" s="6" t="b">
        <f t="shared" si="43"/>
        <v>1</v>
      </c>
      <c r="X59" s="36">
        <f t="shared" si="44"/>
        <v>-17.999999999999993</v>
      </c>
      <c r="Y59" s="6"/>
      <c r="Z59" s="6"/>
    </row>
    <row r="60" spans="1:26" x14ac:dyDescent="0.25">
      <c r="A60" s="34" t="s">
        <v>98</v>
      </c>
      <c r="B60" s="51" t="s">
        <v>99</v>
      </c>
      <c r="C60" s="52"/>
      <c r="D60" s="52"/>
      <c r="E60" s="52"/>
      <c r="F60" s="52"/>
      <c r="G60" s="52"/>
      <c r="H60" s="52"/>
      <c r="I60" s="52"/>
      <c r="J60" s="52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x14ac:dyDescent="0.25">
      <c r="A61" s="7" t="s">
        <v>100</v>
      </c>
      <c r="B61" s="7" t="s">
        <v>101</v>
      </c>
      <c r="C61" s="8" t="s">
        <v>13</v>
      </c>
      <c r="D61" s="9">
        <v>4</v>
      </c>
      <c r="E61" s="38">
        <f>L61*(1-18%)</f>
        <v>14.440200000000001</v>
      </c>
      <c r="F61" s="12">
        <f>TRUNC(E61*D61,2)</f>
        <v>57.76</v>
      </c>
      <c r="G61" s="12">
        <f>M61*(1-18%)</f>
        <v>3.8868000000000005</v>
      </c>
      <c r="H61" s="12"/>
      <c r="I61" s="12">
        <f>O61*(1-18%)</f>
        <v>18.327000000000002</v>
      </c>
      <c r="J61" s="13">
        <f>ROUND(I61*D61,2)</f>
        <v>73.31</v>
      </c>
      <c r="K61" s="6"/>
      <c r="L61" s="6">
        <v>17.61</v>
      </c>
      <c r="M61" s="6">
        <v>4.74</v>
      </c>
      <c r="N61" s="6"/>
      <c r="O61" s="6">
        <v>22.35</v>
      </c>
      <c r="P61" s="6"/>
      <c r="Q61" s="6">
        <f>U61-R61-S61</f>
        <v>14.438666981800996</v>
      </c>
      <c r="R61" s="6">
        <f>U61-(U61/(1+26.93%))</f>
        <v>3.8883330181990061</v>
      </c>
      <c r="S61" s="6">
        <f>N61*(1-18%)</f>
        <v>0</v>
      </c>
      <c r="T61" s="6">
        <f>(SUM(Q61:S61))</f>
        <v>18.327000000000002</v>
      </c>
      <c r="U61" s="6">
        <f>O61*(1-18%)</f>
        <v>18.327000000000002</v>
      </c>
      <c r="V61" s="6" t="b">
        <f>U61=T61</f>
        <v>1</v>
      </c>
      <c r="W61" s="6" t="b">
        <f>U61=I61</f>
        <v>1</v>
      </c>
      <c r="X61" s="36">
        <f>((U61/O61)-1)*100</f>
        <v>-17.999999999999993</v>
      </c>
      <c r="Y61" s="6"/>
      <c r="Z61" s="6"/>
    </row>
    <row r="62" spans="1:26" x14ac:dyDescent="0.25">
      <c r="A62" s="34" t="s">
        <v>102</v>
      </c>
      <c r="B62" s="51" t="s">
        <v>103</v>
      </c>
      <c r="C62" s="52"/>
      <c r="D62" s="52"/>
      <c r="E62" s="52"/>
      <c r="F62" s="52"/>
      <c r="G62" s="52"/>
      <c r="H62" s="52"/>
      <c r="I62" s="52"/>
      <c r="J62" s="52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51" x14ac:dyDescent="0.25">
      <c r="A63" s="7" t="s">
        <v>104</v>
      </c>
      <c r="B63" s="7" t="s">
        <v>105</v>
      </c>
      <c r="C63" s="8" t="s">
        <v>83</v>
      </c>
      <c r="D63" s="9">
        <v>19.46</v>
      </c>
      <c r="E63" s="38">
        <f>L63*(1-18%)</f>
        <v>47.609200000000008</v>
      </c>
      <c r="F63" s="12">
        <f>TRUNC(E63*D63,2)</f>
        <v>926.47</v>
      </c>
      <c r="G63" s="12">
        <f>M63*(1-18%)</f>
        <v>12.816600000000001</v>
      </c>
      <c r="H63" s="12"/>
      <c r="I63" s="12">
        <f>O63*(1-18%)</f>
        <v>60.425800000000002</v>
      </c>
      <c r="J63" s="13">
        <f>ROUND(I63*D63,2)</f>
        <v>1175.8900000000001</v>
      </c>
      <c r="K63" s="6"/>
      <c r="L63" s="6">
        <v>58.06</v>
      </c>
      <c r="M63" s="6">
        <v>15.63</v>
      </c>
      <c r="N63" s="6"/>
      <c r="O63" s="6">
        <v>73.69</v>
      </c>
      <c r="P63" s="6"/>
      <c r="Q63" s="6">
        <f>U63-R63-S63</f>
        <v>47.605609391002922</v>
      </c>
      <c r="R63" s="6">
        <f>U63-(U63/(1+26.93%))</f>
        <v>12.820190608997081</v>
      </c>
      <c r="S63" s="6">
        <f>N63*(1-18%)</f>
        <v>0</v>
      </c>
      <c r="T63" s="6">
        <f>(SUM(Q63:S63))</f>
        <v>60.425800000000002</v>
      </c>
      <c r="U63" s="6">
        <f>O63*(1-18%)</f>
        <v>60.425800000000002</v>
      </c>
      <c r="V63" s="6" t="b">
        <f>U63=T63</f>
        <v>1</v>
      </c>
      <c r="W63" s="6" t="b">
        <f>U63=I63</f>
        <v>1</v>
      </c>
      <c r="X63" s="36">
        <f>((U63/O63)-1)*100</f>
        <v>-17.999999999999993</v>
      </c>
      <c r="Y63" s="6"/>
      <c r="Z63" s="6"/>
    </row>
    <row r="64" spans="1:26" x14ac:dyDescent="0.25">
      <c r="A64" s="34" t="s">
        <v>106</v>
      </c>
      <c r="B64" s="51" t="s">
        <v>107</v>
      </c>
      <c r="C64" s="52"/>
      <c r="D64" s="52"/>
      <c r="E64" s="52"/>
      <c r="F64" s="52"/>
      <c r="G64" s="52"/>
      <c r="H64" s="52"/>
      <c r="I64" s="52"/>
      <c r="J64" s="52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x14ac:dyDescent="0.25">
      <c r="A65" s="34" t="s">
        <v>108</v>
      </c>
      <c r="B65" s="51" t="s">
        <v>109</v>
      </c>
      <c r="C65" s="52"/>
      <c r="D65" s="52"/>
      <c r="E65" s="52"/>
      <c r="F65" s="52"/>
      <c r="G65" s="52"/>
      <c r="H65" s="52"/>
      <c r="I65" s="52"/>
      <c r="J65" s="52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x14ac:dyDescent="0.25">
      <c r="A66" s="34" t="s">
        <v>110</v>
      </c>
      <c r="B66" s="51" t="s">
        <v>111</v>
      </c>
      <c r="C66" s="52"/>
      <c r="D66" s="52"/>
      <c r="E66" s="52"/>
      <c r="F66" s="52"/>
      <c r="G66" s="52"/>
      <c r="H66" s="52"/>
      <c r="I66" s="52"/>
      <c r="J66" s="52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25.5" x14ac:dyDescent="0.25">
      <c r="A67" s="7" t="s">
        <v>112</v>
      </c>
      <c r="B67" s="7" t="s">
        <v>113</v>
      </c>
      <c r="C67" s="8" t="s">
        <v>32</v>
      </c>
      <c r="D67" s="9">
        <v>1066.3499999999999</v>
      </c>
      <c r="E67" s="38">
        <f>L67*(1-18%)</f>
        <v>2.0336000000000003</v>
      </c>
      <c r="F67" s="12">
        <f>TRUNC(E67*D67,2)</f>
        <v>2168.52</v>
      </c>
      <c r="G67" s="12">
        <f>M67*(1-18%)</f>
        <v>0.54120000000000001</v>
      </c>
      <c r="H67" s="12"/>
      <c r="I67" s="12">
        <f>O67*(1-18%)</f>
        <v>2.5748000000000002</v>
      </c>
      <c r="J67" s="13">
        <f>ROUND(I67*D67,2)</f>
        <v>2745.64</v>
      </c>
      <c r="K67" s="6"/>
      <c r="L67" s="6">
        <v>2.48</v>
      </c>
      <c r="M67" s="6">
        <v>0.66</v>
      </c>
      <c r="N67" s="6"/>
      <c r="O67" s="6">
        <v>3.14</v>
      </c>
      <c r="P67" s="6"/>
      <c r="Q67" s="6">
        <f t="shared" ref="Q67:Q68" si="45">U67-R67-S67</f>
        <v>2.028519656503585</v>
      </c>
      <c r="R67" s="6">
        <f t="shared" ref="R67:R68" si="46">U67-(U67/(1+26.93%))</f>
        <v>0.54628034349641519</v>
      </c>
      <c r="S67" s="6">
        <f t="shared" ref="S67:S68" si="47">N67*(1-18%)</f>
        <v>0</v>
      </c>
      <c r="T67" s="6">
        <f t="shared" ref="T67:T68" si="48">(SUM(Q67:S67))</f>
        <v>2.5748000000000002</v>
      </c>
      <c r="U67" s="6">
        <f t="shared" ref="U67:U68" si="49">O67*(1-18%)</f>
        <v>2.5748000000000002</v>
      </c>
      <c r="V67" s="6" t="b">
        <f t="shared" ref="V67:V68" si="50">U67=T67</f>
        <v>1</v>
      </c>
      <c r="W67" s="6" t="b">
        <f t="shared" ref="W67:W68" si="51">U67=I67</f>
        <v>1</v>
      </c>
      <c r="X67" s="36">
        <f t="shared" ref="X67:X68" si="52">((U67/O67)-1)*100</f>
        <v>-17.999999999999993</v>
      </c>
      <c r="Y67" s="6"/>
      <c r="Z67" s="6"/>
    </row>
    <row r="68" spans="1:26" ht="63.75" x14ac:dyDescent="0.25">
      <c r="A68" s="39" t="s">
        <v>114</v>
      </c>
      <c r="B68" s="39" t="s">
        <v>115</v>
      </c>
      <c r="C68" s="40" t="s">
        <v>32</v>
      </c>
      <c r="D68" s="41">
        <v>909.5</v>
      </c>
      <c r="E68" s="38">
        <f>L68*(1-18%)</f>
        <v>0.1968</v>
      </c>
      <c r="F68" s="12">
        <f>TRUNC(E68*D68,2)</f>
        <v>178.98</v>
      </c>
      <c r="G68" s="12">
        <f>M68*(1-18%)</f>
        <v>4.9200000000000001E-2</v>
      </c>
      <c r="H68" s="12"/>
      <c r="I68" s="12">
        <f>O68*(1-18%)</f>
        <v>0.246</v>
      </c>
      <c r="J68" s="13">
        <f>ROUND(I68*D68,2)</f>
        <v>223.74</v>
      </c>
      <c r="K68" s="6"/>
      <c r="L68" s="6">
        <v>0.24</v>
      </c>
      <c r="M68" s="6">
        <v>0.06</v>
      </c>
      <c r="N68" s="6"/>
      <c r="O68" s="6">
        <v>0.3</v>
      </c>
      <c r="P68" s="6"/>
      <c r="Q68" s="6">
        <f t="shared" si="45"/>
        <v>0.19380761049397308</v>
      </c>
      <c r="R68" s="6">
        <f t="shared" si="46"/>
        <v>5.2192389506026921E-2</v>
      </c>
      <c r="S68" s="6">
        <f t="shared" si="47"/>
        <v>0</v>
      </c>
      <c r="T68" s="6">
        <f t="shared" si="48"/>
        <v>0.246</v>
      </c>
      <c r="U68" s="6">
        <f t="shared" si="49"/>
        <v>0.246</v>
      </c>
      <c r="V68" s="6" t="b">
        <f t="shared" si="50"/>
        <v>1</v>
      </c>
      <c r="W68" s="6" t="b">
        <f t="shared" si="51"/>
        <v>1</v>
      </c>
      <c r="X68" s="36">
        <f t="shared" si="52"/>
        <v>-17.999999999999993</v>
      </c>
      <c r="Y68" s="6"/>
      <c r="Z68" s="6"/>
    </row>
    <row r="69" spans="1:26" x14ac:dyDescent="0.25">
      <c r="A69" s="34" t="s">
        <v>116</v>
      </c>
      <c r="B69" s="51" t="s">
        <v>117</v>
      </c>
      <c r="C69" s="52"/>
      <c r="D69" s="52"/>
      <c r="E69" s="52"/>
      <c r="F69" s="52"/>
      <c r="G69" s="52"/>
      <c r="H69" s="52"/>
      <c r="I69" s="52"/>
      <c r="J69" s="52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51" x14ac:dyDescent="0.25">
      <c r="A70" s="7" t="s">
        <v>118</v>
      </c>
      <c r="B70" s="7" t="s">
        <v>119</v>
      </c>
      <c r="C70" s="8" t="s">
        <v>13</v>
      </c>
      <c r="D70" s="9">
        <v>2</v>
      </c>
      <c r="E70" s="38">
        <f>L70*(1-18%)</f>
        <v>43.607600000000005</v>
      </c>
      <c r="F70" s="12">
        <f>TRUNC(E70*D70,2)</f>
        <v>87.21</v>
      </c>
      <c r="G70" s="12">
        <f>M70*(1-18%)</f>
        <v>11.742400000000002</v>
      </c>
      <c r="H70" s="12"/>
      <c r="I70" s="12">
        <f>O70*(1-18%)</f>
        <v>55.35</v>
      </c>
      <c r="J70" s="13">
        <f>ROUND(I70*D70,2)</f>
        <v>110.7</v>
      </c>
      <c r="K70" s="6"/>
      <c r="L70" s="6">
        <v>53.18</v>
      </c>
      <c r="M70" s="6">
        <v>14.32</v>
      </c>
      <c r="N70" s="6"/>
      <c r="O70" s="6">
        <v>67.5</v>
      </c>
      <c r="P70" s="6"/>
      <c r="Q70" s="6">
        <f t="shared" ref="Q70:Q71" si="53">U70-R70-S70</f>
        <v>43.606712361143941</v>
      </c>
      <c r="R70" s="6">
        <f t="shared" ref="R70:R71" si="54">U70-(U70/(1+26.93%))</f>
        <v>11.74328763885606</v>
      </c>
      <c r="S70" s="6">
        <f t="shared" ref="S70:S71" si="55">N70*(1-18%)</f>
        <v>0</v>
      </c>
      <c r="T70" s="6">
        <f t="shared" ref="T70:T71" si="56">(SUM(Q70:S70))</f>
        <v>55.35</v>
      </c>
      <c r="U70" s="6">
        <f t="shared" ref="U70:U71" si="57">O70*(1-18%)</f>
        <v>55.35</v>
      </c>
      <c r="V70" s="6" t="b">
        <f t="shared" ref="V70:V71" si="58">U70=T70</f>
        <v>1</v>
      </c>
      <c r="W70" s="6" t="b">
        <f t="shared" ref="W70:W71" si="59">U70=I70</f>
        <v>1</v>
      </c>
      <c r="X70" s="36">
        <f t="shared" ref="X70:X71" si="60">((U70/O70)-1)*100</f>
        <v>-17.999999999999993</v>
      </c>
      <c r="Y70" s="6"/>
      <c r="Z70" s="6"/>
    </row>
    <row r="71" spans="1:26" ht="51" x14ac:dyDescent="0.25">
      <c r="A71" s="39" t="s">
        <v>120</v>
      </c>
      <c r="B71" s="39" t="s">
        <v>121</v>
      </c>
      <c r="C71" s="40" t="s">
        <v>13</v>
      </c>
      <c r="D71" s="41">
        <v>2</v>
      </c>
      <c r="E71" s="38">
        <f>L71*(1-18%)</f>
        <v>43.820799999999998</v>
      </c>
      <c r="F71" s="12">
        <f>TRUNC(E71*D71,2)</f>
        <v>87.64</v>
      </c>
      <c r="G71" s="12">
        <f>M71*(1-18%)</f>
        <v>11.799800000000001</v>
      </c>
      <c r="H71" s="12"/>
      <c r="I71" s="12">
        <f>O71*(1-18%)</f>
        <v>55.620600000000003</v>
      </c>
      <c r="J71" s="13">
        <f>ROUND(I71*D71,2)</f>
        <v>111.24</v>
      </c>
      <c r="K71" s="6"/>
      <c r="L71" s="6">
        <v>53.44</v>
      </c>
      <c r="M71" s="6">
        <v>14.39</v>
      </c>
      <c r="N71" s="6"/>
      <c r="O71" s="6">
        <v>67.83</v>
      </c>
      <c r="P71" s="6"/>
      <c r="Q71" s="6">
        <f t="shared" si="53"/>
        <v>43.819900732687316</v>
      </c>
      <c r="R71" s="6">
        <f t="shared" si="54"/>
        <v>11.800699267312687</v>
      </c>
      <c r="S71" s="6">
        <f t="shared" si="55"/>
        <v>0</v>
      </c>
      <c r="T71" s="6">
        <f t="shared" si="56"/>
        <v>55.620600000000003</v>
      </c>
      <c r="U71" s="6">
        <f t="shared" si="57"/>
        <v>55.620600000000003</v>
      </c>
      <c r="V71" s="6" t="b">
        <f t="shared" si="58"/>
        <v>1</v>
      </c>
      <c r="W71" s="6" t="b">
        <f t="shared" si="59"/>
        <v>1</v>
      </c>
      <c r="X71" s="36">
        <f t="shared" si="60"/>
        <v>-17.999999999999993</v>
      </c>
      <c r="Y71" s="6"/>
      <c r="Z71" s="6"/>
    </row>
    <row r="72" spans="1:26" x14ac:dyDescent="0.25">
      <c r="A72" s="34" t="s">
        <v>122</v>
      </c>
      <c r="B72" s="51" t="s">
        <v>123</v>
      </c>
      <c r="C72" s="52"/>
      <c r="D72" s="52"/>
      <c r="E72" s="52"/>
      <c r="F72" s="52"/>
      <c r="G72" s="52"/>
      <c r="H72" s="52"/>
      <c r="I72" s="52"/>
      <c r="J72" s="52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x14ac:dyDescent="0.25">
      <c r="A73" s="34" t="s">
        <v>124</v>
      </c>
      <c r="B73" s="51" t="s">
        <v>125</v>
      </c>
      <c r="C73" s="52"/>
      <c r="D73" s="52"/>
      <c r="E73" s="52"/>
      <c r="F73" s="52"/>
      <c r="G73" s="52"/>
      <c r="H73" s="52"/>
      <c r="I73" s="52"/>
      <c r="J73" s="52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51" x14ac:dyDescent="0.25">
      <c r="A74" s="39" t="s">
        <v>126</v>
      </c>
      <c r="B74" s="39" t="s">
        <v>127</v>
      </c>
      <c r="C74" s="40" t="s">
        <v>83</v>
      </c>
      <c r="D74" s="41">
        <v>440.54</v>
      </c>
      <c r="E74" s="38">
        <f>L74*(1-18%)</f>
        <v>3.0996000000000001</v>
      </c>
      <c r="F74" s="12">
        <f>TRUNC(E74*D74,2)</f>
        <v>1365.49</v>
      </c>
      <c r="G74" s="12">
        <f>M74*(1-18%)</f>
        <v>0.82820000000000005</v>
      </c>
      <c r="H74" s="12"/>
      <c r="I74" s="12">
        <f>O74*(1-18%)</f>
        <v>3.9278000000000004</v>
      </c>
      <c r="J74" s="13">
        <f>ROUND(I74*D74,2)</f>
        <v>1730.35</v>
      </c>
      <c r="K74" s="6"/>
      <c r="L74" s="6">
        <v>3.78</v>
      </c>
      <c r="M74" s="6">
        <v>1.01</v>
      </c>
      <c r="N74" s="6"/>
      <c r="O74" s="6">
        <v>4.79</v>
      </c>
      <c r="P74" s="6"/>
      <c r="Q74" s="6">
        <f>U74-R74-S74</f>
        <v>3.0944615142204372</v>
      </c>
      <c r="R74" s="6">
        <f>U74-(U74/(1+26.93%))</f>
        <v>0.83333848577956315</v>
      </c>
      <c r="S74" s="6">
        <f>N74*(1-18%)</f>
        <v>0</v>
      </c>
      <c r="T74" s="6">
        <f>(SUM(Q74:S74))</f>
        <v>3.9278000000000004</v>
      </c>
      <c r="U74" s="6">
        <f>O74*(1-18%)</f>
        <v>3.9278000000000004</v>
      </c>
      <c r="V74" s="6" t="b">
        <f>U74=T74</f>
        <v>1</v>
      </c>
      <c r="W74" s="6" t="b">
        <f>U74=I74</f>
        <v>1</v>
      </c>
      <c r="X74" s="36">
        <f>((U74/O74)-1)*100</f>
        <v>-17.999999999999993</v>
      </c>
      <c r="Y74" s="6"/>
      <c r="Z74" s="6"/>
    </row>
    <row r="75" spans="1:26" x14ac:dyDescent="0.25">
      <c r="A75" s="34" t="s">
        <v>128</v>
      </c>
      <c r="B75" s="51" t="s">
        <v>129</v>
      </c>
      <c r="C75" s="52"/>
      <c r="D75" s="52"/>
      <c r="E75" s="52"/>
      <c r="F75" s="52"/>
      <c r="G75" s="52"/>
      <c r="H75" s="52"/>
      <c r="I75" s="52"/>
      <c r="J75" s="52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89.25" x14ac:dyDescent="0.25">
      <c r="A76" s="39" t="s">
        <v>130</v>
      </c>
      <c r="B76" s="39" t="s">
        <v>131</v>
      </c>
      <c r="C76" s="40" t="s">
        <v>83</v>
      </c>
      <c r="D76" s="41">
        <v>847.05</v>
      </c>
      <c r="E76" s="38">
        <f>L76*(1-18%)</f>
        <v>3.3456000000000001</v>
      </c>
      <c r="F76" s="12">
        <f>TRUNC(E76*D76,2)</f>
        <v>2833.89</v>
      </c>
      <c r="G76" s="12">
        <f>M76*(1-18%)</f>
        <v>0.89380000000000015</v>
      </c>
      <c r="H76" s="12"/>
      <c r="I76" s="12">
        <f>O76*(1-18%)</f>
        <v>4.2393999999999998</v>
      </c>
      <c r="J76" s="13">
        <f>ROUND(I76*D76,2)</f>
        <v>3590.98</v>
      </c>
      <c r="K76" s="6"/>
      <c r="L76" s="6">
        <v>4.08</v>
      </c>
      <c r="M76" s="6">
        <v>1.0900000000000001</v>
      </c>
      <c r="N76" s="6"/>
      <c r="O76" s="6">
        <v>5.17</v>
      </c>
      <c r="P76" s="6"/>
      <c r="Q76" s="6">
        <f t="shared" ref="Q76:Q77" si="61">U76-R76-S76</f>
        <v>3.3399511541794693</v>
      </c>
      <c r="R76" s="6">
        <f t="shared" ref="R76:R77" si="62">U76-(U76/(1+26.93%))</f>
        <v>0.89944884582053053</v>
      </c>
      <c r="S76" s="6">
        <f t="shared" ref="S76:S77" si="63">N76*(1-18%)</f>
        <v>0</v>
      </c>
      <c r="T76" s="6">
        <f t="shared" ref="T76:T77" si="64">(SUM(Q76:S76))</f>
        <v>4.2393999999999998</v>
      </c>
      <c r="U76" s="6">
        <f t="shared" ref="U76:U77" si="65">O76*(1-18%)</f>
        <v>4.2393999999999998</v>
      </c>
      <c r="V76" s="6" t="b">
        <f t="shared" ref="V76:V77" si="66">U76=T76</f>
        <v>1</v>
      </c>
      <c r="W76" s="6" t="b">
        <f t="shared" ref="W76:W77" si="67">U76=I76</f>
        <v>1</v>
      </c>
      <c r="X76" s="36">
        <f t="shared" ref="X76:X77" si="68">((U76/O76)-1)*100</f>
        <v>-18.000000000000004</v>
      </c>
      <c r="Y76" s="6"/>
      <c r="Z76" s="6"/>
    </row>
    <row r="77" spans="1:26" ht="51" x14ac:dyDescent="0.25">
      <c r="A77" s="39" t="s">
        <v>132</v>
      </c>
      <c r="B77" s="39" t="s">
        <v>133</v>
      </c>
      <c r="C77" s="40" t="s">
        <v>134</v>
      </c>
      <c r="D77" s="41">
        <v>4235.25</v>
      </c>
      <c r="E77" s="38">
        <f>L77*(1-18%)</f>
        <v>1.2874000000000001</v>
      </c>
      <c r="F77" s="12">
        <f>TRUNC(E77*D77,2)</f>
        <v>5452.46</v>
      </c>
      <c r="G77" s="12">
        <f>M77*(1-18%)</f>
        <v>0.34440000000000004</v>
      </c>
      <c r="H77" s="12"/>
      <c r="I77" s="12">
        <f>O77*(1-18%)</f>
        <v>1.6318000000000001</v>
      </c>
      <c r="J77" s="13">
        <f>ROUND(I77*D77,2)</f>
        <v>6911.08</v>
      </c>
      <c r="K77" s="6"/>
      <c r="L77" s="6">
        <v>1.57</v>
      </c>
      <c r="M77" s="6">
        <v>0.42</v>
      </c>
      <c r="N77" s="6"/>
      <c r="O77" s="6">
        <v>1.99</v>
      </c>
      <c r="P77" s="6"/>
      <c r="Q77" s="6">
        <f t="shared" si="61"/>
        <v>1.2855904829433549</v>
      </c>
      <c r="R77" s="6">
        <f t="shared" si="62"/>
        <v>0.34620951705664527</v>
      </c>
      <c r="S77" s="6">
        <f t="shared" si="63"/>
        <v>0</v>
      </c>
      <c r="T77" s="6">
        <f t="shared" si="64"/>
        <v>1.6318000000000001</v>
      </c>
      <c r="U77" s="6">
        <f t="shared" si="65"/>
        <v>1.6318000000000001</v>
      </c>
      <c r="V77" s="6" t="b">
        <f t="shared" si="66"/>
        <v>1</v>
      </c>
      <c r="W77" s="6" t="b">
        <f t="shared" si="67"/>
        <v>1</v>
      </c>
      <c r="X77" s="36">
        <f t="shared" si="68"/>
        <v>-17.999999999999993</v>
      </c>
      <c r="Y77" s="6"/>
      <c r="Z77" s="6"/>
    </row>
    <row r="78" spans="1:26" x14ac:dyDescent="0.25">
      <c r="A78" s="53" t="s">
        <v>14</v>
      </c>
      <c r="B78" s="54"/>
      <c r="C78" s="54"/>
      <c r="D78" s="54"/>
      <c r="E78" s="54"/>
      <c r="F78" s="54"/>
      <c r="G78" s="54"/>
      <c r="H78" s="54"/>
      <c r="I78" s="55"/>
      <c r="J78" s="13">
        <f>SUM(J23:J77)</f>
        <v>160009.18000000002</v>
      </c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x14ac:dyDescent="0.25">
      <c r="A79" s="34" t="s">
        <v>135</v>
      </c>
      <c r="B79" s="51" t="s">
        <v>136</v>
      </c>
      <c r="C79" s="52"/>
      <c r="D79" s="52"/>
      <c r="E79" s="52"/>
      <c r="F79" s="52"/>
      <c r="G79" s="52"/>
      <c r="H79" s="52"/>
      <c r="I79" s="52"/>
      <c r="J79" s="52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x14ac:dyDescent="0.25">
      <c r="A80" s="34" t="s">
        <v>137</v>
      </c>
      <c r="B80" s="51" t="s">
        <v>138</v>
      </c>
      <c r="C80" s="52"/>
      <c r="D80" s="52"/>
      <c r="E80" s="52"/>
      <c r="F80" s="52"/>
      <c r="G80" s="52"/>
      <c r="H80" s="52"/>
      <c r="I80" s="52"/>
      <c r="J80" s="52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x14ac:dyDescent="0.25">
      <c r="A81" s="7" t="s">
        <v>139</v>
      </c>
      <c r="B81" s="7" t="s">
        <v>140</v>
      </c>
      <c r="C81" s="8" t="s">
        <v>32</v>
      </c>
      <c r="D81" s="9">
        <v>1819</v>
      </c>
      <c r="E81" s="38">
        <f>L81*(1-18%)</f>
        <v>1.5744</v>
      </c>
      <c r="F81" s="12">
        <f>TRUNC(E81*D81,2)</f>
        <v>2863.83</v>
      </c>
      <c r="G81" s="12">
        <f>M81*(1-18%)</f>
        <v>0.41820000000000002</v>
      </c>
      <c r="H81" s="12"/>
      <c r="I81" s="12">
        <f>O81*(1-18%)</f>
        <v>1.9925999999999999</v>
      </c>
      <c r="J81" s="13">
        <f>ROUND(I81*D81,2)</f>
        <v>3624.54</v>
      </c>
      <c r="K81" s="6"/>
      <c r="L81" s="6">
        <v>1.92</v>
      </c>
      <c r="M81" s="6">
        <v>0.51</v>
      </c>
      <c r="N81" s="6"/>
      <c r="O81" s="6">
        <v>2.4299999999999997</v>
      </c>
      <c r="P81" s="6"/>
      <c r="Q81" s="6">
        <f>U81-R81-S81</f>
        <v>1.5698416450011818</v>
      </c>
      <c r="R81" s="6">
        <f>U81-(U81/(1+26.93%))</f>
        <v>0.42275835499881809</v>
      </c>
      <c r="S81" s="6">
        <f>N81*(1-18%)</f>
        <v>0</v>
      </c>
      <c r="T81" s="6">
        <f>(SUM(Q81:S81))</f>
        <v>1.9925999999999999</v>
      </c>
      <c r="U81" s="6">
        <f>O81*(1-18%)</f>
        <v>1.9925999999999999</v>
      </c>
      <c r="V81" s="6" t="b">
        <f>U81=T81</f>
        <v>1</v>
      </c>
      <c r="W81" s="6" t="b">
        <f>U81=I81</f>
        <v>1</v>
      </c>
      <c r="X81" s="36">
        <f>((U81/O81)-1)*100</f>
        <v>-17.999999999999993</v>
      </c>
      <c r="Y81" s="6"/>
      <c r="Z81" s="6"/>
    </row>
    <row r="82" spans="1:26" x14ac:dyDescent="0.25">
      <c r="A82" s="34" t="s">
        <v>141</v>
      </c>
      <c r="B82" s="51" t="s">
        <v>142</v>
      </c>
      <c r="C82" s="52"/>
      <c r="D82" s="52"/>
      <c r="E82" s="52"/>
      <c r="F82" s="52"/>
      <c r="G82" s="52"/>
      <c r="H82" s="52"/>
      <c r="I82" s="52"/>
      <c r="J82" s="52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x14ac:dyDescent="0.25">
      <c r="A83" s="7" t="s">
        <v>143</v>
      </c>
      <c r="B83" s="7" t="s">
        <v>144</v>
      </c>
      <c r="C83" s="8" t="s">
        <v>13</v>
      </c>
      <c r="D83" s="9">
        <v>1</v>
      </c>
      <c r="E83" s="38">
        <f>L83*(1-18%)</f>
        <v>925.65700000000004</v>
      </c>
      <c r="F83" s="12">
        <f>TRUNC(E83*D83,2)</f>
        <v>925.65</v>
      </c>
      <c r="G83" s="12">
        <f>M83*(1-18%)</f>
        <v>249.27180000000001</v>
      </c>
      <c r="H83" s="12"/>
      <c r="I83" s="12">
        <f>O83*(1-18%)</f>
        <v>1174.9287999999999</v>
      </c>
      <c r="J83" s="13">
        <f>ROUND(I83*D83,2)</f>
        <v>1174.93</v>
      </c>
      <c r="K83" s="6"/>
      <c r="L83" s="6">
        <v>1128.8499999999999</v>
      </c>
      <c r="M83" s="6">
        <v>303.99</v>
      </c>
      <c r="N83" s="6"/>
      <c r="O83" s="6">
        <v>1432.84</v>
      </c>
      <c r="P83" s="6"/>
      <c r="Q83" s="6">
        <f>U83-R83-S83</f>
        <v>925.65098873394788</v>
      </c>
      <c r="R83" s="6">
        <f>U83-(U83/(1+26.93%))</f>
        <v>249.27781126605203</v>
      </c>
      <c r="S83" s="6">
        <f>N83*(1-18%)</f>
        <v>0</v>
      </c>
      <c r="T83" s="6">
        <f>(SUM(Q83:S83))</f>
        <v>1174.9287999999999</v>
      </c>
      <c r="U83" s="6">
        <f>O83*(1-18%)</f>
        <v>1174.9287999999999</v>
      </c>
      <c r="V83" s="6" t="b">
        <f>U83=T83</f>
        <v>1</v>
      </c>
      <c r="W83" s="6" t="b">
        <f>U83=I83</f>
        <v>1</v>
      </c>
      <c r="X83" s="36">
        <f>((U83/O83)-1)*100</f>
        <v>-18.000000000000004</v>
      </c>
      <c r="Y83" s="6"/>
      <c r="Z83" s="6"/>
    </row>
    <row r="84" spans="1:26" x14ac:dyDescent="0.25">
      <c r="A84" s="34" t="s">
        <v>145</v>
      </c>
      <c r="B84" s="51" t="s">
        <v>146</v>
      </c>
      <c r="C84" s="52"/>
      <c r="D84" s="52"/>
      <c r="E84" s="52"/>
      <c r="F84" s="52"/>
      <c r="G84" s="52"/>
      <c r="H84" s="52"/>
      <c r="I84" s="52"/>
      <c r="J84" s="52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25.5" x14ac:dyDescent="0.25">
      <c r="A85" s="7" t="s">
        <v>147</v>
      </c>
      <c r="B85" s="7" t="s">
        <v>148</v>
      </c>
      <c r="C85" s="8" t="s">
        <v>32</v>
      </c>
      <c r="D85" s="9">
        <v>1666</v>
      </c>
      <c r="E85" s="38">
        <f t="shared" ref="E85:E97" si="69">L85*(1-18%)</f>
        <v>0.54940000000000011</v>
      </c>
      <c r="F85" s="12">
        <f t="shared" ref="F85:F97" si="70">TRUNC(E85*D85,2)</f>
        <v>915.3</v>
      </c>
      <c r="G85" s="12">
        <f t="shared" ref="G85:G97" si="71">M85*(1-18%)</f>
        <v>0.14760000000000001</v>
      </c>
      <c r="H85" s="12"/>
      <c r="I85" s="12">
        <f t="shared" ref="I85:I97" si="72">O85*(1-18%)</f>
        <v>0.69700000000000017</v>
      </c>
      <c r="J85" s="13">
        <f t="shared" ref="J85:J97" si="73">ROUND(I85*D85,2)</f>
        <v>1161.2</v>
      </c>
      <c r="K85" s="6"/>
      <c r="L85" s="6">
        <v>0.67</v>
      </c>
      <c r="M85" s="6">
        <v>0.18</v>
      </c>
      <c r="N85" s="6"/>
      <c r="O85" s="6">
        <v>0.85000000000000009</v>
      </c>
      <c r="P85" s="6"/>
      <c r="Q85" s="6">
        <f t="shared" ref="Q85:Q97" si="74">U85-R85-S85</f>
        <v>0.54912156306625715</v>
      </c>
      <c r="R85" s="6">
        <f t="shared" ref="R85:R97" si="75">U85-(U85/(1+26.93%))</f>
        <v>0.14787843693374303</v>
      </c>
      <c r="S85" s="6">
        <f t="shared" ref="S85:S97" si="76">N85*(1-18%)</f>
        <v>0</v>
      </c>
      <c r="T85" s="6">
        <f t="shared" ref="T85:T97" si="77">(SUM(Q85:S85))</f>
        <v>0.69700000000000017</v>
      </c>
      <c r="U85" s="6">
        <f t="shared" ref="U85:U97" si="78">O85*(1-18%)</f>
        <v>0.69700000000000017</v>
      </c>
      <c r="V85" s="6" t="b">
        <f t="shared" ref="V85:V97" si="79">U85=T85</f>
        <v>1</v>
      </c>
      <c r="W85" s="6" t="b">
        <f t="shared" ref="W85:W97" si="80">U85=I85</f>
        <v>1</v>
      </c>
      <c r="X85" s="36">
        <f t="shared" ref="X85:X97" si="81">((U85/O85)-1)*100</f>
        <v>-17.999999999999982</v>
      </c>
      <c r="Y85" s="6"/>
      <c r="Z85" s="6"/>
    </row>
    <row r="86" spans="1:26" ht="25.5" x14ac:dyDescent="0.25">
      <c r="A86" s="7" t="s">
        <v>149</v>
      </c>
      <c r="B86" s="7" t="s">
        <v>150</v>
      </c>
      <c r="C86" s="8" t="s">
        <v>32</v>
      </c>
      <c r="D86" s="9">
        <v>1666</v>
      </c>
      <c r="E86" s="38">
        <f t="shared" si="69"/>
        <v>0.54940000000000011</v>
      </c>
      <c r="F86" s="12">
        <f t="shared" si="70"/>
        <v>915.3</v>
      </c>
      <c r="G86" s="12">
        <f t="shared" si="71"/>
        <v>0.14760000000000001</v>
      </c>
      <c r="H86" s="12"/>
      <c r="I86" s="12">
        <f t="shared" si="72"/>
        <v>0.69700000000000017</v>
      </c>
      <c r="J86" s="13">
        <f t="shared" si="73"/>
        <v>1161.2</v>
      </c>
      <c r="K86" s="6"/>
      <c r="L86" s="6">
        <v>0.67</v>
      </c>
      <c r="M86" s="6">
        <v>0.18</v>
      </c>
      <c r="N86" s="6"/>
      <c r="O86" s="6">
        <v>0.85000000000000009</v>
      </c>
      <c r="P86" s="6"/>
      <c r="Q86" s="6">
        <f t="shared" si="74"/>
        <v>0.54912156306625715</v>
      </c>
      <c r="R86" s="6">
        <f t="shared" si="75"/>
        <v>0.14787843693374303</v>
      </c>
      <c r="S86" s="6">
        <f t="shared" si="76"/>
        <v>0</v>
      </c>
      <c r="T86" s="6">
        <f t="shared" si="77"/>
        <v>0.69700000000000017</v>
      </c>
      <c r="U86" s="6">
        <f t="shared" si="78"/>
        <v>0.69700000000000017</v>
      </c>
      <c r="V86" s="6" t="b">
        <f t="shared" si="79"/>
        <v>1</v>
      </c>
      <c r="W86" s="6" t="b">
        <f t="shared" si="80"/>
        <v>1</v>
      </c>
      <c r="X86" s="36">
        <f t="shared" si="81"/>
        <v>-17.999999999999982</v>
      </c>
      <c r="Y86" s="6"/>
      <c r="Z86" s="6"/>
    </row>
    <row r="87" spans="1:26" ht="25.5" x14ac:dyDescent="0.25">
      <c r="A87" s="7" t="s">
        <v>151</v>
      </c>
      <c r="B87" s="7" t="s">
        <v>152</v>
      </c>
      <c r="C87" s="8" t="s">
        <v>32</v>
      </c>
      <c r="D87" s="9">
        <v>153</v>
      </c>
      <c r="E87" s="38">
        <f t="shared" si="69"/>
        <v>0.54940000000000011</v>
      </c>
      <c r="F87" s="12">
        <f t="shared" si="70"/>
        <v>84.05</v>
      </c>
      <c r="G87" s="12">
        <f t="shared" si="71"/>
        <v>0.14760000000000001</v>
      </c>
      <c r="H87" s="12"/>
      <c r="I87" s="12">
        <f t="shared" si="72"/>
        <v>0.69700000000000017</v>
      </c>
      <c r="J87" s="13">
        <f t="shared" si="73"/>
        <v>106.64</v>
      </c>
      <c r="K87" s="6"/>
      <c r="L87" s="6">
        <v>0.67</v>
      </c>
      <c r="M87" s="6">
        <v>0.18</v>
      </c>
      <c r="N87" s="6"/>
      <c r="O87" s="6">
        <v>0.85000000000000009</v>
      </c>
      <c r="P87" s="6"/>
      <c r="Q87" s="6">
        <f t="shared" si="74"/>
        <v>0.54912156306625715</v>
      </c>
      <c r="R87" s="6">
        <f t="shared" si="75"/>
        <v>0.14787843693374303</v>
      </c>
      <c r="S87" s="6">
        <f t="shared" si="76"/>
        <v>0</v>
      </c>
      <c r="T87" s="6">
        <f t="shared" si="77"/>
        <v>0.69700000000000017</v>
      </c>
      <c r="U87" s="6">
        <f t="shared" si="78"/>
        <v>0.69700000000000017</v>
      </c>
      <c r="V87" s="6" t="b">
        <f t="shared" si="79"/>
        <v>1</v>
      </c>
      <c r="W87" s="6" t="b">
        <f t="shared" si="80"/>
        <v>1</v>
      </c>
      <c r="X87" s="36">
        <f t="shared" si="81"/>
        <v>-17.999999999999982</v>
      </c>
      <c r="Y87" s="6"/>
      <c r="Z87" s="6"/>
    </row>
    <row r="88" spans="1:26" ht="25.5" x14ac:dyDescent="0.25">
      <c r="A88" s="7" t="s">
        <v>153</v>
      </c>
      <c r="B88" s="7" t="s">
        <v>154</v>
      </c>
      <c r="C88" s="8" t="s">
        <v>32</v>
      </c>
      <c r="D88" s="9">
        <v>153</v>
      </c>
      <c r="E88" s="38">
        <f t="shared" si="69"/>
        <v>0.54940000000000011</v>
      </c>
      <c r="F88" s="12">
        <f t="shared" si="70"/>
        <v>84.05</v>
      </c>
      <c r="G88" s="12">
        <f t="shared" si="71"/>
        <v>0.14760000000000001</v>
      </c>
      <c r="H88" s="12"/>
      <c r="I88" s="12">
        <f t="shared" si="72"/>
        <v>0.69700000000000017</v>
      </c>
      <c r="J88" s="13">
        <f t="shared" si="73"/>
        <v>106.64</v>
      </c>
      <c r="K88" s="6"/>
      <c r="L88" s="6">
        <v>0.67</v>
      </c>
      <c r="M88" s="6">
        <v>0.18</v>
      </c>
      <c r="N88" s="6"/>
      <c r="O88" s="6">
        <v>0.85000000000000009</v>
      </c>
      <c r="P88" s="6"/>
      <c r="Q88" s="6">
        <f t="shared" si="74"/>
        <v>0.54912156306625715</v>
      </c>
      <c r="R88" s="6">
        <f t="shared" si="75"/>
        <v>0.14787843693374303</v>
      </c>
      <c r="S88" s="6">
        <f t="shared" si="76"/>
        <v>0</v>
      </c>
      <c r="T88" s="6">
        <f t="shared" si="77"/>
        <v>0.69700000000000017</v>
      </c>
      <c r="U88" s="6">
        <f t="shared" si="78"/>
        <v>0.69700000000000017</v>
      </c>
      <c r="V88" s="6" t="b">
        <f t="shared" si="79"/>
        <v>1</v>
      </c>
      <c r="W88" s="6" t="b">
        <f t="shared" si="80"/>
        <v>1</v>
      </c>
      <c r="X88" s="36">
        <f t="shared" si="81"/>
        <v>-17.999999999999982</v>
      </c>
      <c r="Y88" s="6"/>
      <c r="Z88" s="6"/>
    </row>
    <row r="89" spans="1:26" ht="25.5" x14ac:dyDescent="0.25">
      <c r="A89" s="7" t="s">
        <v>155</v>
      </c>
      <c r="B89" s="7" t="s">
        <v>156</v>
      </c>
      <c r="C89" s="8" t="s">
        <v>32</v>
      </c>
      <c r="D89" s="9">
        <v>153</v>
      </c>
      <c r="E89" s="38">
        <f t="shared" si="69"/>
        <v>0.54940000000000011</v>
      </c>
      <c r="F89" s="12">
        <f t="shared" si="70"/>
        <v>84.05</v>
      </c>
      <c r="G89" s="12">
        <f t="shared" si="71"/>
        <v>0.14760000000000001</v>
      </c>
      <c r="H89" s="12"/>
      <c r="I89" s="12">
        <f t="shared" si="72"/>
        <v>0.69700000000000017</v>
      </c>
      <c r="J89" s="13">
        <f t="shared" si="73"/>
        <v>106.64</v>
      </c>
      <c r="K89" s="6"/>
      <c r="L89" s="6">
        <v>0.67</v>
      </c>
      <c r="M89" s="6">
        <v>0.18</v>
      </c>
      <c r="N89" s="6"/>
      <c r="O89" s="6">
        <v>0.85000000000000009</v>
      </c>
      <c r="P89" s="6"/>
      <c r="Q89" s="6">
        <f t="shared" si="74"/>
        <v>0.54912156306625715</v>
      </c>
      <c r="R89" s="6">
        <f t="shared" si="75"/>
        <v>0.14787843693374303</v>
      </c>
      <c r="S89" s="6">
        <f t="shared" si="76"/>
        <v>0</v>
      </c>
      <c r="T89" s="6">
        <f t="shared" si="77"/>
        <v>0.69700000000000017</v>
      </c>
      <c r="U89" s="6">
        <f t="shared" si="78"/>
        <v>0.69700000000000017</v>
      </c>
      <c r="V89" s="6" t="b">
        <f t="shared" si="79"/>
        <v>1</v>
      </c>
      <c r="W89" s="6" t="b">
        <f t="shared" si="80"/>
        <v>1</v>
      </c>
      <c r="X89" s="36">
        <f t="shared" si="81"/>
        <v>-17.999999999999982</v>
      </c>
      <c r="Y89" s="6"/>
      <c r="Z89" s="6"/>
    </row>
    <row r="90" spans="1:26" ht="25.5" x14ac:dyDescent="0.25">
      <c r="A90" s="7" t="s">
        <v>157</v>
      </c>
      <c r="B90" s="7" t="s">
        <v>158</v>
      </c>
      <c r="C90" s="8" t="s">
        <v>32</v>
      </c>
      <c r="D90" s="9">
        <v>1666</v>
      </c>
      <c r="E90" s="38">
        <f t="shared" si="69"/>
        <v>0.54940000000000011</v>
      </c>
      <c r="F90" s="12">
        <f t="shared" si="70"/>
        <v>915.3</v>
      </c>
      <c r="G90" s="12">
        <f t="shared" si="71"/>
        <v>0.14760000000000001</v>
      </c>
      <c r="H90" s="12"/>
      <c r="I90" s="12">
        <f t="shared" si="72"/>
        <v>0.69700000000000017</v>
      </c>
      <c r="J90" s="13">
        <f t="shared" si="73"/>
        <v>1161.2</v>
      </c>
      <c r="K90" s="6"/>
      <c r="L90" s="6">
        <v>0.67</v>
      </c>
      <c r="M90" s="6">
        <v>0.18</v>
      </c>
      <c r="N90" s="6"/>
      <c r="O90" s="6">
        <v>0.85000000000000009</v>
      </c>
      <c r="P90" s="6"/>
      <c r="Q90" s="6">
        <f t="shared" si="74"/>
        <v>0.54912156306625715</v>
      </c>
      <c r="R90" s="6">
        <f t="shared" si="75"/>
        <v>0.14787843693374303</v>
      </c>
      <c r="S90" s="6">
        <f t="shared" si="76"/>
        <v>0</v>
      </c>
      <c r="T90" s="6">
        <f t="shared" si="77"/>
        <v>0.69700000000000017</v>
      </c>
      <c r="U90" s="6">
        <f t="shared" si="78"/>
        <v>0.69700000000000017</v>
      </c>
      <c r="V90" s="6" t="b">
        <f t="shared" si="79"/>
        <v>1</v>
      </c>
      <c r="W90" s="6" t="b">
        <f t="shared" si="80"/>
        <v>1</v>
      </c>
      <c r="X90" s="36">
        <f t="shared" si="81"/>
        <v>-17.999999999999982</v>
      </c>
      <c r="Y90" s="6"/>
      <c r="Z90" s="6"/>
    </row>
    <row r="91" spans="1:26" ht="25.5" x14ac:dyDescent="0.25">
      <c r="A91" s="7" t="s">
        <v>159</v>
      </c>
      <c r="B91" s="7" t="s">
        <v>160</v>
      </c>
      <c r="C91" s="8" t="s">
        <v>32</v>
      </c>
      <c r="D91" s="9">
        <v>1666</v>
      </c>
      <c r="E91" s="38">
        <f t="shared" si="69"/>
        <v>0.54940000000000011</v>
      </c>
      <c r="F91" s="12">
        <f t="shared" si="70"/>
        <v>915.3</v>
      </c>
      <c r="G91" s="12">
        <f t="shared" si="71"/>
        <v>0.14760000000000001</v>
      </c>
      <c r="H91" s="12"/>
      <c r="I91" s="12">
        <f t="shared" si="72"/>
        <v>0.69700000000000017</v>
      </c>
      <c r="J91" s="13">
        <f t="shared" si="73"/>
        <v>1161.2</v>
      </c>
      <c r="K91" s="6"/>
      <c r="L91" s="6">
        <v>0.67</v>
      </c>
      <c r="M91" s="6">
        <v>0.18</v>
      </c>
      <c r="N91" s="6"/>
      <c r="O91" s="6">
        <v>0.85000000000000009</v>
      </c>
      <c r="P91" s="6"/>
      <c r="Q91" s="6">
        <f t="shared" si="74"/>
        <v>0.54912156306625715</v>
      </c>
      <c r="R91" s="6">
        <f t="shared" si="75"/>
        <v>0.14787843693374303</v>
      </c>
      <c r="S91" s="6">
        <f t="shared" si="76"/>
        <v>0</v>
      </c>
      <c r="T91" s="6">
        <f t="shared" si="77"/>
        <v>0.69700000000000017</v>
      </c>
      <c r="U91" s="6">
        <f t="shared" si="78"/>
        <v>0.69700000000000017</v>
      </c>
      <c r="V91" s="6" t="b">
        <f t="shared" si="79"/>
        <v>1</v>
      </c>
      <c r="W91" s="6" t="b">
        <f t="shared" si="80"/>
        <v>1</v>
      </c>
      <c r="X91" s="36">
        <f t="shared" si="81"/>
        <v>-17.999999999999982</v>
      </c>
      <c r="Y91" s="6"/>
      <c r="Z91" s="6"/>
    </row>
    <row r="92" spans="1:26" ht="25.5" x14ac:dyDescent="0.25">
      <c r="A92" s="7" t="s">
        <v>161</v>
      </c>
      <c r="B92" s="7" t="s">
        <v>162</v>
      </c>
      <c r="C92" s="8" t="s">
        <v>32</v>
      </c>
      <c r="D92" s="9">
        <v>1666</v>
      </c>
      <c r="E92" s="38">
        <f t="shared" si="69"/>
        <v>0.54940000000000011</v>
      </c>
      <c r="F92" s="12">
        <f t="shared" si="70"/>
        <v>915.3</v>
      </c>
      <c r="G92" s="12">
        <f t="shared" si="71"/>
        <v>0.14760000000000001</v>
      </c>
      <c r="H92" s="12"/>
      <c r="I92" s="12">
        <f t="shared" si="72"/>
        <v>0.69700000000000017</v>
      </c>
      <c r="J92" s="13">
        <f t="shared" si="73"/>
        <v>1161.2</v>
      </c>
      <c r="K92" s="6"/>
      <c r="L92" s="6">
        <v>0.67</v>
      </c>
      <c r="M92" s="6">
        <v>0.18</v>
      </c>
      <c r="N92" s="6"/>
      <c r="O92" s="6">
        <v>0.85000000000000009</v>
      </c>
      <c r="P92" s="6"/>
      <c r="Q92" s="6">
        <f t="shared" si="74"/>
        <v>0.54912156306625715</v>
      </c>
      <c r="R92" s="6">
        <f t="shared" si="75"/>
        <v>0.14787843693374303</v>
      </c>
      <c r="S92" s="6">
        <f t="shared" si="76"/>
        <v>0</v>
      </c>
      <c r="T92" s="6">
        <f t="shared" si="77"/>
        <v>0.69700000000000017</v>
      </c>
      <c r="U92" s="6">
        <f t="shared" si="78"/>
        <v>0.69700000000000017</v>
      </c>
      <c r="V92" s="6" t="b">
        <f t="shared" si="79"/>
        <v>1</v>
      </c>
      <c r="W92" s="6" t="b">
        <f t="shared" si="80"/>
        <v>1</v>
      </c>
      <c r="X92" s="36">
        <f t="shared" si="81"/>
        <v>-17.999999999999982</v>
      </c>
      <c r="Y92" s="6"/>
      <c r="Z92" s="6"/>
    </row>
    <row r="93" spans="1:26" ht="25.5" x14ac:dyDescent="0.25">
      <c r="A93" s="7" t="s">
        <v>163</v>
      </c>
      <c r="B93" s="7" t="s">
        <v>164</v>
      </c>
      <c r="C93" s="8" t="s">
        <v>32</v>
      </c>
      <c r="D93" s="9">
        <v>1666</v>
      </c>
      <c r="E93" s="38">
        <f t="shared" si="69"/>
        <v>0.54940000000000011</v>
      </c>
      <c r="F93" s="12">
        <f t="shared" si="70"/>
        <v>915.3</v>
      </c>
      <c r="G93" s="12">
        <f t="shared" si="71"/>
        <v>0.14760000000000001</v>
      </c>
      <c r="H93" s="12"/>
      <c r="I93" s="12">
        <f t="shared" si="72"/>
        <v>0.69700000000000017</v>
      </c>
      <c r="J93" s="13">
        <f t="shared" si="73"/>
        <v>1161.2</v>
      </c>
      <c r="K93" s="6"/>
      <c r="L93" s="6">
        <v>0.67</v>
      </c>
      <c r="M93" s="6">
        <v>0.18</v>
      </c>
      <c r="N93" s="6"/>
      <c r="O93" s="6">
        <v>0.85000000000000009</v>
      </c>
      <c r="P93" s="6"/>
      <c r="Q93" s="6">
        <f t="shared" si="74"/>
        <v>0.54912156306625715</v>
      </c>
      <c r="R93" s="6">
        <f t="shared" si="75"/>
        <v>0.14787843693374303</v>
      </c>
      <c r="S93" s="6">
        <f t="shared" si="76"/>
        <v>0</v>
      </c>
      <c r="T93" s="6">
        <f t="shared" si="77"/>
        <v>0.69700000000000017</v>
      </c>
      <c r="U93" s="6">
        <f t="shared" si="78"/>
        <v>0.69700000000000017</v>
      </c>
      <c r="V93" s="6" t="b">
        <f t="shared" si="79"/>
        <v>1</v>
      </c>
      <c r="W93" s="6" t="b">
        <f t="shared" si="80"/>
        <v>1</v>
      </c>
      <c r="X93" s="36">
        <f t="shared" si="81"/>
        <v>-17.999999999999982</v>
      </c>
      <c r="Y93" s="6"/>
      <c r="Z93" s="6"/>
    </row>
    <row r="94" spans="1:26" ht="25.5" x14ac:dyDescent="0.25">
      <c r="A94" s="7" t="s">
        <v>165</v>
      </c>
      <c r="B94" s="7" t="s">
        <v>166</v>
      </c>
      <c r="C94" s="8" t="s">
        <v>32</v>
      </c>
      <c r="D94" s="9">
        <v>1666</v>
      </c>
      <c r="E94" s="38">
        <f t="shared" si="69"/>
        <v>0.54940000000000011</v>
      </c>
      <c r="F94" s="12">
        <f t="shared" si="70"/>
        <v>915.3</v>
      </c>
      <c r="G94" s="12">
        <f t="shared" si="71"/>
        <v>0.14760000000000001</v>
      </c>
      <c r="H94" s="12"/>
      <c r="I94" s="12">
        <f t="shared" si="72"/>
        <v>0.69700000000000017</v>
      </c>
      <c r="J94" s="13">
        <f t="shared" si="73"/>
        <v>1161.2</v>
      </c>
      <c r="K94" s="6"/>
      <c r="L94" s="6">
        <v>0.67</v>
      </c>
      <c r="M94" s="6">
        <v>0.18</v>
      </c>
      <c r="N94" s="6"/>
      <c r="O94" s="6">
        <v>0.85000000000000009</v>
      </c>
      <c r="P94" s="6"/>
      <c r="Q94" s="6">
        <f t="shared" si="74"/>
        <v>0.54912156306625715</v>
      </c>
      <c r="R94" s="6">
        <f t="shared" si="75"/>
        <v>0.14787843693374303</v>
      </c>
      <c r="S94" s="6">
        <f t="shared" si="76"/>
        <v>0</v>
      </c>
      <c r="T94" s="6">
        <f t="shared" si="77"/>
        <v>0.69700000000000017</v>
      </c>
      <c r="U94" s="6">
        <f t="shared" si="78"/>
        <v>0.69700000000000017</v>
      </c>
      <c r="V94" s="6" t="b">
        <f t="shared" si="79"/>
        <v>1</v>
      </c>
      <c r="W94" s="6" t="b">
        <f t="shared" si="80"/>
        <v>1</v>
      </c>
      <c r="X94" s="36">
        <f t="shared" si="81"/>
        <v>-17.999999999999982</v>
      </c>
      <c r="Y94" s="6"/>
      <c r="Z94" s="6"/>
    </row>
    <row r="95" spans="1:26" ht="25.5" x14ac:dyDescent="0.25">
      <c r="A95" s="7" t="s">
        <v>167</v>
      </c>
      <c r="B95" s="7" t="s">
        <v>168</v>
      </c>
      <c r="C95" s="8" t="s">
        <v>32</v>
      </c>
      <c r="D95" s="9">
        <v>1666</v>
      </c>
      <c r="E95" s="38">
        <f t="shared" si="69"/>
        <v>0.54940000000000011</v>
      </c>
      <c r="F95" s="12">
        <f t="shared" si="70"/>
        <v>915.3</v>
      </c>
      <c r="G95" s="12">
        <f t="shared" si="71"/>
        <v>0.14760000000000001</v>
      </c>
      <c r="H95" s="12"/>
      <c r="I95" s="12">
        <f t="shared" si="72"/>
        <v>0.69700000000000017</v>
      </c>
      <c r="J95" s="13">
        <f t="shared" si="73"/>
        <v>1161.2</v>
      </c>
      <c r="K95" s="6"/>
      <c r="L95" s="6">
        <v>0.67</v>
      </c>
      <c r="M95" s="6">
        <v>0.18</v>
      </c>
      <c r="N95" s="6"/>
      <c r="O95" s="6">
        <v>0.85000000000000009</v>
      </c>
      <c r="P95" s="6"/>
      <c r="Q95" s="6">
        <f t="shared" si="74"/>
        <v>0.54912156306625715</v>
      </c>
      <c r="R95" s="6">
        <f t="shared" si="75"/>
        <v>0.14787843693374303</v>
      </c>
      <c r="S95" s="6">
        <f t="shared" si="76"/>
        <v>0</v>
      </c>
      <c r="T95" s="6">
        <f t="shared" si="77"/>
        <v>0.69700000000000017</v>
      </c>
      <c r="U95" s="6">
        <f t="shared" si="78"/>
        <v>0.69700000000000017</v>
      </c>
      <c r="V95" s="6" t="b">
        <f t="shared" si="79"/>
        <v>1</v>
      </c>
      <c r="W95" s="6" t="b">
        <f t="shared" si="80"/>
        <v>1</v>
      </c>
      <c r="X95" s="36">
        <f t="shared" si="81"/>
        <v>-17.999999999999982</v>
      </c>
      <c r="Y95" s="6"/>
      <c r="Z95" s="6"/>
    </row>
    <row r="96" spans="1:26" ht="25.5" x14ac:dyDescent="0.25">
      <c r="A96" s="7" t="s">
        <v>169</v>
      </c>
      <c r="B96" s="7" t="s">
        <v>170</v>
      </c>
      <c r="C96" s="8" t="s">
        <v>32</v>
      </c>
      <c r="D96" s="9">
        <v>1666</v>
      </c>
      <c r="E96" s="38">
        <f t="shared" si="69"/>
        <v>0.54940000000000011</v>
      </c>
      <c r="F96" s="12">
        <f t="shared" si="70"/>
        <v>915.3</v>
      </c>
      <c r="G96" s="12">
        <f t="shared" si="71"/>
        <v>0.14760000000000001</v>
      </c>
      <c r="H96" s="12"/>
      <c r="I96" s="12">
        <f t="shared" si="72"/>
        <v>0.69700000000000017</v>
      </c>
      <c r="J96" s="13">
        <f t="shared" si="73"/>
        <v>1161.2</v>
      </c>
      <c r="K96" s="6"/>
      <c r="L96" s="6">
        <v>0.67</v>
      </c>
      <c r="M96" s="6">
        <v>0.18</v>
      </c>
      <c r="N96" s="6"/>
      <c r="O96" s="6">
        <v>0.85000000000000009</v>
      </c>
      <c r="P96" s="6"/>
      <c r="Q96" s="6">
        <f t="shared" si="74"/>
        <v>0.54912156306625715</v>
      </c>
      <c r="R96" s="6">
        <f t="shared" si="75"/>
        <v>0.14787843693374303</v>
      </c>
      <c r="S96" s="6">
        <f t="shared" si="76"/>
        <v>0</v>
      </c>
      <c r="T96" s="6">
        <f t="shared" si="77"/>
        <v>0.69700000000000017</v>
      </c>
      <c r="U96" s="6">
        <f t="shared" si="78"/>
        <v>0.69700000000000017</v>
      </c>
      <c r="V96" s="6" t="b">
        <f t="shared" si="79"/>
        <v>1</v>
      </c>
      <c r="W96" s="6" t="b">
        <f t="shared" si="80"/>
        <v>1</v>
      </c>
      <c r="X96" s="36">
        <f t="shared" si="81"/>
        <v>-17.999999999999982</v>
      </c>
      <c r="Y96" s="6"/>
      <c r="Z96" s="6"/>
    </row>
    <row r="97" spans="1:26" ht="25.5" x14ac:dyDescent="0.25">
      <c r="A97" s="7" t="s">
        <v>171</v>
      </c>
      <c r="B97" s="7" t="s">
        <v>172</v>
      </c>
      <c r="C97" s="8" t="s">
        <v>32</v>
      </c>
      <c r="D97" s="9">
        <v>1666</v>
      </c>
      <c r="E97" s="38">
        <f t="shared" si="69"/>
        <v>0.54940000000000011</v>
      </c>
      <c r="F97" s="12">
        <f t="shared" si="70"/>
        <v>915.3</v>
      </c>
      <c r="G97" s="12">
        <f t="shared" si="71"/>
        <v>0.14760000000000001</v>
      </c>
      <c r="H97" s="12"/>
      <c r="I97" s="12">
        <f t="shared" si="72"/>
        <v>0.69700000000000017</v>
      </c>
      <c r="J97" s="13">
        <f t="shared" si="73"/>
        <v>1161.2</v>
      </c>
      <c r="K97" s="6"/>
      <c r="L97" s="6">
        <v>0.67</v>
      </c>
      <c r="M97" s="6">
        <v>0.18</v>
      </c>
      <c r="N97" s="6"/>
      <c r="O97" s="6">
        <v>0.85000000000000009</v>
      </c>
      <c r="P97" s="6"/>
      <c r="Q97" s="6">
        <f t="shared" si="74"/>
        <v>0.54912156306625715</v>
      </c>
      <c r="R97" s="6">
        <f t="shared" si="75"/>
        <v>0.14787843693374303</v>
      </c>
      <c r="S97" s="6">
        <f t="shared" si="76"/>
        <v>0</v>
      </c>
      <c r="T97" s="6">
        <f t="shared" si="77"/>
        <v>0.69700000000000017</v>
      </c>
      <c r="U97" s="6">
        <f t="shared" si="78"/>
        <v>0.69700000000000017</v>
      </c>
      <c r="V97" s="6" t="b">
        <f t="shared" si="79"/>
        <v>1</v>
      </c>
      <c r="W97" s="6" t="b">
        <f t="shared" si="80"/>
        <v>1</v>
      </c>
      <c r="X97" s="36">
        <f t="shared" si="81"/>
        <v>-17.999999999999982</v>
      </c>
      <c r="Y97" s="6"/>
      <c r="Z97" s="6"/>
    </row>
    <row r="98" spans="1:26" x14ac:dyDescent="0.25">
      <c r="A98" s="53" t="s">
        <v>14</v>
      </c>
      <c r="B98" s="54"/>
      <c r="C98" s="54"/>
      <c r="D98" s="54"/>
      <c r="E98" s="54"/>
      <c r="F98" s="54"/>
      <c r="G98" s="54"/>
      <c r="H98" s="54"/>
      <c r="I98" s="55"/>
      <c r="J98" s="13">
        <f>SUM(J80:J97)</f>
        <v>16731.390000000007</v>
      </c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x14ac:dyDescent="0.25">
      <c r="A99" s="34" t="s">
        <v>184</v>
      </c>
      <c r="B99" s="51" t="s">
        <v>185</v>
      </c>
      <c r="C99" s="52"/>
      <c r="D99" s="52"/>
      <c r="E99" s="52"/>
      <c r="F99" s="52"/>
      <c r="G99" s="52"/>
      <c r="H99" s="52"/>
      <c r="I99" s="52"/>
      <c r="J99" s="52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63.75" x14ac:dyDescent="0.25">
      <c r="A100" s="39" t="s">
        <v>186</v>
      </c>
      <c r="B100" s="39" t="s">
        <v>187</v>
      </c>
      <c r="C100" s="40" t="s">
        <v>188</v>
      </c>
      <c r="D100" s="41">
        <v>177.75</v>
      </c>
      <c r="E100" s="38">
        <f>L100*(1-18%)</f>
        <v>3.2718000000000003</v>
      </c>
      <c r="F100" s="12">
        <f>TRUNC(E100*D100,2)</f>
        <v>581.55999999999995</v>
      </c>
      <c r="G100" s="12">
        <f>M100*(1-18%)</f>
        <v>0.87740000000000007</v>
      </c>
      <c r="H100" s="12"/>
      <c r="I100" s="12">
        <f>O100*(1-18%)</f>
        <v>4.1492000000000004</v>
      </c>
      <c r="J100" s="13">
        <f>ROUND(I100*D100,2)</f>
        <v>737.52</v>
      </c>
      <c r="K100" s="6"/>
      <c r="L100" s="6">
        <v>3.99</v>
      </c>
      <c r="M100" s="6">
        <v>1.07</v>
      </c>
      <c r="N100" s="6"/>
      <c r="O100" s="6">
        <v>5.0600000000000005</v>
      </c>
      <c r="P100" s="6"/>
      <c r="Q100" s="6">
        <f t="shared" ref="Q100:Q101" si="82">U100-R100-S100</f>
        <v>3.2688883636650128</v>
      </c>
      <c r="R100" s="6">
        <f t="shared" ref="R100:R101" si="83">U100-(U100/(1+26.93%))</f>
        <v>0.88031163633498766</v>
      </c>
      <c r="S100" s="6">
        <f t="shared" ref="S100:S101" si="84">N100*(1-18%)</f>
        <v>0</v>
      </c>
      <c r="T100" s="6">
        <f t="shared" ref="T100:T101" si="85">(SUM(Q100:S100))</f>
        <v>4.1492000000000004</v>
      </c>
      <c r="U100" s="6">
        <f t="shared" ref="U100:U101" si="86">O100*(1-18%)</f>
        <v>4.1492000000000004</v>
      </c>
      <c r="V100" s="6" t="b">
        <f t="shared" ref="V100:V101" si="87">U100=T100</f>
        <v>1</v>
      </c>
      <c r="W100" s="6" t="b">
        <f t="shared" ref="W100:W101" si="88">U100=I100</f>
        <v>1</v>
      </c>
      <c r="X100" s="36">
        <f t="shared" ref="X100:X101" si="89">((U100/O100)-1)*100</f>
        <v>-17.999999999999993</v>
      </c>
      <c r="Y100" s="6"/>
      <c r="Z100" s="6"/>
    </row>
    <row r="101" spans="1:26" ht="25.5" x14ac:dyDescent="0.25">
      <c r="A101" s="39" t="s">
        <v>189</v>
      </c>
      <c r="B101" s="39" t="s">
        <v>190</v>
      </c>
      <c r="C101" s="40" t="s">
        <v>32</v>
      </c>
      <c r="D101" s="41">
        <v>59.25</v>
      </c>
      <c r="E101" s="38">
        <f>L101*(1-18%)</f>
        <v>4.2230000000000008</v>
      </c>
      <c r="F101" s="12">
        <f>TRUNC(E101*D101,2)</f>
        <v>250.21</v>
      </c>
      <c r="G101" s="12">
        <f>M101*(1-18%)</f>
        <v>1.1315999999999999</v>
      </c>
      <c r="H101" s="12"/>
      <c r="I101" s="12">
        <f>O101*(1-18%)</f>
        <v>5.3546000000000005</v>
      </c>
      <c r="J101" s="13">
        <f>ROUND(I101*D101,2)</f>
        <v>317.26</v>
      </c>
      <c r="K101" s="6"/>
      <c r="L101" s="6">
        <v>5.15</v>
      </c>
      <c r="M101" s="6">
        <v>1.38</v>
      </c>
      <c r="N101" s="6"/>
      <c r="O101" s="6">
        <v>6.53</v>
      </c>
      <c r="P101" s="6"/>
      <c r="Q101" s="6">
        <f t="shared" si="82"/>
        <v>4.2185456550854807</v>
      </c>
      <c r="R101" s="6">
        <f t="shared" si="83"/>
        <v>1.1360543449145197</v>
      </c>
      <c r="S101" s="6">
        <f t="shared" si="84"/>
        <v>0</v>
      </c>
      <c r="T101" s="6">
        <f t="shared" si="85"/>
        <v>5.3546000000000005</v>
      </c>
      <c r="U101" s="6">
        <f t="shared" si="86"/>
        <v>5.3546000000000005</v>
      </c>
      <c r="V101" s="6" t="b">
        <f t="shared" si="87"/>
        <v>1</v>
      </c>
      <c r="W101" s="6" t="b">
        <f t="shared" si="88"/>
        <v>1</v>
      </c>
      <c r="X101" s="36">
        <f t="shared" si="89"/>
        <v>-17.999999999999993</v>
      </c>
      <c r="Y101" s="6"/>
      <c r="Z101" s="6"/>
    </row>
    <row r="102" spans="1:26" x14ac:dyDescent="0.25">
      <c r="A102" s="53" t="s">
        <v>14</v>
      </c>
      <c r="B102" s="54"/>
      <c r="C102" s="54"/>
      <c r="D102" s="54"/>
      <c r="E102" s="54"/>
      <c r="F102" s="54"/>
      <c r="G102" s="54"/>
      <c r="H102" s="54"/>
      <c r="I102" s="55"/>
      <c r="J102" s="13">
        <f>SUM(J100:J101)</f>
        <v>1054.78</v>
      </c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x14ac:dyDescent="0.25">
      <c r="A103" s="42" t="s">
        <v>191</v>
      </c>
      <c r="B103" s="43"/>
      <c r="C103" s="43"/>
      <c r="D103" s="43"/>
      <c r="E103" s="43"/>
      <c r="F103" s="43"/>
      <c r="G103" s="43"/>
      <c r="H103" s="43"/>
      <c r="I103" s="44"/>
      <c r="J103" s="14">
        <f>J102+J98+J78</f>
        <v>177795.35000000003</v>
      </c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5" spans="1:26" ht="15.75" x14ac:dyDescent="0.25">
      <c r="A105" s="59" t="s">
        <v>1637</v>
      </c>
      <c r="B105" s="59"/>
      <c r="C105" s="59"/>
      <c r="D105" s="59"/>
      <c r="E105" s="59"/>
      <c r="F105" s="59"/>
      <c r="G105" s="59"/>
      <c r="H105" s="59"/>
      <c r="I105" s="59"/>
      <c r="J105" s="59"/>
    </row>
    <row r="107" spans="1:26" s="10" customFormat="1" ht="30" x14ac:dyDescent="0.25">
      <c r="A107" s="5" t="s">
        <v>3</v>
      </c>
      <c r="B107" s="5" t="s">
        <v>4</v>
      </c>
      <c r="C107" s="5" t="s">
        <v>5</v>
      </c>
      <c r="D107" s="5" t="s">
        <v>6</v>
      </c>
      <c r="E107" s="11" t="s">
        <v>192</v>
      </c>
      <c r="F107" s="11" t="s">
        <v>193</v>
      </c>
      <c r="G107" s="11" t="s">
        <v>194</v>
      </c>
      <c r="H107" s="11" t="s">
        <v>195</v>
      </c>
      <c r="I107" s="11" t="s">
        <v>196</v>
      </c>
      <c r="J107" s="11" t="s">
        <v>197</v>
      </c>
      <c r="L107" s="10" t="s">
        <v>192</v>
      </c>
      <c r="M107" s="10" t="s">
        <v>194</v>
      </c>
      <c r="N107" s="10" t="s">
        <v>195</v>
      </c>
      <c r="O107" s="10" t="s">
        <v>196</v>
      </c>
      <c r="Q107" s="6"/>
      <c r="R107" s="6"/>
      <c r="S107" s="6"/>
      <c r="T107" s="6"/>
      <c r="U107" s="6"/>
      <c r="V107" s="6"/>
      <c r="W107" s="6"/>
      <c r="X107" s="36"/>
      <c r="Y107" s="6"/>
    </row>
    <row r="108" spans="1:26" x14ac:dyDescent="0.25">
      <c r="A108" s="34" t="s">
        <v>7</v>
      </c>
      <c r="B108" s="51" t="s">
        <v>8</v>
      </c>
      <c r="C108" s="52"/>
      <c r="D108" s="52"/>
      <c r="E108" s="52"/>
      <c r="F108" s="52"/>
      <c r="G108" s="52"/>
      <c r="H108" s="52"/>
      <c r="I108" s="52"/>
      <c r="J108" s="52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x14ac:dyDescent="0.25">
      <c r="A109" s="34" t="s">
        <v>9</v>
      </c>
      <c r="B109" s="51" t="s">
        <v>10</v>
      </c>
      <c r="C109" s="52"/>
      <c r="D109" s="52"/>
      <c r="E109" s="52"/>
      <c r="F109" s="52"/>
      <c r="G109" s="52"/>
      <c r="H109" s="52"/>
      <c r="I109" s="52"/>
      <c r="J109" s="52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25.5" x14ac:dyDescent="0.25">
      <c r="A110" s="7" t="s">
        <v>198</v>
      </c>
      <c r="B110" s="7" t="s">
        <v>199</v>
      </c>
      <c r="C110" s="8" t="s">
        <v>13</v>
      </c>
      <c r="D110" s="9">
        <v>56</v>
      </c>
      <c r="E110" s="38">
        <f>L110*(1-18%)</f>
        <v>11.48</v>
      </c>
      <c r="F110" s="12">
        <f>TRUNC(E110*D110,2)</f>
        <v>642.88</v>
      </c>
      <c r="G110" s="12">
        <f>M110*(1-18%)</f>
        <v>3.0914000000000001</v>
      </c>
      <c r="H110" s="12"/>
      <c r="I110" s="12">
        <f>O110*(1-18%)</f>
        <v>14.571400000000001</v>
      </c>
      <c r="J110" s="13">
        <f>ROUND(I110*D110,2)</f>
        <v>816</v>
      </c>
      <c r="K110" s="6"/>
      <c r="L110" s="6">
        <v>14</v>
      </c>
      <c r="M110" s="6">
        <v>3.77</v>
      </c>
      <c r="N110" s="6"/>
      <c r="O110" s="6">
        <v>17.77</v>
      </c>
      <c r="P110" s="6"/>
      <c r="Q110" s="6">
        <f t="shared" ref="Q110:Q111" si="90">U110-R110-S110</f>
        <v>11.479870794926338</v>
      </c>
      <c r="R110" s="6">
        <f t="shared" ref="R110:R111" si="91">U110-(U110/(1+26.93%))</f>
        <v>3.0915292050736625</v>
      </c>
      <c r="S110" s="6">
        <f t="shared" ref="S110:S111" si="92">N110*(1-18%)</f>
        <v>0</v>
      </c>
      <c r="T110" s="6">
        <f t="shared" ref="T110:T111" si="93">(SUM(Q110:S110))</f>
        <v>14.571400000000001</v>
      </c>
      <c r="U110" s="6">
        <f t="shared" ref="U110:U111" si="94">O110*(1-18%)</f>
        <v>14.571400000000001</v>
      </c>
      <c r="V110" s="6" t="b">
        <f t="shared" ref="V110:V111" si="95">U110=T110</f>
        <v>1</v>
      </c>
      <c r="W110" s="6" t="b">
        <f t="shared" ref="W110:W111" si="96">U110=I110</f>
        <v>1</v>
      </c>
      <c r="X110" s="36">
        <f t="shared" ref="X110:X111" si="97">((U110/O110)-1)*100</f>
        <v>-17.999999999999993</v>
      </c>
      <c r="Y110" s="6"/>
      <c r="Z110" s="6"/>
    </row>
    <row r="111" spans="1:26" ht="25.5" x14ac:dyDescent="0.25">
      <c r="A111" s="7" t="s">
        <v>200</v>
      </c>
      <c r="B111" s="7" t="s">
        <v>201</v>
      </c>
      <c r="C111" s="8" t="s">
        <v>13</v>
      </c>
      <c r="D111" s="9">
        <v>14</v>
      </c>
      <c r="E111" s="38">
        <f>L111*(1-18%)</f>
        <v>62.9268</v>
      </c>
      <c r="F111" s="12">
        <f>TRUNC(E111*D111,2)</f>
        <v>880.97</v>
      </c>
      <c r="G111" s="12">
        <f>M111*(1-18%)</f>
        <v>16.941200000000002</v>
      </c>
      <c r="H111" s="12"/>
      <c r="I111" s="12">
        <f>O111*(1-18%)</f>
        <v>79.867999999999995</v>
      </c>
      <c r="J111" s="13">
        <f>ROUND(I111*D111,2)</f>
        <v>1118.1500000000001</v>
      </c>
      <c r="K111" s="6"/>
      <c r="L111" s="6">
        <v>76.739999999999995</v>
      </c>
      <c r="M111" s="6">
        <v>20.66</v>
      </c>
      <c r="N111" s="6"/>
      <c r="O111" s="6">
        <v>97.399999999999991</v>
      </c>
      <c r="P111" s="6"/>
      <c r="Q111" s="6">
        <f t="shared" si="90"/>
        <v>62.922870873709918</v>
      </c>
      <c r="R111" s="6">
        <f t="shared" si="91"/>
        <v>16.945129126290077</v>
      </c>
      <c r="S111" s="6">
        <f t="shared" si="92"/>
        <v>0</v>
      </c>
      <c r="T111" s="6">
        <f t="shared" si="93"/>
        <v>79.867999999999995</v>
      </c>
      <c r="U111" s="6">
        <f t="shared" si="94"/>
        <v>79.867999999999995</v>
      </c>
      <c r="V111" s="6" t="b">
        <f t="shared" si="95"/>
        <v>1</v>
      </c>
      <c r="W111" s="6" t="b">
        <f t="shared" si="96"/>
        <v>1</v>
      </c>
      <c r="X111" s="36">
        <f t="shared" si="97"/>
        <v>-17.999999999999993</v>
      </c>
      <c r="Y111" s="6"/>
      <c r="Z111" s="6"/>
    </row>
    <row r="112" spans="1:26" x14ac:dyDescent="0.25">
      <c r="A112" s="53" t="s">
        <v>14</v>
      </c>
      <c r="B112" s="54"/>
      <c r="C112" s="54"/>
      <c r="D112" s="54"/>
      <c r="E112" s="54"/>
      <c r="F112" s="54"/>
      <c r="G112" s="54"/>
      <c r="H112" s="54"/>
      <c r="I112" s="55"/>
      <c r="J112" s="13">
        <f>SUM(J110:J111)</f>
        <v>1934.15</v>
      </c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x14ac:dyDescent="0.25">
      <c r="A113" s="34" t="s">
        <v>202</v>
      </c>
      <c r="B113" s="51" t="s">
        <v>203</v>
      </c>
      <c r="C113" s="52"/>
      <c r="D113" s="52"/>
      <c r="E113" s="52"/>
      <c r="F113" s="52"/>
      <c r="G113" s="52"/>
      <c r="H113" s="52"/>
      <c r="I113" s="52"/>
      <c r="J113" s="52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x14ac:dyDescent="0.25">
      <c r="A114" s="34" t="s">
        <v>204</v>
      </c>
      <c r="B114" s="51" t="s">
        <v>205</v>
      </c>
      <c r="C114" s="52"/>
      <c r="D114" s="52"/>
      <c r="E114" s="52"/>
      <c r="F114" s="52"/>
      <c r="G114" s="52"/>
      <c r="H114" s="52"/>
      <c r="I114" s="52"/>
      <c r="J114" s="52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x14ac:dyDescent="0.25">
      <c r="A115" s="34" t="s">
        <v>206</v>
      </c>
      <c r="B115" s="51" t="s">
        <v>207</v>
      </c>
      <c r="C115" s="52"/>
      <c r="D115" s="52"/>
      <c r="E115" s="52"/>
      <c r="F115" s="52"/>
      <c r="G115" s="52"/>
      <c r="H115" s="52"/>
      <c r="I115" s="52"/>
      <c r="J115" s="52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x14ac:dyDescent="0.25">
      <c r="A116" s="34" t="s">
        <v>208</v>
      </c>
      <c r="B116" s="51" t="s">
        <v>209</v>
      </c>
      <c r="C116" s="52"/>
      <c r="D116" s="52"/>
      <c r="E116" s="52"/>
      <c r="F116" s="52"/>
      <c r="G116" s="52"/>
      <c r="H116" s="52"/>
      <c r="I116" s="52"/>
      <c r="J116" s="52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38.25" x14ac:dyDescent="0.25">
      <c r="A117" s="7" t="s">
        <v>210</v>
      </c>
      <c r="B117" s="7" t="s">
        <v>211</v>
      </c>
      <c r="C117" s="8" t="s">
        <v>83</v>
      </c>
      <c r="D117" s="9">
        <v>31.87</v>
      </c>
      <c r="E117" s="38">
        <f>L117*(1-18%)</f>
        <v>75.267800000000008</v>
      </c>
      <c r="F117" s="12">
        <f>TRUNC(E117*D117,2)</f>
        <v>2398.7800000000002</v>
      </c>
      <c r="G117" s="12">
        <f>M117*(1-18%)</f>
        <v>20.262200000000004</v>
      </c>
      <c r="H117" s="12"/>
      <c r="I117" s="12">
        <f>O117*(1-18%)</f>
        <v>95.53</v>
      </c>
      <c r="J117" s="13">
        <f>ROUND(I117*D117,2)</f>
        <v>3044.54</v>
      </c>
      <c r="K117" s="6"/>
      <c r="L117" s="6">
        <v>91.79</v>
      </c>
      <c r="M117" s="6">
        <v>24.71</v>
      </c>
      <c r="N117" s="6"/>
      <c r="O117" s="6">
        <v>116.5</v>
      </c>
      <c r="P117" s="6"/>
      <c r="Q117" s="6">
        <f>U117-R117-S117</f>
        <v>75.261955408492881</v>
      </c>
      <c r="R117" s="6">
        <f>U117-(U117/(1+26.93%))</f>
        <v>20.26804459150712</v>
      </c>
      <c r="S117" s="6">
        <f>N117*(1-18%)</f>
        <v>0</v>
      </c>
      <c r="T117" s="6">
        <f>(SUM(Q117:S117))</f>
        <v>95.53</v>
      </c>
      <c r="U117" s="6">
        <f>O117*(1-18%)</f>
        <v>95.53</v>
      </c>
      <c r="V117" s="6" t="b">
        <f>U117=T117</f>
        <v>1</v>
      </c>
      <c r="W117" s="6" t="b">
        <f>U117=I117</f>
        <v>1</v>
      </c>
      <c r="X117" s="36">
        <f>((U117/O117)-1)*100</f>
        <v>-17.999999999999993</v>
      </c>
      <c r="Y117" s="6"/>
      <c r="Z117" s="6"/>
    </row>
    <row r="118" spans="1:26" x14ac:dyDescent="0.25">
      <c r="A118" s="34" t="s">
        <v>212</v>
      </c>
      <c r="B118" s="51" t="s">
        <v>213</v>
      </c>
      <c r="C118" s="52"/>
      <c r="D118" s="52"/>
      <c r="E118" s="52"/>
      <c r="F118" s="52"/>
      <c r="G118" s="52"/>
      <c r="H118" s="52"/>
      <c r="I118" s="52"/>
      <c r="J118" s="52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x14ac:dyDescent="0.25">
      <c r="A119" s="34" t="s">
        <v>214</v>
      </c>
      <c r="B119" s="51" t="s">
        <v>215</v>
      </c>
      <c r="C119" s="52"/>
      <c r="D119" s="52"/>
      <c r="E119" s="52"/>
      <c r="F119" s="52"/>
      <c r="G119" s="52"/>
      <c r="H119" s="52"/>
      <c r="I119" s="52"/>
      <c r="J119" s="52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25.5" x14ac:dyDescent="0.25">
      <c r="A120" s="7" t="s">
        <v>216</v>
      </c>
      <c r="B120" s="39" t="s">
        <v>217</v>
      </c>
      <c r="C120" s="8" t="s">
        <v>32</v>
      </c>
      <c r="D120" s="9">
        <v>442.75</v>
      </c>
      <c r="E120" s="38">
        <f>L120*(1-18%)</f>
        <v>39.663400000000003</v>
      </c>
      <c r="F120" s="12">
        <f>TRUNC(E120*D120,2)</f>
        <v>17560.97</v>
      </c>
      <c r="G120" s="12">
        <f>M120*(1-18%)</f>
        <v>10.676400000000001</v>
      </c>
      <c r="H120" s="12"/>
      <c r="I120" s="12">
        <f>O120*(1-18%)</f>
        <v>50.339800000000004</v>
      </c>
      <c r="J120" s="13">
        <f>ROUND(I120*D120,2)</f>
        <v>22287.95</v>
      </c>
      <c r="K120" s="6"/>
      <c r="L120" s="6">
        <v>48.37</v>
      </c>
      <c r="M120" s="6">
        <v>13.02</v>
      </c>
      <c r="N120" s="6"/>
      <c r="O120" s="6">
        <v>61.39</v>
      </c>
      <c r="P120" s="6"/>
      <c r="Q120" s="6">
        <f>U120-R120-S120</f>
        <v>39.659497360750024</v>
      </c>
      <c r="R120" s="6">
        <f>U120-(U120/(1+26.93%))</f>
        <v>10.68030263924998</v>
      </c>
      <c r="S120" s="6">
        <f>N120*(1-18%)</f>
        <v>0</v>
      </c>
      <c r="T120" s="6">
        <f>(SUM(Q120:S120))</f>
        <v>50.339800000000004</v>
      </c>
      <c r="U120" s="6">
        <f>O120*(1-18%)</f>
        <v>50.339800000000004</v>
      </c>
      <c r="V120" s="6" t="b">
        <f>U120=T120</f>
        <v>1</v>
      </c>
      <c r="W120" s="6" t="b">
        <f>U120=I120</f>
        <v>1</v>
      </c>
      <c r="X120" s="36">
        <f>((U120/O120)-1)*100</f>
        <v>-17.999999999999993</v>
      </c>
      <c r="Y120" s="6"/>
      <c r="Z120" s="6"/>
    </row>
    <row r="121" spans="1:26" x14ac:dyDescent="0.25">
      <c r="A121" s="34" t="s">
        <v>218</v>
      </c>
      <c r="B121" s="51" t="s">
        <v>219</v>
      </c>
      <c r="C121" s="52"/>
      <c r="D121" s="52"/>
      <c r="E121" s="52"/>
      <c r="F121" s="52"/>
      <c r="G121" s="52"/>
      <c r="H121" s="52"/>
      <c r="I121" s="52"/>
      <c r="J121" s="52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x14ac:dyDescent="0.25">
      <c r="A122" s="7" t="s">
        <v>220</v>
      </c>
      <c r="B122" s="7" t="s">
        <v>221</v>
      </c>
      <c r="C122" s="8" t="s">
        <v>32</v>
      </c>
      <c r="D122" s="9">
        <v>7.6</v>
      </c>
      <c r="E122" s="38">
        <f>L122*(1-18%)</f>
        <v>4.9691999999999998</v>
      </c>
      <c r="F122" s="12">
        <f>TRUNC(E122*D122,2)</f>
        <v>37.76</v>
      </c>
      <c r="G122" s="12">
        <f>M122*(1-18%)</f>
        <v>1.3366</v>
      </c>
      <c r="H122" s="12"/>
      <c r="I122" s="12">
        <f>O122*(1-18%)</f>
        <v>6.3057999999999996</v>
      </c>
      <c r="J122" s="13">
        <f>ROUND(I122*D122,2)</f>
        <v>47.92</v>
      </c>
      <c r="K122" s="6"/>
      <c r="L122" s="6">
        <v>6.06</v>
      </c>
      <c r="M122" s="6">
        <v>1.63</v>
      </c>
      <c r="N122" s="6"/>
      <c r="O122" s="6">
        <v>7.6899999999999995</v>
      </c>
      <c r="P122" s="6"/>
      <c r="Q122" s="6">
        <f>U122-R122-S122</f>
        <v>4.9679350823288431</v>
      </c>
      <c r="R122" s="6">
        <f>U122-(U122/(1+26.93%))</f>
        <v>1.3378649176711566</v>
      </c>
      <c r="S122" s="6">
        <f>N122*(1-18%)</f>
        <v>0</v>
      </c>
      <c r="T122" s="6">
        <f>(SUM(Q122:S122))</f>
        <v>6.3057999999999996</v>
      </c>
      <c r="U122" s="6">
        <f>O122*(1-18%)</f>
        <v>6.3057999999999996</v>
      </c>
      <c r="V122" s="6" t="b">
        <f>U122=T122</f>
        <v>1</v>
      </c>
      <c r="W122" s="6" t="b">
        <f>U122=I122</f>
        <v>1</v>
      </c>
      <c r="X122" s="36">
        <f>((U122/O122)-1)*100</f>
        <v>-18.000000000000004</v>
      </c>
      <c r="Y122" s="6"/>
      <c r="Z122" s="6"/>
    </row>
    <row r="123" spans="1:26" x14ac:dyDescent="0.25">
      <c r="A123" s="34" t="s">
        <v>222</v>
      </c>
      <c r="B123" s="51" t="s">
        <v>223</v>
      </c>
      <c r="C123" s="52"/>
      <c r="D123" s="52"/>
      <c r="E123" s="52"/>
      <c r="F123" s="52"/>
      <c r="G123" s="52"/>
      <c r="H123" s="52"/>
      <c r="I123" s="52"/>
      <c r="J123" s="52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89.25" x14ac:dyDescent="0.25">
      <c r="A124" s="7" t="s">
        <v>224</v>
      </c>
      <c r="B124" s="7" t="s">
        <v>225</v>
      </c>
      <c r="C124" s="8" t="s">
        <v>32</v>
      </c>
      <c r="D124" s="9">
        <v>5.13</v>
      </c>
      <c r="E124" s="38">
        <f>L124*(1-18%)</f>
        <v>33.193599999999996</v>
      </c>
      <c r="F124" s="12">
        <f>TRUNC(E124*D124,2)</f>
        <v>170.28</v>
      </c>
      <c r="G124" s="12">
        <f>M124*(1-18%)</f>
        <v>8.9380000000000006</v>
      </c>
      <c r="H124" s="12"/>
      <c r="I124" s="12">
        <f>O124*(1-18%)</f>
        <v>42.131599999999999</v>
      </c>
      <c r="J124" s="13">
        <f>ROUND(I124*D124,2)</f>
        <v>216.14</v>
      </c>
      <c r="K124" s="6"/>
      <c r="L124" s="6">
        <v>40.479999999999997</v>
      </c>
      <c r="M124" s="6">
        <v>10.9</v>
      </c>
      <c r="N124" s="6"/>
      <c r="O124" s="6">
        <v>51.379999999999995</v>
      </c>
      <c r="P124" s="6"/>
      <c r="Q124" s="6">
        <f t="shared" ref="Q124:Q128" si="98">U124-R124-S124</f>
        <v>33.192783423934458</v>
      </c>
      <c r="R124" s="6">
        <f t="shared" ref="R124:R128" si="99">U124-(U124/(1+26.93%))</f>
        <v>8.9388165760655411</v>
      </c>
      <c r="S124" s="6">
        <f t="shared" ref="S124:S128" si="100">N124*(1-18%)</f>
        <v>0</v>
      </c>
      <c r="T124" s="6">
        <f t="shared" ref="T124:T128" si="101">(SUM(Q124:S124))</f>
        <v>42.131599999999999</v>
      </c>
      <c r="U124" s="6">
        <f t="shared" ref="U124:U128" si="102">O124*(1-18%)</f>
        <v>42.131599999999999</v>
      </c>
      <c r="V124" s="6" t="b">
        <f t="shared" ref="V124:V128" si="103">U124=T124</f>
        <v>1</v>
      </c>
      <c r="W124" s="6" t="b">
        <f t="shared" ref="W124:W128" si="104">U124=I124</f>
        <v>1</v>
      </c>
      <c r="X124" s="36">
        <f t="shared" ref="X124:X128" si="105">((U124/O124)-1)*100</f>
        <v>-17.999999999999993</v>
      </c>
      <c r="Y124" s="6"/>
      <c r="Z124" s="6"/>
    </row>
    <row r="125" spans="1:26" ht="76.5" x14ac:dyDescent="0.25">
      <c r="A125" s="7" t="s">
        <v>226</v>
      </c>
      <c r="B125" s="7" t="s">
        <v>227</v>
      </c>
      <c r="C125" s="40" t="s">
        <v>83</v>
      </c>
      <c r="D125" s="41">
        <v>0.24</v>
      </c>
      <c r="E125" s="38">
        <f>L125*(1-18%)</f>
        <v>306.77840000000003</v>
      </c>
      <c r="F125" s="38">
        <f>TRUNC(E125*D125,2)</f>
        <v>73.62</v>
      </c>
      <c r="G125" s="12">
        <f>M125*(1-18%)</f>
        <v>82.615000000000009</v>
      </c>
      <c r="H125" s="12"/>
      <c r="I125" s="12">
        <f>O125*(1-18%)</f>
        <v>389.39340000000004</v>
      </c>
      <c r="J125" s="13">
        <f>ROUND(I125*D125,2)</f>
        <v>93.45</v>
      </c>
      <c r="K125" s="6"/>
      <c r="L125" s="6">
        <v>374.12</v>
      </c>
      <c r="M125" s="6">
        <v>100.75</v>
      </c>
      <c r="N125" s="6"/>
      <c r="O125" s="6">
        <v>474.87</v>
      </c>
      <c r="P125" s="6"/>
      <c r="Q125" s="6">
        <f t="shared" si="98"/>
        <v>306.77806665091003</v>
      </c>
      <c r="R125" s="6">
        <f t="shared" si="99"/>
        <v>82.615333349090008</v>
      </c>
      <c r="S125" s="6">
        <f t="shared" si="100"/>
        <v>0</v>
      </c>
      <c r="T125" s="6">
        <f t="shared" si="101"/>
        <v>389.39340000000004</v>
      </c>
      <c r="U125" s="6">
        <f t="shared" si="102"/>
        <v>389.39340000000004</v>
      </c>
      <c r="V125" s="6" t="b">
        <f t="shared" si="103"/>
        <v>1</v>
      </c>
      <c r="W125" s="6" t="b">
        <f t="shared" si="104"/>
        <v>1</v>
      </c>
      <c r="X125" s="36">
        <f t="shared" si="105"/>
        <v>-17.999999999999993</v>
      </c>
      <c r="Y125" s="6"/>
      <c r="Z125" s="6"/>
    </row>
    <row r="126" spans="1:26" ht="63.75" x14ac:dyDescent="0.25">
      <c r="A126" s="39" t="s">
        <v>228</v>
      </c>
      <c r="B126" s="39" t="s">
        <v>229</v>
      </c>
      <c r="C126" s="40" t="s">
        <v>230</v>
      </c>
      <c r="D126" s="41">
        <v>8</v>
      </c>
      <c r="E126" s="38">
        <f>L126*(1-18%)</f>
        <v>8.9052000000000007</v>
      </c>
      <c r="F126" s="38">
        <f>TRUNC(E126*D126,2)</f>
        <v>71.239999999999995</v>
      </c>
      <c r="G126" s="12">
        <f>M126*(1-18%)</f>
        <v>2.3944000000000001</v>
      </c>
      <c r="H126" s="12"/>
      <c r="I126" s="12">
        <f>O126*(1-18%)</f>
        <v>11.2996</v>
      </c>
      <c r="J126" s="13">
        <f>ROUND(I126*D126,2)</f>
        <v>90.4</v>
      </c>
      <c r="K126" s="6"/>
      <c r="L126" s="6">
        <v>10.86</v>
      </c>
      <c r="M126" s="6">
        <v>2.92</v>
      </c>
      <c r="N126" s="6"/>
      <c r="O126" s="6">
        <v>13.78</v>
      </c>
      <c r="P126" s="6"/>
      <c r="Q126" s="6">
        <f t="shared" si="98"/>
        <v>8.9022295753564968</v>
      </c>
      <c r="R126" s="6">
        <f t="shared" si="99"/>
        <v>2.397370424643503</v>
      </c>
      <c r="S126" s="6">
        <f t="shared" si="100"/>
        <v>0</v>
      </c>
      <c r="T126" s="6">
        <f t="shared" si="101"/>
        <v>11.2996</v>
      </c>
      <c r="U126" s="6">
        <f t="shared" si="102"/>
        <v>11.2996</v>
      </c>
      <c r="V126" s="6" t="b">
        <f t="shared" si="103"/>
        <v>1</v>
      </c>
      <c r="W126" s="6" t="b">
        <f t="shared" si="104"/>
        <v>1</v>
      </c>
      <c r="X126" s="36">
        <f t="shared" si="105"/>
        <v>-17.999999999999993</v>
      </c>
      <c r="Y126" s="6"/>
      <c r="Z126" s="6"/>
    </row>
    <row r="127" spans="1:26" ht="76.5" x14ac:dyDescent="0.25">
      <c r="A127" s="7" t="s">
        <v>231</v>
      </c>
      <c r="B127" s="7" t="s">
        <v>232</v>
      </c>
      <c r="C127" s="40" t="s">
        <v>230</v>
      </c>
      <c r="D127" s="41">
        <v>8</v>
      </c>
      <c r="E127" s="67">
        <f>L127*(1-18%)</f>
        <v>6.8306000000000004</v>
      </c>
      <c r="F127" s="38">
        <f>TRUNC(E127*D127,2)</f>
        <v>54.64</v>
      </c>
      <c r="G127" s="12">
        <f>M127*(1-18%)</f>
        <v>1.8368000000000002</v>
      </c>
      <c r="H127" s="12"/>
      <c r="I127" s="12">
        <f>O127*(1-18%)</f>
        <v>8.6674000000000007</v>
      </c>
      <c r="J127" s="13">
        <f>ROUND(I127*D127,2)</f>
        <v>69.34</v>
      </c>
      <c r="K127" s="6"/>
      <c r="L127" s="6">
        <v>8.33</v>
      </c>
      <c r="M127" s="6">
        <v>2.2400000000000002</v>
      </c>
      <c r="N127" s="6"/>
      <c r="O127" s="6">
        <v>10.57</v>
      </c>
      <c r="P127" s="6"/>
      <c r="Q127" s="6">
        <f t="shared" si="98"/>
        <v>6.8284881430709854</v>
      </c>
      <c r="R127" s="6">
        <f t="shared" si="99"/>
        <v>1.8389118569290153</v>
      </c>
      <c r="S127" s="6">
        <f t="shared" si="100"/>
        <v>0</v>
      </c>
      <c r="T127" s="6">
        <f t="shared" si="101"/>
        <v>8.6674000000000007</v>
      </c>
      <c r="U127" s="6">
        <f t="shared" si="102"/>
        <v>8.6674000000000007</v>
      </c>
      <c r="V127" s="6" t="b">
        <f t="shared" si="103"/>
        <v>1</v>
      </c>
      <c r="W127" s="6" t="b">
        <f t="shared" si="104"/>
        <v>1</v>
      </c>
      <c r="X127" s="36">
        <f t="shared" si="105"/>
        <v>-17.999999999999993</v>
      </c>
      <c r="Y127" s="6"/>
      <c r="Z127" s="6"/>
    </row>
    <row r="128" spans="1:26" ht="76.5" x14ac:dyDescent="0.25">
      <c r="A128" s="7" t="s">
        <v>233</v>
      </c>
      <c r="B128" s="7" t="s">
        <v>234</v>
      </c>
      <c r="C128" s="40" t="s">
        <v>230</v>
      </c>
      <c r="D128" s="41">
        <v>26</v>
      </c>
      <c r="E128" s="38">
        <f>L128*(1-18%)</f>
        <v>5.7236000000000011</v>
      </c>
      <c r="F128" s="38">
        <f>TRUNC(E128*D128,2)</f>
        <v>148.81</v>
      </c>
      <c r="G128" s="12">
        <f>M128*(1-18%)</f>
        <v>1.5334000000000001</v>
      </c>
      <c r="H128" s="12"/>
      <c r="I128" s="12">
        <f>O128*(1-18%)</f>
        <v>7.2570000000000014</v>
      </c>
      <c r="J128" s="13">
        <f>ROUND(I128*D128,2)</f>
        <v>188.68</v>
      </c>
      <c r="K128" s="6"/>
      <c r="L128" s="6">
        <v>6.98</v>
      </c>
      <c r="M128" s="6">
        <v>1.87</v>
      </c>
      <c r="N128" s="6"/>
      <c r="O128" s="6">
        <v>8.8500000000000014</v>
      </c>
      <c r="P128" s="6"/>
      <c r="Q128" s="6">
        <f t="shared" si="98"/>
        <v>5.7173245095722072</v>
      </c>
      <c r="R128" s="6">
        <f t="shared" si="99"/>
        <v>1.5396754904277943</v>
      </c>
      <c r="S128" s="6">
        <f t="shared" si="100"/>
        <v>0</v>
      </c>
      <c r="T128" s="6">
        <f t="shared" si="101"/>
        <v>7.2570000000000014</v>
      </c>
      <c r="U128" s="6">
        <f t="shared" si="102"/>
        <v>7.2570000000000014</v>
      </c>
      <c r="V128" s="6" t="b">
        <f t="shared" si="103"/>
        <v>1</v>
      </c>
      <c r="W128" s="6" t="b">
        <f t="shared" si="104"/>
        <v>1</v>
      </c>
      <c r="X128" s="36">
        <f t="shared" si="105"/>
        <v>-17.999999999999993</v>
      </c>
      <c r="Y128" s="6"/>
      <c r="Z128" s="6"/>
    </row>
    <row r="129" spans="1:26" x14ac:dyDescent="0.25">
      <c r="A129" s="34" t="s">
        <v>235</v>
      </c>
      <c r="B129" s="51" t="s">
        <v>1639</v>
      </c>
      <c r="C129" s="52"/>
      <c r="D129" s="52"/>
      <c r="E129" s="52"/>
      <c r="F129" s="52"/>
      <c r="G129" s="52"/>
      <c r="H129" s="52"/>
      <c r="I129" s="52"/>
      <c r="J129" s="52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63.75" x14ac:dyDescent="0.25">
      <c r="A130" s="7" t="s">
        <v>236</v>
      </c>
      <c r="B130" s="7" t="s">
        <v>237</v>
      </c>
      <c r="C130" s="8" t="s">
        <v>32</v>
      </c>
      <c r="D130" s="9">
        <v>404.35</v>
      </c>
      <c r="E130" s="38">
        <f t="shared" ref="E130:E137" si="106">L130*(1-18%)</f>
        <v>51.750200000000007</v>
      </c>
      <c r="F130" s="12">
        <f t="shared" ref="F130:F137" si="107">TRUNC(E130*D130,2)</f>
        <v>20925.189999999999</v>
      </c>
      <c r="G130" s="12">
        <f t="shared" ref="G130:G137" si="108">M130*(1-18%)</f>
        <v>13.931799999999999</v>
      </c>
      <c r="H130" s="12"/>
      <c r="I130" s="12">
        <f t="shared" ref="I130:I137" si="109">O130*(1-18%)</f>
        <v>65.682000000000002</v>
      </c>
      <c r="J130" s="13">
        <f t="shared" ref="J130:J137" si="110">ROUND(I130*D130,2)</f>
        <v>26558.52</v>
      </c>
      <c r="K130" s="6"/>
      <c r="L130" s="6">
        <v>63.11</v>
      </c>
      <c r="M130" s="6">
        <v>16.989999999999998</v>
      </c>
      <c r="N130" s="6"/>
      <c r="O130" s="6">
        <v>80.099999999999994</v>
      </c>
      <c r="P130" s="6"/>
      <c r="Q130" s="6">
        <f t="shared" ref="Q130:Q137" si="111">U130-R130-S130</f>
        <v>51.746632001890816</v>
      </c>
      <c r="R130" s="6">
        <f t="shared" ref="R130:R137" si="112">U130-(U130/(1+26.93%))</f>
        <v>13.935367998109186</v>
      </c>
      <c r="S130" s="6">
        <f t="shared" ref="S130:S137" si="113">N130*(1-18%)</f>
        <v>0</v>
      </c>
      <c r="T130" s="6">
        <f t="shared" ref="T130:T137" si="114">(SUM(Q130:S130))</f>
        <v>65.682000000000002</v>
      </c>
      <c r="U130" s="6">
        <f t="shared" ref="U130:U137" si="115">O130*(1-18%)</f>
        <v>65.682000000000002</v>
      </c>
      <c r="V130" s="6" t="b">
        <f t="shared" ref="V130:V137" si="116">U130=T130</f>
        <v>1</v>
      </c>
      <c r="W130" s="6" t="b">
        <f t="shared" ref="W130:W137" si="117">U130=I130</f>
        <v>1</v>
      </c>
      <c r="X130" s="36">
        <f t="shared" ref="X130:X137" si="118">((U130/O130)-1)*100</f>
        <v>-17.999999999999993</v>
      </c>
      <c r="Y130" s="6"/>
      <c r="Z130" s="6"/>
    </row>
    <row r="131" spans="1:26" ht="38.25" x14ac:dyDescent="0.25">
      <c r="A131" s="7" t="s">
        <v>238</v>
      </c>
      <c r="B131" s="7" t="s">
        <v>239</v>
      </c>
      <c r="C131" s="8" t="s">
        <v>230</v>
      </c>
      <c r="D131" s="9">
        <v>294</v>
      </c>
      <c r="E131" s="38">
        <f t="shared" si="106"/>
        <v>10.709200000000001</v>
      </c>
      <c r="F131" s="12">
        <f t="shared" si="107"/>
        <v>3148.5</v>
      </c>
      <c r="G131" s="12">
        <f t="shared" si="108"/>
        <v>2.8782000000000001</v>
      </c>
      <c r="H131" s="12"/>
      <c r="I131" s="12">
        <f t="shared" si="109"/>
        <v>13.587400000000001</v>
      </c>
      <c r="J131" s="13">
        <f t="shared" si="110"/>
        <v>3994.7</v>
      </c>
      <c r="K131" s="6"/>
      <c r="L131" s="6">
        <v>13.06</v>
      </c>
      <c r="M131" s="6">
        <v>3.51</v>
      </c>
      <c r="N131" s="6"/>
      <c r="O131" s="6">
        <v>16.57</v>
      </c>
      <c r="P131" s="6"/>
      <c r="Q131" s="6">
        <f t="shared" si="111"/>
        <v>10.704640352950447</v>
      </c>
      <c r="R131" s="6">
        <f t="shared" si="112"/>
        <v>2.8827596470495536</v>
      </c>
      <c r="S131" s="6">
        <f t="shared" si="113"/>
        <v>0</v>
      </c>
      <c r="T131" s="6">
        <f t="shared" si="114"/>
        <v>13.587400000000001</v>
      </c>
      <c r="U131" s="6">
        <f t="shared" si="115"/>
        <v>13.587400000000001</v>
      </c>
      <c r="V131" s="6" t="b">
        <f t="shared" si="116"/>
        <v>1</v>
      </c>
      <c r="W131" s="6" t="b">
        <f t="shared" si="117"/>
        <v>1</v>
      </c>
      <c r="X131" s="36">
        <f t="shared" si="118"/>
        <v>-17.999999999999993</v>
      </c>
      <c r="Y131" s="6"/>
      <c r="Z131" s="6"/>
    </row>
    <row r="132" spans="1:26" ht="38.25" x14ac:dyDescent="0.25">
      <c r="A132" s="7" t="s">
        <v>240</v>
      </c>
      <c r="B132" s="7" t="s">
        <v>241</v>
      </c>
      <c r="C132" s="8" t="s">
        <v>230</v>
      </c>
      <c r="D132" s="9">
        <v>458</v>
      </c>
      <c r="E132" s="38">
        <f t="shared" si="106"/>
        <v>9.6596000000000011</v>
      </c>
      <c r="F132" s="12">
        <f t="shared" si="107"/>
        <v>4424.09</v>
      </c>
      <c r="G132" s="12">
        <f t="shared" si="108"/>
        <v>2.5994000000000002</v>
      </c>
      <c r="H132" s="12"/>
      <c r="I132" s="12">
        <f t="shared" si="109"/>
        <v>12.259</v>
      </c>
      <c r="J132" s="13">
        <f t="shared" si="110"/>
        <v>5614.62</v>
      </c>
      <c r="K132" s="6"/>
      <c r="L132" s="6">
        <v>11.78</v>
      </c>
      <c r="M132" s="6">
        <v>3.17</v>
      </c>
      <c r="N132" s="6"/>
      <c r="O132" s="6">
        <v>14.95</v>
      </c>
      <c r="P132" s="6"/>
      <c r="Q132" s="6">
        <f t="shared" si="111"/>
        <v>9.658079256282992</v>
      </c>
      <c r="R132" s="6">
        <f t="shared" si="112"/>
        <v>2.6009207437170083</v>
      </c>
      <c r="S132" s="6">
        <f t="shared" si="113"/>
        <v>0</v>
      </c>
      <c r="T132" s="6">
        <f t="shared" si="114"/>
        <v>12.259</v>
      </c>
      <c r="U132" s="6">
        <f t="shared" si="115"/>
        <v>12.259</v>
      </c>
      <c r="V132" s="6" t="b">
        <f t="shared" si="116"/>
        <v>1</v>
      </c>
      <c r="W132" s="6" t="b">
        <f t="shared" si="117"/>
        <v>1</v>
      </c>
      <c r="X132" s="36">
        <f t="shared" si="118"/>
        <v>-17.999999999999993</v>
      </c>
      <c r="Y132" s="6"/>
      <c r="Z132" s="6"/>
    </row>
    <row r="133" spans="1:26" ht="38.25" x14ac:dyDescent="0.25">
      <c r="A133" s="7" t="s">
        <v>242</v>
      </c>
      <c r="B133" s="7" t="s">
        <v>243</v>
      </c>
      <c r="C133" s="8" t="s">
        <v>230</v>
      </c>
      <c r="D133" s="9">
        <v>233</v>
      </c>
      <c r="E133" s="38">
        <f t="shared" si="106"/>
        <v>8.7330000000000005</v>
      </c>
      <c r="F133" s="12">
        <f t="shared" si="107"/>
        <v>2034.78</v>
      </c>
      <c r="G133" s="12">
        <f t="shared" si="108"/>
        <v>2.3452000000000002</v>
      </c>
      <c r="H133" s="12"/>
      <c r="I133" s="12">
        <f t="shared" si="109"/>
        <v>11.078200000000001</v>
      </c>
      <c r="J133" s="13">
        <f t="shared" si="110"/>
        <v>2581.2199999999998</v>
      </c>
      <c r="K133" s="6"/>
      <c r="L133" s="6">
        <v>10.65</v>
      </c>
      <c r="M133" s="6">
        <v>2.86</v>
      </c>
      <c r="N133" s="6"/>
      <c r="O133" s="6">
        <v>13.51</v>
      </c>
      <c r="P133" s="6"/>
      <c r="Q133" s="6">
        <f t="shared" si="111"/>
        <v>8.7278027259119213</v>
      </c>
      <c r="R133" s="6">
        <f t="shared" si="112"/>
        <v>2.3503972740880794</v>
      </c>
      <c r="S133" s="6">
        <f t="shared" si="113"/>
        <v>0</v>
      </c>
      <c r="T133" s="6">
        <f t="shared" si="114"/>
        <v>11.078200000000001</v>
      </c>
      <c r="U133" s="6">
        <f t="shared" si="115"/>
        <v>11.078200000000001</v>
      </c>
      <c r="V133" s="6" t="b">
        <f t="shared" si="116"/>
        <v>1</v>
      </c>
      <c r="W133" s="6" t="b">
        <f t="shared" si="117"/>
        <v>1</v>
      </c>
      <c r="X133" s="36">
        <f t="shared" si="118"/>
        <v>-17.999999999999993</v>
      </c>
      <c r="Y133" s="6"/>
      <c r="Z133" s="6"/>
    </row>
    <row r="134" spans="1:26" ht="38.25" x14ac:dyDescent="0.25">
      <c r="A134" s="7" t="s">
        <v>244</v>
      </c>
      <c r="B134" s="7" t="s">
        <v>245</v>
      </c>
      <c r="C134" s="8" t="s">
        <v>230</v>
      </c>
      <c r="D134" s="9">
        <v>651</v>
      </c>
      <c r="E134" s="38">
        <f t="shared" si="106"/>
        <v>7.6752000000000002</v>
      </c>
      <c r="F134" s="12">
        <f t="shared" si="107"/>
        <v>4996.55</v>
      </c>
      <c r="G134" s="12">
        <f t="shared" si="108"/>
        <v>2.0664000000000002</v>
      </c>
      <c r="H134" s="12"/>
      <c r="I134" s="12">
        <f t="shared" si="109"/>
        <v>9.7416</v>
      </c>
      <c r="J134" s="13">
        <f t="shared" si="110"/>
        <v>6341.78</v>
      </c>
      <c r="K134" s="6"/>
      <c r="L134" s="6">
        <v>9.36</v>
      </c>
      <c r="M134" s="6">
        <v>2.52</v>
      </c>
      <c r="N134" s="6"/>
      <c r="O134" s="6">
        <v>11.879999999999999</v>
      </c>
      <c r="P134" s="6"/>
      <c r="Q134" s="6">
        <f t="shared" si="111"/>
        <v>7.6747813755613334</v>
      </c>
      <c r="R134" s="6">
        <f t="shared" si="112"/>
        <v>2.0668186244386666</v>
      </c>
      <c r="S134" s="6">
        <f t="shared" si="113"/>
        <v>0</v>
      </c>
      <c r="T134" s="6">
        <f t="shared" si="114"/>
        <v>9.7416</v>
      </c>
      <c r="U134" s="6">
        <f t="shared" si="115"/>
        <v>9.7416</v>
      </c>
      <c r="V134" s="6" t="b">
        <f t="shared" si="116"/>
        <v>1</v>
      </c>
      <c r="W134" s="6" t="b">
        <f t="shared" si="117"/>
        <v>1</v>
      </c>
      <c r="X134" s="36">
        <f t="shared" si="118"/>
        <v>-17.999999999999993</v>
      </c>
      <c r="Y134" s="6"/>
      <c r="Z134" s="6"/>
    </row>
    <row r="135" spans="1:26" ht="38.25" x14ac:dyDescent="0.25">
      <c r="A135" s="7" t="s">
        <v>246</v>
      </c>
      <c r="B135" s="7" t="s">
        <v>247</v>
      </c>
      <c r="C135" s="8" t="s">
        <v>230</v>
      </c>
      <c r="D135" s="9">
        <v>137</v>
      </c>
      <c r="E135" s="38">
        <f t="shared" si="106"/>
        <v>6.4042000000000003</v>
      </c>
      <c r="F135" s="12">
        <f t="shared" si="107"/>
        <v>877.37</v>
      </c>
      <c r="G135" s="12">
        <f t="shared" si="108"/>
        <v>1.7220000000000002</v>
      </c>
      <c r="H135" s="12"/>
      <c r="I135" s="12">
        <f t="shared" si="109"/>
        <v>8.1262000000000008</v>
      </c>
      <c r="J135" s="13">
        <f t="shared" si="110"/>
        <v>1113.29</v>
      </c>
      <c r="K135" s="6"/>
      <c r="L135" s="6">
        <v>7.81</v>
      </c>
      <c r="M135" s="6">
        <v>2.1</v>
      </c>
      <c r="N135" s="6"/>
      <c r="O135" s="6">
        <v>9.91</v>
      </c>
      <c r="P135" s="6"/>
      <c r="Q135" s="6">
        <f t="shared" si="111"/>
        <v>6.4021113999842445</v>
      </c>
      <c r="R135" s="6">
        <f t="shared" si="112"/>
        <v>1.7240886000157563</v>
      </c>
      <c r="S135" s="6">
        <f t="shared" si="113"/>
        <v>0</v>
      </c>
      <c r="T135" s="6">
        <f t="shared" si="114"/>
        <v>8.1262000000000008</v>
      </c>
      <c r="U135" s="6">
        <f t="shared" si="115"/>
        <v>8.1262000000000008</v>
      </c>
      <c r="V135" s="6" t="b">
        <f t="shared" si="116"/>
        <v>1</v>
      </c>
      <c r="W135" s="6" t="b">
        <f t="shared" si="117"/>
        <v>1</v>
      </c>
      <c r="X135" s="36">
        <f t="shared" si="118"/>
        <v>-17.999999999999993</v>
      </c>
      <c r="Y135" s="6"/>
      <c r="Z135" s="6"/>
    </row>
    <row r="136" spans="1:26" ht="38.25" x14ac:dyDescent="0.25">
      <c r="A136" s="7" t="s">
        <v>248</v>
      </c>
      <c r="B136" s="7" t="s">
        <v>249</v>
      </c>
      <c r="C136" s="8" t="s">
        <v>230</v>
      </c>
      <c r="D136" s="9">
        <v>176</v>
      </c>
      <c r="E136" s="38">
        <f t="shared" si="106"/>
        <v>5.9532000000000007</v>
      </c>
      <c r="F136" s="12">
        <f t="shared" si="107"/>
        <v>1047.76</v>
      </c>
      <c r="G136" s="12">
        <f t="shared" si="108"/>
        <v>1.599</v>
      </c>
      <c r="H136" s="12"/>
      <c r="I136" s="12">
        <f t="shared" si="109"/>
        <v>7.5522</v>
      </c>
      <c r="J136" s="13">
        <f t="shared" si="110"/>
        <v>1329.19</v>
      </c>
      <c r="K136" s="6"/>
      <c r="L136" s="6">
        <v>7.26</v>
      </c>
      <c r="M136" s="6">
        <v>1.95</v>
      </c>
      <c r="N136" s="6"/>
      <c r="O136" s="6">
        <v>9.2099999999999991</v>
      </c>
      <c r="P136" s="6"/>
      <c r="Q136" s="6">
        <f t="shared" si="111"/>
        <v>5.9498936421649731</v>
      </c>
      <c r="R136" s="6">
        <f t="shared" si="112"/>
        <v>1.602306357835027</v>
      </c>
      <c r="S136" s="6">
        <f t="shared" si="113"/>
        <v>0</v>
      </c>
      <c r="T136" s="6">
        <f t="shared" si="114"/>
        <v>7.5522</v>
      </c>
      <c r="U136" s="6">
        <f t="shared" si="115"/>
        <v>7.5522</v>
      </c>
      <c r="V136" s="6" t="b">
        <f t="shared" si="116"/>
        <v>1</v>
      </c>
      <c r="W136" s="6" t="b">
        <f t="shared" si="117"/>
        <v>1</v>
      </c>
      <c r="X136" s="36">
        <f t="shared" si="118"/>
        <v>-17.999999999999993</v>
      </c>
      <c r="Y136" s="6"/>
      <c r="Z136" s="6"/>
    </row>
    <row r="137" spans="1:26" ht="63.75" x14ac:dyDescent="0.25">
      <c r="A137" s="7" t="s">
        <v>250</v>
      </c>
      <c r="B137" s="7" t="s">
        <v>251</v>
      </c>
      <c r="C137" s="8" t="s">
        <v>83</v>
      </c>
      <c r="D137" s="9">
        <v>26.56</v>
      </c>
      <c r="E137" s="38">
        <f t="shared" si="106"/>
        <v>310.39460000000003</v>
      </c>
      <c r="F137" s="12">
        <f t="shared" si="107"/>
        <v>8244.08</v>
      </c>
      <c r="G137" s="12">
        <f t="shared" si="108"/>
        <v>83.582600000000014</v>
      </c>
      <c r="H137" s="12"/>
      <c r="I137" s="12">
        <f t="shared" si="109"/>
        <v>393.97720000000004</v>
      </c>
      <c r="J137" s="13">
        <f t="shared" si="110"/>
        <v>10464.030000000001</v>
      </c>
      <c r="K137" s="6"/>
      <c r="L137" s="6">
        <v>378.53</v>
      </c>
      <c r="M137" s="6">
        <v>101.93</v>
      </c>
      <c r="N137" s="6"/>
      <c r="O137" s="6">
        <v>480.46</v>
      </c>
      <c r="P137" s="6"/>
      <c r="Q137" s="6">
        <f t="shared" si="111"/>
        <v>310.38934845978105</v>
      </c>
      <c r="R137" s="6">
        <f t="shared" si="112"/>
        <v>83.587851540218992</v>
      </c>
      <c r="S137" s="6">
        <f t="shared" si="113"/>
        <v>0</v>
      </c>
      <c r="T137" s="6">
        <f t="shared" si="114"/>
        <v>393.97720000000004</v>
      </c>
      <c r="U137" s="6">
        <f t="shared" si="115"/>
        <v>393.97720000000004</v>
      </c>
      <c r="V137" s="6" t="b">
        <f t="shared" si="116"/>
        <v>1</v>
      </c>
      <c r="W137" s="6" t="b">
        <f t="shared" si="117"/>
        <v>1</v>
      </c>
      <c r="X137" s="36">
        <f t="shared" si="118"/>
        <v>-17.999999999999993</v>
      </c>
      <c r="Y137" s="6"/>
      <c r="Z137" s="6"/>
    </row>
    <row r="138" spans="1:26" x14ac:dyDescent="0.25">
      <c r="A138" s="34" t="s">
        <v>252</v>
      </c>
      <c r="B138" s="51" t="s">
        <v>253</v>
      </c>
      <c r="C138" s="52"/>
      <c r="D138" s="52"/>
      <c r="E138" s="52"/>
      <c r="F138" s="52"/>
      <c r="G138" s="52"/>
      <c r="H138" s="52"/>
      <c r="I138" s="52"/>
      <c r="J138" s="52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76.5" x14ac:dyDescent="0.25">
      <c r="A139" s="7" t="s">
        <v>254</v>
      </c>
      <c r="B139" s="7" t="s">
        <v>255</v>
      </c>
      <c r="C139" s="8" t="s">
        <v>32</v>
      </c>
      <c r="D139" s="9">
        <v>24.71</v>
      </c>
      <c r="E139" s="38">
        <f>L139*(1-18%)</f>
        <v>17.293800000000001</v>
      </c>
      <c r="F139" s="12">
        <f>TRUNC(E139*D139,2)</f>
        <v>427.32</v>
      </c>
      <c r="G139" s="12">
        <f>M139*(1-18%)</f>
        <v>4.6494</v>
      </c>
      <c r="H139" s="12"/>
      <c r="I139" s="12">
        <f>O139*(1-18%)</f>
        <v>21.943200000000001</v>
      </c>
      <c r="J139" s="13">
        <f>ROUND(I139*D139,2)</f>
        <v>542.22</v>
      </c>
      <c r="K139" s="6"/>
      <c r="L139" s="6">
        <v>21.09</v>
      </c>
      <c r="M139" s="6">
        <v>5.67</v>
      </c>
      <c r="N139" s="6"/>
      <c r="O139" s="6">
        <v>26.759999999999998</v>
      </c>
      <c r="P139" s="6"/>
      <c r="Q139" s="6">
        <f t="shared" ref="Q139:Q142" si="119">U139-R139-S139</f>
        <v>17.287638856062401</v>
      </c>
      <c r="R139" s="6">
        <f t="shared" ref="R139:R142" si="120">U139-(U139/(1+26.93%))</f>
        <v>4.6555611439376001</v>
      </c>
      <c r="S139" s="6">
        <f t="shared" ref="S139:S142" si="121">N139*(1-18%)</f>
        <v>0</v>
      </c>
      <c r="T139" s="6">
        <f t="shared" ref="T139:T142" si="122">(SUM(Q139:S139))</f>
        <v>21.943200000000001</v>
      </c>
      <c r="U139" s="6">
        <f t="shared" ref="U139:U142" si="123">O139*(1-18%)</f>
        <v>21.943200000000001</v>
      </c>
      <c r="V139" s="6" t="b">
        <f t="shared" ref="V139:V142" si="124">U139=T139</f>
        <v>1</v>
      </c>
      <c r="W139" s="6" t="b">
        <f t="shared" ref="W139:W142" si="125">U139=I139</f>
        <v>1</v>
      </c>
      <c r="X139" s="36">
        <f t="shared" ref="X139:X142" si="126">((U139/O139)-1)*100</f>
        <v>-17.999999999999993</v>
      </c>
      <c r="Y139" s="6"/>
      <c r="Z139" s="6"/>
    </row>
    <row r="140" spans="1:26" ht="63.75" x14ac:dyDescent="0.25">
      <c r="A140" s="7" t="s">
        <v>256</v>
      </c>
      <c r="B140" s="7" t="s">
        <v>257</v>
      </c>
      <c r="C140" s="8" t="s">
        <v>230</v>
      </c>
      <c r="D140" s="9">
        <v>54</v>
      </c>
      <c r="E140" s="38">
        <f>L140*(1-18%)</f>
        <v>7.5522000000000009</v>
      </c>
      <c r="F140" s="12">
        <f>TRUNC(E140*D140,2)</f>
        <v>407.81</v>
      </c>
      <c r="G140" s="12">
        <f>M140*(1-18%)</f>
        <v>2.0336000000000003</v>
      </c>
      <c r="H140" s="12"/>
      <c r="I140" s="12">
        <f>O140*(1-18%)</f>
        <v>9.5858000000000025</v>
      </c>
      <c r="J140" s="13">
        <f>ROUND(I140*D140,2)</f>
        <v>517.63</v>
      </c>
      <c r="K140" s="6"/>
      <c r="L140" s="6">
        <v>9.2100000000000009</v>
      </c>
      <c r="M140" s="6">
        <v>2.48</v>
      </c>
      <c r="N140" s="6"/>
      <c r="O140" s="6">
        <v>11.690000000000001</v>
      </c>
      <c r="P140" s="6"/>
      <c r="Q140" s="6">
        <f t="shared" si="119"/>
        <v>7.5520365555818199</v>
      </c>
      <c r="R140" s="6">
        <f t="shared" si="120"/>
        <v>2.0337634444181827</v>
      </c>
      <c r="S140" s="6">
        <f t="shared" si="121"/>
        <v>0</v>
      </c>
      <c r="T140" s="6">
        <f t="shared" si="122"/>
        <v>9.5858000000000025</v>
      </c>
      <c r="U140" s="6">
        <f t="shared" si="123"/>
        <v>9.5858000000000025</v>
      </c>
      <c r="V140" s="6" t="b">
        <f t="shared" si="124"/>
        <v>1</v>
      </c>
      <c r="W140" s="6" t="b">
        <f t="shared" si="125"/>
        <v>1</v>
      </c>
      <c r="X140" s="36">
        <f t="shared" si="126"/>
        <v>-17.999999999999982</v>
      </c>
      <c r="Y140" s="6"/>
      <c r="Z140" s="6"/>
    </row>
    <row r="141" spans="1:26" ht="63.75" x14ac:dyDescent="0.25">
      <c r="A141" s="7" t="s">
        <v>258</v>
      </c>
      <c r="B141" s="7" t="s">
        <v>259</v>
      </c>
      <c r="C141" s="8" t="s">
        <v>230</v>
      </c>
      <c r="D141" s="9">
        <v>17</v>
      </c>
      <c r="E141" s="38">
        <f>L141*(1-18%)</f>
        <v>7.1257999999999999</v>
      </c>
      <c r="F141" s="12">
        <f>TRUNC(E141*D141,2)</f>
        <v>121.13</v>
      </c>
      <c r="G141" s="12">
        <f>M141*(1-18%)</f>
        <v>1.9188000000000001</v>
      </c>
      <c r="H141" s="12"/>
      <c r="I141" s="12">
        <f>O141*(1-18%)</f>
        <v>9.0446000000000009</v>
      </c>
      <c r="J141" s="13">
        <f>ROUND(I141*D141,2)</f>
        <v>153.76</v>
      </c>
      <c r="K141" s="6"/>
      <c r="L141" s="6">
        <v>8.69</v>
      </c>
      <c r="M141" s="6">
        <v>2.34</v>
      </c>
      <c r="N141" s="6"/>
      <c r="O141" s="6">
        <v>11.03</v>
      </c>
      <c r="P141" s="6"/>
      <c r="Q141" s="6">
        <f t="shared" si="119"/>
        <v>7.1256598124950772</v>
      </c>
      <c r="R141" s="6">
        <f t="shared" si="120"/>
        <v>1.9189401875049237</v>
      </c>
      <c r="S141" s="6">
        <f t="shared" si="121"/>
        <v>0</v>
      </c>
      <c r="T141" s="6">
        <f t="shared" si="122"/>
        <v>9.0446000000000009</v>
      </c>
      <c r="U141" s="6">
        <f t="shared" si="123"/>
        <v>9.0446000000000009</v>
      </c>
      <c r="V141" s="6" t="b">
        <f t="shared" si="124"/>
        <v>1</v>
      </c>
      <c r="W141" s="6" t="b">
        <f t="shared" si="125"/>
        <v>1</v>
      </c>
      <c r="X141" s="36">
        <f t="shared" si="126"/>
        <v>-17.999999999999982</v>
      </c>
      <c r="Y141" s="6"/>
      <c r="Z141" s="6"/>
    </row>
    <row r="142" spans="1:26" ht="51" x14ac:dyDescent="0.25">
      <c r="A142" s="7" t="s">
        <v>260</v>
      </c>
      <c r="B142" s="7" t="s">
        <v>261</v>
      </c>
      <c r="C142" s="8" t="s">
        <v>83</v>
      </c>
      <c r="D142" s="9">
        <v>2.62</v>
      </c>
      <c r="E142" s="38">
        <f>L142*(1-18%)</f>
        <v>315.56060000000002</v>
      </c>
      <c r="F142" s="12">
        <f>TRUNC(E142*D142,2)</f>
        <v>826.76</v>
      </c>
      <c r="G142" s="12">
        <f>M142*(1-18%)</f>
        <v>84.976600000000005</v>
      </c>
      <c r="H142" s="12"/>
      <c r="I142" s="12">
        <f>O142*(1-18%)</f>
        <v>400.53720000000004</v>
      </c>
      <c r="J142" s="13">
        <f>ROUND(I142*D142,2)</f>
        <v>1049.4100000000001</v>
      </c>
      <c r="K142" s="6"/>
      <c r="L142" s="6">
        <v>384.83</v>
      </c>
      <c r="M142" s="6">
        <v>103.63</v>
      </c>
      <c r="N142" s="6"/>
      <c r="O142" s="6">
        <v>488.46</v>
      </c>
      <c r="P142" s="6"/>
      <c r="Q142" s="6">
        <f t="shared" si="119"/>
        <v>315.55755140628702</v>
      </c>
      <c r="R142" s="6">
        <f t="shared" si="120"/>
        <v>84.979648593713023</v>
      </c>
      <c r="S142" s="6">
        <f t="shared" si="121"/>
        <v>0</v>
      </c>
      <c r="T142" s="6">
        <f t="shared" si="122"/>
        <v>400.53720000000004</v>
      </c>
      <c r="U142" s="6">
        <f t="shared" si="123"/>
        <v>400.53720000000004</v>
      </c>
      <c r="V142" s="6" t="b">
        <f t="shared" si="124"/>
        <v>1</v>
      </c>
      <c r="W142" s="6" t="b">
        <f t="shared" si="125"/>
        <v>1</v>
      </c>
      <c r="X142" s="36">
        <f t="shared" si="126"/>
        <v>-17.999999999999982</v>
      </c>
      <c r="Y142" s="6"/>
      <c r="Z142" s="6"/>
    </row>
    <row r="143" spans="1:26" x14ac:dyDescent="0.25">
      <c r="A143" s="34" t="s">
        <v>262</v>
      </c>
      <c r="B143" s="51" t="s">
        <v>263</v>
      </c>
      <c r="C143" s="52"/>
      <c r="D143" s="52"/>
      <c r="E143" s="52"/>
      <c r="F143" s="52"/>
      <c r="G143" s="52"/>
      <c r="H143" s="52"/>
      <c r="I143" s="52"/>
      <c r="J143" s="52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51" x14ac:dyDescent="0.25">
      <c r="A144" s="7" t="s">
        <v>264</v>
      </c>
      <c r="B144" s="7" t="s">
        <v>265</v>
      </c>
      <c r="C144" s="8" t="s">
        <v>32</v>
      </c>
      <c r="D144" s="9">
        <v>59.32</v>
      </c>
      <c r="E144" s="38">
        <f>L144*(1-18%)</f>
        <v>16.473800000000001</v>
      </c>
      <c r="F144" s="12">
        <f>TRUNC(E144*D144,2)</f>
        <v>977.22</v>
      </c>
      <c r="G144" s="12">
        <f>M144*(1-18%)</f>
        <v>4.4362000000000004</v>
      </c>
      <c r="H144" s="12"/>
      <c r="I144" s="12">
        <f>O144*(1-18%)</f>
        <v>20.91</v>
      </c>
      <c r="J144" s="13">
        <f>ROUND(I144*D144,2)</f>
        <v>1240.3800000000001</v>
      </c>
      <c r="K144" s="6"/>
      <c r="L144" s="6">
        <v>20.09</v>
      </c>
      <c r="M144" s="6">
        <v>5.41</v>
      </c>
      <c r="N144" s="6"/>
      <c r="O144" s="6">
        <v>25.5</v>
      </c>
      <c r="P144" s="6"/>
      <c r="Q144" s="6">
        <f t="shared" ref="Q144:Q147" si="127">U144-R144-S144</f>
        <v>16.473646891987713</v>
      </c>
      <c r="R144" s="6">
        <f t="shared" ref="R144:R147" si="128">U144-(U144/(1+26.93%))</f>
        <v>4.4363531080122875</v>
      </c>
      <c r="S144" s="6">
        <f t="shared" ref="S144:S147" si="129">N144*(1-18%)</f>
        <v>0</v>
      </c>
      <c r="T144" s="6">
        <f t="shared" ref="T144:T147" si="130">(SUM(Q144:S144))</f>
        <v>20.91</v>
      </c>
      <c r="U144" s="6">
        <f t="shared" ref="U144:U147" si="131">O144*(1-18%)</f>
        <v>20.91</v>
      </c>
      <c r="V144" s="6" t="b">
        <f t="shared" ref="V144:V147" si="132">U144=T144</f>
        <v>1</v>
      </c>
      <c r="W144" s="6" t="b">
        <f t="shared" ref="W144:W147" si="133">U144=I144</f>
        <v>1</v>
      </c>
      <c r="X144" s="36">
        <f t="shared" ref="X144:X147" si="134">((U144/O144)-1)*100</f>
        <v>-18.000000000000004</v>
      </c>
      <c r="Y144" s="6"/>
      <c r="Z144" s="6"/>
    </row>
    <row r="145" spans="1:26" ht="89.25" x14ac:dyDescent="0.25">
      <c r="A145" s="7" t="s">
        <v>266</v>
      </c>
      <c r="B145" s="7" t="s">
        <v>267</v>
      </c>
      <c r="C145" s="8" t="s">
        <v>32</v>
      </c>
      <c r="D145" s="41">
        <v>90.46</v>
      </c>
      <c r="E145" s="38">
        <f>L145*(1-18%)</f>
        <v>49.897000000000006</v>
      </c>
      <c r="F145" s="38">
        <f>TRUNC(E145*D145,2)</f>
        <v>4513.68</v>
      </c>
      <c r="G145" s="38">
        <f>M145*(1-18%)</f>
        <v>13.4316</v>
      </c>
      <c r="H145" s="12"/>
      <c r="I145" s="12">
        <f>O145*(1-18%)</f>
        <v>63.328600000000009</v>
      </c>
      <c r="J145" s="13">
        <f>ROUND(I145*D145,2)</f>
        <v>5728.71</v>
      </c>
      <c r="K145" s="6"/>
      <c r="L145" s="6">
        <v>60.85</v>
      </c>
      <c r="M145" s="6">
        <v>16.38</v>
      </c>
      <c r="N145" s="6"/>
      <c r="O145" s="6">
        <v>77.23</v>
      </c>
      <c r="P145" s="6"/>
      <c r="Q145" s="6">
        <f t="shared" si="127"/>
        <v>49.892539194831812</v>
      </c>
      <c r="R145" s="6">
        <f t="shared" si="128"/>
        <v>13.436060805168196</v>
      </c>
      <c r="S145" s="6">
        <f t="shared" si="129"/>
        <v>0</v>
      </c>
      <c r="T145" s="6">
        <f t="shared" si="130"/>
        <v>63.328600000000009</v>
      </c>
      <c r="U145" s="6">
        <f t="shared" si="131"/>
        <v>63.328600000000009</v>
      </c>
      <c r="V145" s="6" t="b">
        <f t="shared" si="132"/>
        <v>1</v>
      </c>
      <c r="W145" s="6" t="b">
        <f t="shared" si="133"/>
        <v>1</v>
      </c>
      <c r="X145" s="36">
        <f t="shared" si="134"/>
        <v>-17.999999999999993</v>
      </c>
      <c r="Y145" s="6"/>
      <c r="Z145" s="6"/>
    </row>
    <row r="146" spans="1:26" ht="51" x14ac:dyDescent="0.25">
      <c r="A146" s="7" t="s">
        <v>268</v>
      </c>
      <c r="B146" s="7" t="s">
        <v>269</v>
      </c>
      <c r="C146" s="8" t="s">
        <v>83</v>
      </c>
      <c r="D146" s="41">
        <v>4.16</v>
      </c>
      <c r="E146" s="38">
        <f>L146*(1-18%)</f>
        <v>306.63080000000002</v>
      </c>
      <c r="F146" s="38">
        <f>TRUNC(E146*D146,2)</f>
        <v>1275.58</v>
      </c>
      <c r="G146" s="38">
        <f>M146*(1-18%)</f>
        <v>82.574000000000012</v>
      </c>
      <c r="H146" s="12"/>
      <c r="I146" s="12">
        <f>O146*(1-18%)</f>
        <v>389.20480000000003</v>
      </c>
      <c r="J146" s="13">
        <f>ROUND(I146*D146,2)</f>
        <v>1619.09</v>
      </c>
      <c r="K146" s="6"/>
      <c r="L146" s="6">
        <v>373.94</v>
      </c>
      <c r="M146" s="6">
        <v>100.7</v>
      </c>
      <c r="N146" s="6"/>
      <c r="O146" s="6">
        <v>474.64</v>
      </c>
      <c r="P146" s="6"/>
      <c r="Q146" s="6">
        <f t="shared" si="127"/>
        <v>306.62948081619794</v>
      </c>
      <c r="R146" s="6">
        <f t="shared" si="128"/>
        <v>82.575319183802094</v>
      </c>
      <c r="S146" s="6">
        <f t="shared" si="129"/>
        <v>0</v>
      </c>
      <c r="T146" s="6">
        <f t="shared" si="130"/>
        <v>389.20480000000003</v>
      </c>
      <c r="U146" s="6">
        <f t="shared" si="131"/>
        <v>389.20480000000003</v>
      </c>
      <c r="V146" s="6" t="b">
        <f t="shared" si="132"/>
        <v>1</v>
      </c>
      <c r="W146" s="6" t="b">
        <f t="shared" si="133"/>
        <v>1</v>
      </c>
      <c r="X146" s="36">
        <f t="shared" si="134"/>
        <v>-17.999999999999993</v>
      </c>
      <c r="Y146" s="6"/>
      <c r="Z146" s="6"/>
    </row>
    <row r="147" spans="1:26" ht="38.25" x14ac:dyDescent="0.25">
      <c r="A147" s="7" t="s">
        <v>270</v>
      </c>
      <c r="B147" s="7" t="s">
        <v>271</v>
      </c>
      <c r="C147" s="8" t="s">
        <v>47</v>
      </c>
      <c r="D147" s="41">
        <v>89.34</v>
      </c>
      <c r="E147" s="38">
        <f>L147*(1-18%)</f>
        <v>72.324000000000012</v>
      </c>
      <c r="F147" s="38">
        <f>TRUNC(E147*D147,2)</f>
        <v>6461.42</v>
      </c>
      <c r="G147" s="38">
        <f>M147*(1-18%)</f>
        <v>19.475000000000001</v>
      </c>
      <c r="H147" s="12"/>
      <c r="I147" s="12">
        <f>O147*(1-18%)</f>
        <v>91.799000000000007</v>
      </c>
      <c r="J147" s="13">
        <f>ROUND(I147*D147,2)</f>
        <v>8201.32</v>
      </c>
      <c r="K147" s="6"/>
      <c r="L147" s="6">
        <v>88.2</v>
      </c>
      <c r="M147" s="6">
        <v>23.75</v>
      </c>
      <c r="N147" s="6"/>
      <c r="O147" s="6">
        <v>111.95</v>
      </c>
      <c r="P147" s="6"/>
      <c r="Q147" s="6">
        <f t="shared" si="127"/>
        <v>72.322539982667621</v>
      </c>
      <c r="R147" s="6">
        <f t="shared" si="128"/>
        <v>19.476460017332386</v>
      </c>
      <c r="S147" s="6">
        <f t="shared" si="129"/>
        <v>0</v>
      </c>
      <c r="T147" s="6">
        <f t="shared" si="130"/>
        <v>91.799000000000007</v>
      </c>
      <c r="U147" s="6">
        <f t="shared" si="131"/>
        <v>91.799000000000007</v>
      </c>
      <c r="V147" s="6" t="b">
        <f t="shared" si="132"/>
        <v>1</v>
      </c>
      <c r="W147" s="6" t="b">
        <f t="shared" si="133"/>
        <v>1</v>
      </c>
      <c r="X147" s="36">
        <f t="shared" si="134"/>
        <v>-17.999999999999993</v>
      </c>
      <c r="Y147" s="6"/>
      <c r="Z147" s="6"/>
    </row>
    <row r="148" spans="1:26" x14ac:dyDescent="0.25">
      <c r="A148" s="34" t="s">
        <v>272</v>
      </c>
      <c r="B148" s="51" t="s">
        <v>273</v>
      </c>
      <c r="C148" s="52"/>
      <c r="D148" s="52"/>
      <c r="E148" s="52"/>
      <c r="F148" s="52"/>
      <c r="G148" s="52"/>
      <c r="H148" s="52"/>
      <c r="I148" s="52"/>
      <c r="J148" s="52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x14ac:dyDescent="0.25">
      <c r="A149" s="34" t="s">
        <v>274</v>
      </c>
      <c r="B149" s="51" t="s">
        <v>275</v>
      </c>
      <c r="C149" s="52"/>
      <c r="D149" s="52"/>
      <c r="E149" s="52"/>
      <c r="F149" s="52"/>
      <c r="G149" s="52"/>
      <c r="H149" s="52"/>
      <c r="I149" s="52"/>
      <c r="J149" s="52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25.5" x14ac:dyDescent="0.25">
      <c r="A150" s="7" t="s">
        <v>276</v>
      </c>
      <c r="B150" s="7" t="s">
        <v>277</v>
      </c>
      <c r="C150" s="8" t="s">
        <v>83</v>
      </c>
      <c r="D150" s="9">
        <v>70.48</v>
      </c>
      <c r="E150" s="38">
        <f>L150*(1-18%)</f>
        <v>1799.8917999999999</v>
      </c>
      <c r="F150" s="12">
        <f>TRUNC(E150*D150,2)</f>
        <v>126856.37</v>
      </c>
      <c r="G150" s="12">
        <f>M150*(1-18%)</f>
        <v>484.71020000000004</v>
      </c>
      <c r="H150" s="12"/>
      <c r="I150" s="12">
        <f>O150*(1-18%)</f>
        <v>2284.6020000000003</v>
      </c>
      <c r="J150" s="13">
        <f>ROUND(I150*D150,2)</f>
        <v>161018.75</v>
      </c>
      <c r="K150" s="6"/>
      <c r="L150" s="6">
        <v>2194.9899999999998</v>
      </c>
      <c r="M150" s="6">
        <v>591.11</v>
      </c>
      <c r="N150" s="6"/>
      <c r="O150" s="6">
        <v>2786.1</v>
      </c>
      <c r="P150" s="6"/>
      <c r="Q150" s="6">
        <f>U150-R150-S150</f>
        <v>1799.8912786575281</v>
      </c>
      <c r="R150" s="6">
        <f>U150-(U150/(1+26.93%))</f>
        <v>484.7107213424722</v>
      </c>
      <c r="S150" s="6">
        <f>N150*(1-18%)</f>
        <v>0</v>
      </c>
      <c r="T150" s="6">
        <f>(SUM(Q150:S150))</f>
        <v>2284.6020000000003</v>
      </c>
      <c r="U150" s="6">
        <f>O150*(1-18%)</f>
        <v>2284.6020000000003</v>
      </c>
      <c r="V150" s="6" t="b">
        <f>U150=T150</f>
        <v>1</v>
      </c>
      <c r="W150" s="6" t="b">
        <f>U150=I150</f>
        <v>1</v>
      </c>
      <c r="X150" s="36">
        <f>((U150/O150)-1)*100</f>
        <v>-17.999999999999982</v>
      </c>
      <c r="Y150" s="6"/>
      <c r="Z150" s="6"/>
    </row>
    <row r="151" spans="1:26" x14ac:dyDescent="0.25">
      <c r="A151" s="34" t="s">
        <v>278</v>
      </c>
      <c r="B151" s="51" t="s">
        <v>253</v>
      </c>
      <c r="C151" s="52"/>
      <c r="D151" s="52"/>
      <c r="E151" s="52"/>
      <c r="F151" s="52"/>
      <c r="G151" s="52"/>
      <c r="H151" s="52"/>
      <c r="I151" s="52"/>
      <c r="J151" s="52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25.5" x14ac:dyDescent="0.25">
      <c r="A152" s="7" t="s">
        <v>279</v>
      </c>
      <c r="B152" s="7" t="s">
        <v>280</v>
      </c>
      <c r="C152" s="8" t="s">
        <v>32</v>
      </c>
      <c r="D152" s="9">
        <v>1300.17</v>
      </c>
      <c r="E152" s="38">
        <f>L152*(1-18%)</f>
        <v>172.6182</v>
      </c>
      <c r="F152" s="12">
        <f>TRUNC(E152*D152,2)</f>
        <v>224433</v>
      </c>
      <c r="G152" s="12">
        <f>M152*(1-18%)</f>
        <v>46.485800000000005</v>
      </c>
      <c r="H152" s="12"/>
      <c r="I152" s="12">
        <f>O152*(1-18%)</f>
        <v>219.10400000000001</v>
      </c>
      <c r="J152" s="13">
        <f>ROUND(I152*D152,2)</f>
        <v>284872.45</v>
      </c>
      <c r="K152" s="6"/>
      <c r="L152" s="6">
        <v>210.51</v>
      </c>
      <c r="M152" s="6">
        <v>56.69</v>
      </c>
      <c r="N152" s="6"/>
      <c r="O152" s="6">
        <v>267.2</v>
      </c>
      <c r="P152" s="6"/>
      <c r="Q152" s="6">
        <f>U152-R152-S152</f>
        <v>172.61797841329869</v>
      </c>
      <c r="R152" s="6">
        <f>U152-(U152/(1+26.93%))</f>
        <v>46.486021586701327</v>
      </c>
      <c r="S152" s="6">
        <f>N152*(1-18%)</f>
        <v>0</v>
      </c>
      <c r="T152" s="6">
        <f>(SUM(Q152:S152))</f>
        <v>219.10400000000001</v>
      </c>
      <c r="U152" s="6">
        <f>O152*(1-18%)</f>
        <v>219.10400000000001</v>
      </c>
      <c r="V152" s="6" t="b">
        <f>U152=T152</f>
        <v>1</v>
      </c>
      <c r="W152" s="6" t="b">
        <f>U152=I152</f>
        <v>1</v>
      </c>
      <c r="X152" s="36">
        <f>((U152/O152)-1)*100</f>
        <v>-17.999999999999993</v>
      </c>
      <c r="Y152" s="6"/>
      <c r="Z152" s="6"/>
    </row>
    <row r="153" spans="1:26" x14ac:dyDescent="0.25">
      <c r="A153" s="53" t="s">
        <v>14</v>
      </c>
      <c r="B153" s="54"/>
      <c r="C153" s="54"/>
      <c r="D153" s="54"/>
      <c r="E153" s="54"/>
      <c r="F153" s="54"/>
      <c r="G153" s="54"/>
      <c r="H153" s="54"/>
      <c r="I153" s="55"/>
      <c r="J153" s="13">
        <f>SUM(J117:J152)</f>
        <v>548979.49</v>
      </c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x14ac:dyDescent="0.25">
      <c r="A154" s="34" t="s">
        <v>281</v>
      </c>
      <c r="B154" s="51" t="s">
        <v>282</v>
      </c>
      <c r="C154" s="52"/>
      <c r="D154" s="52"/>
      <c r="E154" s="52"/>
      <c r="F154" s="52"/>
      <c r="G154" s="52"/>
      <c r="H154" s="52"/>
      <c r="I154" s="52"/>
      <c r="J154" s="52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x14ac:dyDescent="0.25">
      <c r="A155" s="34" t="s">
        <v>283</v>
      </c>
      <c r="B155" s="51" t="s">
        <v>284</v>
      </c>
      <c r="C155" s="52"/>
      <c r="D155" s="52"/>
      <c r="E155" s="52"/>
      <c r="F155" s="52"/>
      <c r="G155" s="52"/>
      <c r="H155" s="52"/>
      <c r="I155" s="52"/>
      <c r="J155" s="52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x14ac:dyDescent="0.25">
      <c r="A156" s="34" t="s">
        <v>285</v>
      </c>
      <c r="B156" s="51" t="s">
        <v>286</v>
      </c>
      <c r="C156" s="52"/>
      <c r="D156" s="52"/>
      <c r="E156" s="52"/>
      <c r="F156" s="52"/>
      <c r="G156" s="52"/>
      <c r="H156" s="52"/>
      <c r="I156" s="52"/>
      <c r="J156" s="52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51" x14ac:dyDescent="0.25">
      <c r="A157" s="7" t="s">
        <v>287</v>
      </c>
      <c r="B157" s="7" t="s">
        <v>288</v>
      </c>
      <c r="C157" s="8" t="s">
        <v>32</v>
      </c>
      <c r="D157" s="9">
        <v>58.1</v>
      </c>
      <c r="E157" s="38">
        <f>L157*(1-18%)</f>
        <v>62.598800000000004</v>
      </c>
      <c r="F157" s="12">
        <f>TRUNC(E157*D157,2)</f>
        <v>3636.99</v>
      </c>
      <c r="G157" s="12">
        <f>M157*(1-18%)</f>
        <v>16.851000000000003</v>
      </c>
      <c r="H157" s="12"/>
      <c r="I157" s="12">
        <f>O157*(1-18%)</f>
        <v>79.44980000000001</v>
      </c>
      <c r="J157" s="13">
        <f>ROUND(I157*D157,2)</f>
        <v>4616.03</v>
      </c>
      <c r="K157" s="6"/>
      <c r="L157" s="6">
        <v>76.34</v>
      </c>
      <c r="M157" s="6">
        <v>20.55</v>
      </c>
      <c r="N157" s="6"/>
      <c r="O157" s="6">
        <v>96.89</v>
      </c>
      <c r="P157" s="6"/>
      <c r="Q157" s="6">
        <f>U157-R157-S157</f>
        <v>62.593397935870179</v>
      </c>
      <c r="R157" s="6">
        <f>U157-(U157/(1+26.93%))</f>
        <v>16.856402064129831</v>
      </c>
      <c r="S157" s="6">
        <f>N157*(1-18%)</f>
        <v>0</v>
      </c>
      <c r="T157" s="6">
        <f>(SUM(Q157:S157))</f>
        <v>79.44980000000001</v>
      </c>
      <c r="U157" s="6">
        <f>O157*(1-18%)</f>
        <v>79.44980000000001</v>
      </c>
      <c r="V157" s="6" t="b">
        <f>U157=T157</f>
        <v>1</v>
      </c>
      <c r="W157" s="6" t="b">
        <f>U157=I157</f>
        <v>1</v>
      </c>
      <c r="X157" s="36">
        <f>((U157/O157)-1)*100</f>
        <v>-17.999999999999993</v>
      </c>
      <c r="Y157" s="6"/>
      <c r="Z157" s="6"/>
    </row>
    <row r="158" spans="1:26" x14ac:dyDescent="0.25">
      <c r="A158" s="34" t="s">
        <v>289</v>
      </c>
      <c r="B158" s="51" t="s">
        <v>290</v>
      </c>
      <c r="C158" s="52"/>
      <c r="D158" s="52"/>
      <c r="E158" s="52"/>
      <c r="F158" s="52"/>
      <c r="G158" s="52"/>
      <c r="H158" s="52"/>
      <c r="I158" s="52"/>
      <c r="J158" s="52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89.25" x14ac:dyDescent="0.25">
      <c r="A159" s="7" t="s">
        <v>291</v>
      </c>
      <c r="B159" s="7" t="s">
        <v>292</v>
      </c>
      <c r="C159" s="8" t="s">
        <v>32</v>
      </c>
      <c r="D159" s="9">
        <v>1287.31</v>
      </c>
      <c r="E159" s="38">
        <f>L159*(1-18%)</f>
        <v>55.563200000000009</v>
      </c>
      <c r="F159" s="12">
        <f>TRUNC(E159*D159,2)</f>
        <v>71527.06</v>
      </c>
      <c r="G159" s="12">
        <f>M159*(1-18%)</f>
        <v>14.956799999999999</v>
      </c>
      <c r="H159" s="12"/>
      <c r="I159" s="12">
        <f>O159*(1-18%)</f>
        <v>70.52000000000001</v>
      </c>
      <c r="J159" s="13">
        <f>ROUND(I159*D159,2)</f>
        <v>90781.1</v>
      </c>
      <c r="K159" s="6"/>
      <c r="L159" s="6">
        <v>67.760000000000005</v>
      </c>
      <c r="M159" s="6">
        <v>18.239999999999998</v>
      </c>
      <c r="N159" s="6"/>
      <c r="O159" s="6">
        <v>86</v>
      </c>
      <c r="P159" s="6"/>
      <c r="Q159" s="6">
        <f t="shared" ref="Q159:Q160" si="135">U159-R159-S159</f>
        <v>55.558181674938957</v>
      </c>
      <c r="R159" s="6">
        <f t="shared" ref="R159:R160" si="136">U159-(U159/(1+26.93%))</f>
        <v>14.961818325061053</v>
      </c>
      <c r="S159" s="6">
        <f t="shared" ref="S159:S160" si="137">N159*(1-18%)</f>
        <v>0</v>
      </c>
      <c r="T159" s="6">
        <f t="shared" ref="T159:T160" si="138">(SUM(Q159:S159))</f>
        <v>70.52000000000001</v>
      </c>
      <c r="U159" s="6">
        <f t="shared" ref="U159:U160" si="139">O159*(1-18%)</f>
        <v>70.52000000000001</v>
      </c>
      <c r="V159" s="6" t="b">
        <f t="shared" ref="V159:V160" si="140">U159=T159</f>
        <v>1</v>
      </c>
      <c r="W159" s="6" t="b">
        <f t="shared" ref="W159:W160" si="141">U159=I159</f>
        <v>1</v>
      </c>
      <c r="X159" s="36">
        <f t="shared" ref="X159:X160" si="142">((U159/O159)-1)*100</f>
        <v>-17.999999999999982</v>
      </c>
      <c r="Y159" s="6"/>
      <c r="Z159" s="6"/>
    </row>
    <row r="160" spans="1:26" ht="89.25" x14ac:dyDescent="0.25">
      <c r="A160" s="7" t="s">
        <v>293</v>
      </c>
      <c r="B160" s="7" t="s">
        <v>294</v>
      </c>
      <c r="C160" s="8" t="s">
        <v>32</v>
      </c>
      <c r="D160" s="9">
        <v>347.34</v>
      </c>
      <c r="E160" s="38">
        <f>L160*(1-18%)</f>
        <v>99.433200000000014</v>
      </c>
      <c r="F160" s="12">
        <f>TRUNC(E160*D160,2)</f>
        <v>34537.120000000003</v>
      </c>
      <c r="G160" s="12">
        <f>M160*(1-18%)</f>
        <v>26.773</v>
      </c>
      <c r="H160" s="12"/>
      <c r="I160" s="12">
        <f>O160*(1-18%)</f>
        <v>126.20620000000001</v>
      </c>
      <c r="J160" s="13">
        <f>ROUND(I160*D160,2)</f>
        <v>43836.46</v>
      </c>
      <c r="K160" s="6"/>
      <c r="L160" s="6">
        <v>121.26</v>
      </c>
      <c r="M160" s="6">
        <v>32.65</v>
      </c>
      <c r="N160" s="6"/>
      <c r="O160" s="6">
        <v>153.91</v>
      </c>
      <c r="P160" s="6"/>
      <c r="Q160" s="6">
        <f t="shared" si="135"/>
        <v>99.429764437091322</v>
      </c>
      <c r="R160" s="6">
        <f t="shared" si="136"/>
        <v>26.776435562908688</v>
      </c>
      <c r="S160" s="6">
        <f t="shared" si="137"/>
        <v>0</v>
      </c>
      <c r="T160" s="6">
        <f t="shared" si="138"/>
        <v>126.20620000000001</v>
      </c>
      <c r="U160" s="6">
        <f t="shared" si="139"/>
        <v>126.20620000000001</v>
      </c>
      <c r="V160" s="6" t="b">
        <f t="shared" si="140"/>
        <v>1</v>
      </c>
      <c r="W160" s="6" t="b">
        <f t="shared" si="141"/>
        <v>1</v>
      </c>
      <c r="X160" s="36">
        <f t="shared" si="142"/>
        <v>-17.999999999999993</v>
      </c>
      <c r="Y160" s="6"/>
      <c r="Z160" s="6"/>
    </row>
    <row r="161" spans="1:26" x14ac:dyDescent="0.25">
      <c r="A161" s="34" t="s">
        <v>295</v>
      </c>
      <c r="B161" s="51" t="s">
        <v>296</v>
      </c>
      <c r="C161" s="52"/>
      <c r="D161" s="52"/>
      <c r="E161" s="52"/>
      <c r="F161" s="52"/>
      <c r="G161" s="52"/>
      <c r="H161" s="52"/>
      <c r="I161" s="52"/>
      <c r="J161" s="52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38.25" x14ac:dyDescent="0.25">
      <c r="A162" s="7" t="s">
        <v>297</v>
      </c>
      <c r="B162" s="7" t="s">
        <v>298</v>
      </c>
      <c r="C162" s="8" t="s">
        <v>32</v>
      </c>
      <c r="D162" s="9">
        <v>97.52</v>
      </c>
      <c r="E162" s="38">
        <f>L162*(1-18%)</f>
        <v>101.5652</v>
      </c>
      <c r="F162" s="12">
        <f>TRUNC(E162*D162,2)</f>
        <v>9904.6299999999992</v>
      </c>
      <c r="G162" s="12">
        <f>M162*(1-18%)</f>
        <v>27.347000000000005</v>
      </c>
      <c r="H162" s="12"/>
      <c r="I162" s="12">
        <f>O162*(1-18%)</f>
        <v>128.91220000000001</v>
      </c>
      <c r="J162" s="13">
        <f>ROUND(I162*D162,2)</f>
        <v>12571.52</v>
      </c>
      <c r="K162" s="6"/>
      <c r="L162" s="6">
        <v>123.86</v>
      </c>
      <c r="M162" s="6">
        <v>33.35</v>
      </c>
      <c r="N162" s="6"/>
      <c r="O162" s="6">
        <v>157.21</v>
      </c>
      <c r="P162" s="6"/>
      <c r="Q162" s="6">
        <f>U162-R162-S162</f>
        <v>101.56164815252504</v>
      </c>
      <c r="R162" s="6">
        <f>U162-(U162/(1+26.93%))</f>
        <v>27.350551847474975</v>
      </c>
      <c r="S162" s="6">
        <f>N162*(1-18%)</f>
        <v>0</v>
      </c>
      <c r="T162" s="6">
        <f>(SUM(Q162:S162))</f>
        <v>128.91220000000001</v>
      </c>
      <c r="U162" s="6">
        <f>O162*(1-18%)</f>
        <v>128.91220000000001</v>
      </c>
      <c r="V162" s="6" t="b">
        <f>U162=T162</f>
        <v>1</v>
      </c>
      <c r="W162" s="6" t="b">
        <f>U162=I162</f>
        <v>1</v>
      </c>
      <c r="X162" s="36">
        <f>((U162/O162)-1)*100</f>
        <v>-17.999999999999993</v>
      </c>
      <c r="Y162" s="6"/>
      <c r="Z162" s="6"/>
    </row>
    <row r="163" spans="1:26" x14ac:dyDescent="0.25">
      <c r="A163" s="34" t="s">
        <v>299</v>
      </c>
      <c r="B163" s="51" t="s">
        <v>300</v>
      </c>
      <c r="C163" s="52"/>
      <c r="D163" s="52"/>
      <c r="E163" s="52"/>
      <c r="F163" s="52"/>
      <c r="G163" s="52"/>
      <c r="H163" s="52"/>
      <c r="I163" s="52"/>
      <c r="J163" s="52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63.75" x14ac:dyDescent="0.25">
      <c r="A164" s="7" t="s">
        <v>301</v>
      </c>
      <c r="B164" s="39" t="s">
        <v>302</v>
      </c>
      <c r="C164" s="40" t="s">
        <v>32</v>
      </c>
      <c r="D164" s="41">
        <v>13.94</v>
      </c>
      <c r="E164" s="38">
        <f>L164*(1-18%)</f>
        <v>550.36760000000004</v>
      </c>
      <c r="F164" s="38">
        <f>TRUNC(E164*D164,2)</f>
        <v>7672.12</v>
      </c>
      <c r="G164" s="38">
        <f>M164*(1-18%)</f>
        <v>148.20680000000002</v>
      </c>
      <c r="H164" s="38"/>
      <c r="I164" s="38">
        <f>O164*(1-18%)</f>
        <v>698.57439999999997</v>
      </c>
      <c r="J164" s="68">
        <f>ROUND(I164*D164,2)</f>
        <v>9738.1299999999992</v>
      </c>
      <c r="K164" s="6"/>
      <c r="L164" s="6">
        <v>671.18</v>
      </c>
      <c r="M164" s="6">
        <v>180.74</v>
      </c>
      <c r="N164" s="6"/>
      <c r="O164" s="6">
        <v>851.92</v>
      </c>
      <c r="P164" s="6"/>
      <c r="Q164" s="6">
        <f>U164-R164-S164</f>
        <v>550.36193177341841</v>
      </c>
      <c r="R164" s="6">
        <f>U164-(U164/(1+26.93%))</f>
        <v>148.21246822658156</v>
      </c>
      <c r="S164" s="6">
        <f>N164*(1-18%)</f>
        <v>0</v>
      </c>
      <c r="T164" s="6">
        <f>(SUM(Q164:S164))</f>
        <v>698.57439999999997</v>
      </c>
      <c r="U164" s="6">
        <f>O164*(1-18%)</f>
        <v>698.57439999999997</v>
      </c>
      <c r="V164" s="6" t="b">
        <f>U164=T164</f>
        <v>1</v>
      </c>
      <c r="W164" s="6" t="b">
        <f>U164=I164</f>
        <v>1</v>
      </c>
      <c r="X164" s="36">
        <f>((U164/O164)-1)*100</f>
        <v>-18.000000000000004</v>
      </c>
      <c r="Y164" s="6"/>
      <c r="Z164" s="6"/>
    </row>
    <row r="165" spans="1:26" x14ac:dyDescent="0.25">
      <c r="A165" s="34" t="s">
        <v>303</v>
      </c>
      <c r="B165" s="69" t="s">
        <v>304</v>
      </c>
      <c r="C165" s="70"/>
      <c r="D165" s="70"/>
      <c r="E165" s="70"/>
      <c r="F165" s="70"/>
      <c r="G165" s="70"/>
      <c r="H165" s="70"/>
      <c r="I165" s="70"/>
      <c r="J165" s="70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63.75" x14ac:dyDescent="0.25">
      <c r="A166" s="7" t="s">
        <v>305</v>
      </c>
      <c r="B166" s="39" t="s">
        <v>306</v>
      </c>
      <c r="C166" s="40" t="s">
        <v>32</v>
      </c>
      <c r="D166" s="41">
        <v>222.22</v>
      </c>
      <c r="E166" s="38">
        <f>L166*(1-18%)</f>
        <v>63.558200000000006</v>
      </c>
      <c r="F166" s="38">
        <f>TRUNC(E166*D166,2)</f>
        <v>14123.9</v>
      </c>
      <c r="G166" s="38">
        <f>M166*(1-18%)</f>
        <v>17.113400000000002</v>
      </c>
      <c r="H166" s="38"/>
      <c r="I166" s="38">
        <f>O166*(1-18%)</f>
        <v>80.671600000000012</v>
      </c>
      <c r="J166" s="68">
        <f>ROUND(I166*D166,2)</f>
        <v>17926.84</v>
      </c>
      <c r="K166" s="6"/>
      <c r="L166" s="6">
        <v>77.510000000000005</v>
      </c>
      <c r="M166" s="6">
        <v>20.87</v>
      </c>
      <c r="N166" s="6"/>
      <c r="O166" s="6">
        <v>98.38000000000001</v>
      </c>
      <c r="P166" s="6"/>
      <c r="Q166" s="6">
        <f t="shared" ref="Q166:Q168" si="143">U166-R166-S166</f>
        <v>63.555975734656911</v>
      </c>
      <c r="R166" s="6">
        <f t="shared" ref="R166:R168" si="144">U166-(U166/(1+26.93%))</f>
        <v>17.115624265343101</v>
      </c>
      <c r="S166" s="6">
        <f t="shared" ref="S166:S168" si="145">N166*(1-18%)</f>
        <v>0</v>
      </c>
      <c r="T166" s="6">
        <f t="shared" ref="T166:T168" si="146">(SUM(Q166:S166))</f>
        <v>80.671600000000012</v>
      </c>
      <c r="U166" s="6">
        <f t="shared" ref="U166:U168" si="147">O166*(1-18%)</f>
        <v>80.671600000000012</v>
      </c>
      <c r="V166" s="6" t="b">
        <f t="shared" ref="V166:V168" si="148">U166=T166</f>
        <v>1</v>
      </c>
      <c r="W166" s="6" t="b">
        <f t="shared" ref="W166:W168" si="149">U166=I166</f>
        <v>1</v>
      </c>
      <c r="X166" s="36">
        <f t="shared" ref="X166:X168" si="150">((U166/O166)-1)*100</f>
        <v>-17.999999999999993</v>
      </c>
      <c r="Y166" s="6"/>
      <c r="Z166" s="6"/>
    </row>
    <row r="167" spans="1:26" ht="63.75" x14ac:dyDescent="0.25">
      <c r="A167" s="7" t="s">
        <v>307</v>
      </c>
      <c r="B167" s="39" t="s">
        <v>308</v>
      </c>
      <c r="C167" s="40" t="s">
        <v>32</v>
      </c>
      <c r="D167" s="41">
        <v>28.56</v>
      </c>
      <c r="E167" s="38">
        <f>L167*(1-18%)</f>
        <v>69.1096</v>
      </c>
      <c r="F167" s="38">
        <f>TRUNC(E167*D167,2)</f>
        <v>1973.77</v>
      </c>
      <c r="G167" s="38">
        <f>M167*(1-18%)</f>
        <v>18.605800000000002</v>
      </c>
      <c r="H167" s="38"/>
      <c r="I167" s="38">
        <f>O167*(1-18%)</f>
        <v>87.715400000000002</v>
      </c>
      <c r="J167" s="68">
        <f>ROUND(I167*D167,2)</f>
        <v>2505.15</v>
      </c>
      <c r="K167" s="6"/>
      <c r="L167" s="6">
        <v>84.28</v>
      </c>
      <c r="M167" s="6">
        <v>22.69</v>
      </c>
      <c r="N167" s="6"/>
      <c r="O167" s="6">
        <v>106.97</v>
      </c>
      <c r="P167" s="6"/>
      <c r="Q167" s="6">
        <f t="shared" si="143"/>
        <v>69.105333648467663</v>
      </c>
      <c r="R167" s="6">
        <f t="shared" si="144"/>
        <v>18.610066351532339</v>
      </c>
      <c r="S167" s="6">
        <f t="shared" si="145"/>
        <v>0</v>
      </c>
      <c r="T167" s="6">
        <f t="shared" si="146"/>
        <v>87.715400000000002</v>
      </c>
      <c r="U167" s="6">
        <f t="shared" si="147"/>
        <v>87.715400000000002</v>
      </c>
      <c r="V167" s="6" t="b">
        <f t="shared" si="148"/>
        <v>1</v>
      </c>
      <c r="W167" s="6" t="b">
        <f t="shared" si="149"/>
        <v>1</v>
      </c>
      <c r="X167" s="36">
        <f t="shared" si="150"/>
        <v>-17.999999999999993</v>
      </c>
      <c r="Y167" s="6"/>
      <c r="Z167" s="6"/>
    </row>
    <row r="168" spans="1:26" ht="38.25" x14ac:dyDescent="0.25">
      <c r="A168" s="7" t="s">
        <v>309</v>
      </c>
      <c r="B168" s="7" t="s">
        <v>310</v>
      </c>
      <c r="C168" s="8" t="s">
        <v>32</v>
      </c>
      <c r="D168" s="9">
        <v>250.78</v>
      </c>
      <c r="E168" s="38">
        <f>L168*(1-18%)</f>
        <v>18.441800000000001</v>
      </c>
      <c r="F168" s="12">
        <f>TRUNC(E168*D168,2)</f>
        <v>4624.83</v>
      </c>
      <c r="G168" s="12">
        <f>M168*(1-18%)</f>
        <v>4.9610000000000003</v>
      </c>
      <c r="H168" s="12"/>
      <c r="I168" s="12">
        <f>O168*(1-18%)</f>
        <v>23.402800000000003</v>
      </c>
      <c r="J168" s="13">
        <f>ROUND(I168*D168,2)</f>
        <v>5868.95</v>
      </c>
      <c r="K168" s="6"/>
      <c r="L168" s="6">
        <v>22.49</v>
      </c>
      <c r="M168" s="6">
        <v>6.05</v>
      </c>
      <c r="N168" s="6"/>
      <c r="O168" s="6">
        <v>28.54</v>
      </c>
      <c r="P168" s="6"/>
      <c r="Q168" s="6">
        <f t="shared" si="143"/>
        <v>18.437564011659973</v>
      </c>
      <c r="R168" s="6">
        <f t="shared" si="144"/>
        <v>4.9652359883400301</v>
      </c>
      <c r="S168" s="6">
        <f t="shared" si="145"/>
        <v>0</v>
      </c>
      <c r="T168" s="6">
        <f t="shared" si="146"/>
        <v>23.402800000000003</v>
      </c>
      <c r="U168" s="6">
        <f t="shared" si="147"/>
        <v>23.402800000000003</v>
      </c>
      <c r="V168" s="6" t="b">
        <f t="shared" si="148"/>
        <v>1</v>
      </c>
      <c r="W168" s="6" t="b">
        <f t="shared" si="149"/>
        <v>1</v>
      </c>
      <c r="X168" s="36">
        <f t="shared" si="150"/>
        <v>-17.999999999999982</v>
      </c>
      <c r="Y168" s="6"/>
      <c r="Z168" s="6"/>
    </row>
    <row r="169" spans="1:26" x14ac:dyDescent="0.25">
      <c r="A169" s="34" t="s">
        <v>311</v>
      </c>
      <c r="B169" s="51" t="s">
        <v>312</v>
      </c>
      <c r="C169" s="52"/>
      <c r="D169" s="52"/>
      <c r="E169" s="52"/>
      <c r="F169" s="52"/>
      <c r="G169" s="52"/>
      <c r="H169" s="52"/>
      <c r="I169" s="52"/>
      <c r="J169" s="52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x14ac:dyDescent="0.25">
      <c r="A170" s="34" t="s">
        <v>313</v>
      </c>
      <c r="B170" s="51" t="s">
        <v>314</v>
      </c>
      <c r="C170" s="52"/>
      <c r="D170" s="52"/>
      <c r="E170" s="52"/>
      <c r="F170" s="52"/>
      <c r="G170" s="52"/>
      <c r="H170" s="52"/>
      <c r="I170" s="52"/>
      <c r="J170" s="52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51" x14ac:dyDescent="0.25">
      <c r="A171" s="7" t="s">
        <v>315</v>
      </c>
      <c r="B171" s="7" t="s">
        <v>316</v>
      </c>
      <c r="C171" s="8" t="s">
        <v>47</v>
      </c>
      <c r="D171" s="9">
        <v>137.75</v>
      </c>
      <c r="E171" s="38">
        <f>L171*(1-18%)</f>
        <v>22.131800000000002</v>
      </c>
      <c r="F171" s="12">
        <f>TRUNC(E171*D171,2)</f>
        <v>3048.65</v>
      </c>
      <c r="G171" s="12">
        <f>M171*(1-18%)</f>
        <v>5.9532000000000007</v>
      </c>
      <c r="H171" s="12"/>
      <c r="I171" s="12">
        <f>O171*(1-18%)</f>
        <v>28.085000000000001</v>
      </c>
      <c r="J171" s="13">
        <f>ROUND(I171*D171,2)</f>
        <v>3868.71</v>
      </c>
      <c r="K171" s="6"/>
      <c r="L171" s="6">
        <v>26.99</v>
      </c>
      <c r="M171" s="6">
        <v>7.26</v>
      </c>
      <c r="N171" s="6"/>
      <c r="O171" s="6">
        <v>34.25</v>
      </c>
      <c r="P171" s="6"/>
      <c r="Q171" s="6">
        <f t="shared" ref="Q171:Q172" si="151">U171-R171-S171</f>
        <v>22.126368864728594</v>
      </c>
      <c r="R171" s="6">
        <f t="shared" ref="R171:R172" si="152">U171-(U171/(1+26.93%))</f>
        <v>5.958631135271407</v>
      </c>
      <c r="S171" s="6">
        <f t="shared" ref="S171:S172" si="153">N171*(1-18%)</f>
        <v>0</v>
      </c>
      <c r="T171" s="6">
        <f t="shared" ref="T171:T172" si="154">(SUM(Q171:S171))</f>
        <v>28.085000000000001</v>
      </c>
      <c r="U171" s="6">
        <f t="shared" ref="U171:U172" si="155">O171*(1-18%)</f>
        <v>28.085000000000001</v>
      </c>
      <c r="V171" s="6" t="b">
        <f t="shared" ref="V171:V172" si="156">U171=T171</f>
        <v>1</v>
      </c>
      <c r="W171" s="6" t="b">
        <f t="shared" ref="W171:W172" si="157">U171=I171</f>
        <v>1</v>
      </c>
      <c r="X171" s="36">
        <f t="shared" ref="X171:X172" si="158">((U171/O171)-1)*100</f>
        <v>-17.999999999999993</v>
      </c>
      <c r="Y171" s="6"/>
      <c r="Z171" s="6"/>
    </row>
    <row r="172" spans="1:26" ht="38.25" x14ac:dyDescent="0.25">
      <c r="A172" s="7" t="s">
        <v>317</v>
      </c>
      <c r="B172" s="7" t="s">
        <v>318</v>
      </c>
      <c r="C172" s="8" t="s">
        <v>47</v>
      </c>
      <c r="D172" s="9">
        <v>223.06</v>
      </c>
      <c r="E172" s="38">
        <f>L172*(1-18%)</f>
        <v>21.5168</v>
      </c>
      <c r="F172" s="12">
        <f>TRUNC(E172*D172,2)</f>
        <v>4799.53</v>
      </c>
      <c r="G172" s="12">
        <f>M172*(1-18%)</f>
        <v>5.7892000000000001</v>
      </c>
      <c r="H172" s="12"/>
      <c r="I172" s="12">
        <f>O172*(1-18%)</f>
        <v>27.306000000000001</v>
      </c>
      <c r="J172" s="13">
        <f>ROUND(I172*D172,2)</f>
        <v>6090.88</v>
      </c>
      <c r="K172" s="6"/>
      <c r="L172" s="6">
        <v>26.24</v>
      </c>
      <c r="M172" s="6">
        <v>7.06</v>
      </c>
      <c r="N172" s="6"/>
      <c r="O172" s="6">
        <v>33.299999999999997</v>
      </c>
      <c r="P172" s="6"/>
      <c r="Q172" s="6">
        <f t="shared" si="151"/>
        <v>21.512644764831013</v>
      </c>
      <c r="R172" s="6">
        <f t="shared" si="152"/>
        <v>5.7933552351689883</v>
      </c>
      <c r="S172" s="6">
        <f t="shared" si="153"/>
        <v>0</v>
      </c>
      <c r="T172" s="6">
        <f t="shared" si="154"/>
        <v>27.306000000000001</v>
      </c>
      <c r="U172" s="6">
        <f t="shared" si="155"/>
        <v>27.306000000000001</v>
      </c>
      <c r="V172" s="6" t="b">
        <f t="shared" si="156"/>
        <v>1</v>
      </c>
      <c r="W172" s="6" t="b">
        <f t="shared" si="157"/>
        <v>1</v>
      </c>
      <c r="X172" s="36">
        <f t="shared" si="158"/>
        <v>-17.999999999999993</v>
      </c>
      <c r="Y172" s="6"/>
      <c r="Z172" s="6"/>
    </row>
    <row r="173" spans="1:26" x14ac:dyDescent="0.25">
      <c r="A173" s="34" t="s">
        <v>319</v>
      </c>
      <c r="B173" s="51" t="s">
        <v>320</v>
      </c>
      <c r="C173" s="52"/>
      <c r="D173" s="52"/>
      <c r="E173" s="52"/>
      <c r="F173" s="52"/>
      <c r="G173" s="52"/>
      <c r="H173" s="52"/>
      <c r="I173" s="52"/>
      <c r="J173" s="52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38.25" x14ac:dyDescent="0.25">
      <c r="A174" s="7" t="s">
        <v>321</v>
      </c>
      <c r="B174" s="7" t="s">
        <v>322</v>
      </c>
      <c r="C174" s="8" t="s">
        <v>47</v>
      </c>
      <c r="D174" s="9">
        <v>401.65</v>
      </c>
      <c r="E174" s="38">
        <f>L174*(1-18%)</f>
        <v>8.5280000000000005</v>
      </c>
      <c r="F174" s="12">
        <f>TRUNC(E174*D174,2)</f>
        <v>3425.27</v>
      </c>
      <c r="G174" s="12">
        <f>M174*(1-18%)</f>
        <v>2.2959999999999998</v>
      </c>
      <c r="H174" s="12"/>
      <c r="I174" s="12">
        <f>O174*(1-18%)</f>
        <v>10.824</v>
      </c>
      <c r="J174" s="13">
        <f>ROUND(I174*D174,2)</f>
        <v>4347.46</v>
      </c>
      <c r="K174" s="6"/>
      <c r="L174" s="6">
        <v>10.4</v>
      </c>
      <c r="M174" s="6">
        <v>2.8</v>
      </c>
      <c r="N174" s="6"/>
      <c r="O174" s="6">
        <v>13.2</v>
      </c>
      <c r="P174" s="6"/>
      <c r="Q174" s="6">
        <f>U174-R174-S174</f>
        <v>8.5275348617348143</v>
      </c>
      <c r="R174" s="6">
        <f>U174-(U174/(1+26.93%))</f>
        <v>2.2964651382651855</v>
      </c>
      <c r="S174" s="6">
        <f>N174*(1-18%)</f>
        <v>0</v>
      </c>
      <c r="T174" s="6">
        <f>(SUM(Q174:S174))</f>
        <v>10.824</v>
      </c>
      <c r="U174" s="6">
        <f>O174*(1-18%)</f>
        <v>10.824</v>
      </c>
      <c r="V174" s="6" t="b">
        <f>U174=T174</f>
        <v>1</v>
      </c>
      <c r="W174" s="6" t="b">
        <f>U174=I174</f>
        <v>1</v>
      </c>
      <c r="X174" s="36">
        <f>((U174/O174)-1)*100</f>
        <v>-17.999999999999993</v>
      </c>
      <c r="Y174" s="6"/>
      <c r="Z174" s="6"/>
    </row>
    <row r="175" spans="1:26" x14ac:dyDescent="0.25">
      <c r="A175" s="34" t="s">
        <v>323</v>
      </c>
      <c r="B175" s="51" t="s">
        <v>324</v>
      </c>
      <c r="C175" s="52"/>
      <c r="D175" s="52"/>
      <c r="E175" s="52"/>
      <c r="F175" s="52"/>
      <c r="G175" s="52"/>
      <c r="H175" s="52"/>
      <c r="I175" s="52"/>
      <c r="J175" s="52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63.75" x14ac:dyDescent="0.25">
      <c r="A176" s="7" t="s">
        <v>325</v>
      </c>
      <c r="B176" s="7" t="s">
        <v>326</v>
      </c>
      <c r="C176" s="8" t="s">
        <v>13</v>
      </c>
      <c r="D176" s="9">
        <v>1</v>
      </c>
      <c r="E176" s="38">
        <f t="shared" ref="E176:E181" si="159">L176*(1-18%)</f>
        <v>533.5412</v>
      </c>
      <c r="F176" s="12">
        <f t="shared" ref="F176:F181" si="160">TRUNC(E176*D176,2)</f>
        <v>533.54</v>
      </c>
      <c r="G176" s="12">
        <f t="shared" ref="G176:G181" si="161">M176*(1-18%)</f>
        <v>143.68040000000002</v>
      </c>
      <c r="H176" s="12"/>
      <c r="I176" s="12">
        <f t="shared" ref="I176:I181" si="162">O176*(1-18%)</f>
        <v>677.22160000000008</v>
      </c>
      <c r="J176" s="13">
        <f t="shared" ref="J176:J181" si="163">ROUND(I176*D176,2)</f>
        <v>677.22</v>
      </c>
      <c r="K176" s="6"/>
      <c r="L176" s="6">
        <v>650.66</v>
      </c>
      <c r="M176" s="6">
        <v>175.22</v>
      </c>
      <c r="N176" s="6"/>
      <c r="O176" s="6">
        <v>825.88</v>
      </c>
      <c r="P176" s="6"/>
      <c r="Q176" s="6">
        <f t="shared" ref="Q176:Q181" si="164">U176-R176-S176</f>
        <v>533.53943118254165</v>
      </c>
      <c r="R176" s="6">
        <f t="shared" ref="R176:R181" si="165">U176-(U176/(1+26.93%))</f>
        <v>143.68216881745843</v>
      </c>
      <c r="S176" s="6">
        <f t="shared" ref="S176:S181" si="166">N176*(1-18%)</f>
        <v>0</v>
      </c>
      <c r="T176" s="6">
        <f t="shared" ref="T176:T181" si="167">(SUM(Q176:S176))</f>
        <v>677.22160000000008</v>
      </c>
      <c r="U176" s="6">
        <f t="shared" ref="U176:U181" si="168">O176*(1-18%)</f>
        <v>677.22160000000008</v>
      </c>
      <c r="V176" s="6" t="b">
        <f t="shared" ref="V176:V181" si="169">U176=T176</f>
        <v>1</v>
      </c>
      <c r="W176" s="6" t="b">
        <f t="shared" ref="W176:W181" si="170">U176=I176</f>
        <v>1</v>
      </c>
      <c r="X176" s="36">
        <f t="shared" ref="X176:X181" si="171">((U176/O176)-1)*100</f>
        <v>-17.999999999999993</v>
      </c>
      <c r="Y176" s="6"/>
      <c r="Z176" s="6"/>
    </row>
    <row r="177" spans="1:26" ht="63.75" x14ac:dyDescent="0.25">
      <c r="A177" s="7" t="s">
        <v>327</v>
      </c>
      <c r="B177" s="7" t="s">
        <v>328</v>
      </c>
      <c r="C177" s="8" t="s">
        <v>13</v>
      </c>
      <c r="D177" s="9">
        <v>1</v>
      </c>
      <c r="E177" s="38">
        <f t="shared" si="159"/>
        <v>524.79180000000008</v>
      </c>
      <c r="F177" s="12">
        <f t="shared" si="160"/>
        <v>524.79</v>
      </c>
      <c r="G177" s="12">
        <f t="shared" si="161"/>
        <v>141.31880000000001</v>
      </c>
      <c r="H177" s="12"/>
      <c r="I177" s="12">
        <f t="shared" si="162"/>
        <v>666.11060000000009</v>
      </c>
      <c r="J177" s="13">
        <f t="shared" si="163"/>
        <v>666.11</v>
      </c>
      <c r="K177" s="6"/>
      <c r="L177" s="6">
        <v>639.99</v>
      </c>
      <c r="M177" s="6">
        <v>172.34</v>
      </c>
      <c r="N177" s="6"/>
      <c r="O177" s="6">
        <v>812.33</v>
      </c>
      <c r="P177" s="6"/>
      <c r="Q177" s="6">
        <f t="shared" si="164"/>
        <v>524.78578744189724</v>
      </c>
      <c r="R177" s="6">
        <f t="shared" si="165"/>
        <v>141.32481255810285</v>
      </c>
      <c r="S177" s="6">
        <f t="shared" si="166"/>
        <v>0</v>
      </c>
      <c r="T177" s="6">
        <f t="shared" si="167"/>
        <v>666.11060000000009</v>
      </c>
      <c r="U177" s="6">
        <f t="shared" si="168"/>
        <v>666.11060000000009</v>
      </c>
      <c r="V177" s="6" t="b">
        <f t="shared" si="169"/>
        <v>1</v>
      </c>
      <c r="W177" s="6" t="b">
        <f t="shared" si="170"/>
        <v>1</v>
      </c>
      <c r="X177" s="36">
        <f t="shared" si="171"/>
        <v>-17.999999999999993</v>
      </c>
      <c r="Y177" s="6"/>
      <c r="Z177" s="6"/>
    </row>
    <row r="178" spans="1:26" ht="63.75" x14ac:dyDescent="0.25">
      <c r="A178" s="7" t="s">
        <v>329</v>
      </c>
      <c r="B178" s="7" t="s">
        <v>330</v>
      </c>
      <c r="C178" s="8" t="s">
        <v>13</v>
      </c>
      <c r="D178" s="9">
        <v>4</v>
      </c>
      <c r="E178" s="38">
        <f t="shared" si="159"/>
        <v>618.52599999999995</v>
      </c>
      <c r="F178" s="12">
        <f t="shared" si="160"/>
        <v>2474.1</v>
      </c>
      <c r="G178" s="12">
        <f t="shared" si="161"/>
        <v>166.56660000000002</v>
      </c>
      <c r="H178" s="12"/>
      <c r="I178" s="12">
        <f t="shared" si="162"/>
        <v>785.09260000000006</v>
      </c>
      <c r="J178" s="13">
        <f t="shared" si="163"/>
        <v>3140.37</v>
      </c>
      <c r="K178" s="6"/>
      <c r="L178" s="6">
        <v>754.3</v>
      </c>
      <c r="M178" s="6">
        <v>203.13</v>
      </c>
      <c r="N178" s="6"/>
      <c r="O178" s="6">
        <v>957.43</v>
      </c>
      <c r="P178" s="6"/>
      <c r="Q178" s="6">
        <f t="shared" si="164"/>
        <v>618.5240683841489</v>
      </c>
      <c r="R178" s="6">
        <f t="shared" si="165"/>
        <v>166.56853161585116</v>
      </c>
      <c r="S178" s="6">
        <f t="shared" si="166"/>
        <v>0</v>
      </c>
      <c r="T178" s="6">
        <f t="shared" si="167"/>
        <v>785.09260000000006</v>
      </c>
      <c r="U178" s="6">
        <f t="shared" si="168"/>
        <v>785.09260000000006</v>
      </c>
      <c r="V178" s="6" t="b">
        <f t="shared" si="169"/>
        <v>1</v>
      </c>
      <c r="W178" s="6" t="b">
        <f t="shared" si="170"/>
        <v>1</v>
      </c>
      <c r="X178" s="36">
        <f t="shared" si="171"/>
        <v>-17.999999999999993</v>
      </c>
      <c r="Y178" s="6"/>
      <c r="Z178" s="6"/>
    </row>
    <row r="179" spans="1:26" ht="63.75" x14ac:dyDescent="0.25">
      <c r="A179" s="7" t="s">
        <v>331</v>
      </c>
      <c r="B179" s="7" t="s">
        <v>332</v>
      </c>
      <c r="C179" s="8" t="s">
        <v>13</v>
      </c>
      <c r="D179" s="9">
        <v>3</v>
      </c>
      <c r="E179" s="38">
        <f t="shared" si="159"/>
        <v>590.3918000000001</v>
      </c>
      <c r="F179" s="12">
        <f t="shared" si="160"/>
        <v>1771.17</v>
      </c>
      <c r="G179" s="12">
        <f t="shared" si="161"/>
        <v>158.9898</v>
      </c>
      <c r="H179" s="12"/>
      <c r="I179" s="12">
        <f t="shared" si="162"/>
        <v>749.38160000000005</v>
      </c>
      <c r="J179" s="13">
        <f t="shared" si="163"/>
        <v>2248.14</v>
      </c>
      <c r="K179" s="6"/>
      <c r="L179" s="6">
        <v>719.99</v>
      </c>
      <c r="M179" s="6">
        <v>193.89</v>
      </c>
      <c r="N179" s="6"/>
      <c r="O179" s="6">
        <v>913.88</v>
      </c>
      <c r="P179" s="6"/>
      <c r="Q179" s="6">
        <f t="shared" si="164"/>
        <v>590.38966359410711</v>
      </c>
      <c r="R179" s="6">
        <f t="shared" si="165"/>
        <v>158.99193640589294</v>
      </c>
      <c r="S179" s="6">
        <f t="shared" si="166"/>
        <v>0</v>
      </c>
      <c r="T179" s="6">
        <f t="shared" si="167"/>
        <v>749.38160000000005</v>
      </c>
      <c r="U179" s="6">
        <f t="shared" si="168"/>
        <v>749.38160000000005</v>
      </c>
      <c r="V179" s="6" t="b">
        <f t="shared" si="169"/>
        <v>1</v>
      </c>
      <c r="W179" s="6" t="b">
        <f t="shared" si="170"/>
        <v>1</v>
      </c>
      <c r="X179" s="36">
        <f t="shared" si="171"/>
        <v>-17.999999999999993</v>
      </c>
      <c r="Y179" s="6"/>
      <c r="Z179" s="6"/>
    </row>
    <row r="180" spans="1:26" ht="63.75" x14ac:dyDescent="0.25">
      <c r="A180" s="7" t="s">
        <v>333</v>
      </c>
      <c r="B180" s="7" t="s">
        <v>334</v>
      </c>
      <c r="C180" s="8" t="s">
        <v>13</v>
      </c>
      <c r="D180" s="9">
        <v>1</v>
      </c>
      <c r="E180" s="38">
        <f t="shared" si="159"/>
        <v>1049.5918000000001</v>
      </c>
      <c r="F180" s="12">
        <f t="shared" si="160"/>
        <v>1049.5899999999999</v>
      </c>
      <c r="G180" s="12">
        <f t="shared" si="161"/>
        <v>282.654</v>
      </c>
      <c r="H180" s="12"/>
      <c r="I180" s="12">
        <f t="shared" si="162"/>
        <v>1332.2458000000001</v>
      </c>
      <c r="J180" s="13">
        <f t="shared" si="163"/>
        <v>1332.25</v>
      </c>
      <c r="K180" s="6"/>
      <c r="L180" s="6">
        <v>1279.99</v>
      </c>
      <c r="M180" s="6">
        <v>344.7</v>
      </c>
      <c r="N180" s="6"/>
      <c r="O180" s="6">
        <v>1624.69</v>
      </c>
      <c r="P180" s="6"/>
      <c r="Q180" s="6">
        <f t="shared" si="164"/>
        <v>1049.5909556448439</v>
      </c>
      <c r="R180" s="6">
        <f t="shared" si="165"/>
        <v>282.65484435515623</v>
      </c>
      <c r="S180" s="6">
        <f t="shared" si="166"/>
        <v>0</v>
      </c>
      <c r="T180" s="6">
        <f t="shared" si="167"/>
        <v>1332.2458000000001</v>
      </c>
      <c r="U180" s="6">
        <f t="shared" si="168"/>
        <v>1332.2458000000001</v>
      </c>
      <c r="V180" s="6" t="b">
        <f t="shared" si="169"/>
        <v>1</v>
      </c>
      <c r="W180" s="6" t="b">
        <f t="shared" si="170"/>
        <v>1</v>
      </c>
      <c r="X180" s="36">
        <f t="shared" si="171"/>
        <v>-17.999999999999993</v>
      </c>
      <c r="Y180" s="6"/>
      <c r="Z180" s="6"/>
    </row>
    <row r="181" spans="1:26" ht="63.75" x14ac:dyDescent="0.25">
      <c r="A181" s="7" t="s">
        <v>335</v>
      </c>
      <c r="B181" s="7" t="s">
        <v>336</v>
      </c>
      <c r="C181" s="8" t="s">
        <v>13</v>
      </c>
      <c r="D181" s="9">
        <v>2</v>
      </c>
      <c r="E181" s="38">
        <f t="shared" si="159"/>
        <v>1426.636</v>
      </c>
      <c r="F181" s="12">
        <f t="shared" si="160"/>
        <v>2853.27</v>
      </c>
      <c r="G181" s="12">
        <f t="shared" si="161"/>
        <v>384.18639999999999</v>
      </c>
      <c r="H181" s="12"/>
      <c r="I181" s="12">
        <f t="shared" si="162"/>
        <v>1810.8223999999998</v>
      </c>
      <c r="J181" s="13">
        <f t="shared" si="163"/>
        <v>3621.64</v>
      </c>
      <c r="K181" s="6"/>
      <c r="L181" s="6">
        <v>1739.8</v>
      </c>
      <c r="M181" s="6">
        <v>468.52</v>
      </c>
      <c r="N181" s="6"/>
      <c r="O181" s="6">
        <v>2208.3199999999997</v>
      </c>
      <c r="P181" s="6"/>
      <c r="Q181" s="6">
        <f t="shared" si="164"/>
        <v>1426.6307413535019</v>
      </c>
      <c r="R181" s="6">
        <f t="shared" si="165"/>
        <v>384.1916586464979</v>
      </c>
      <c r="S181" s="6">
        <f t="shared" si="166"/>
        <v>0</v>
      </c>
      <c r="T181" s="6">
        <f t="shared" si="167"/>
        <v>1810.8223999999998</v>
      </c>
      <c r="U181" s="6">
        <f t="shared" si="168"/>
        <v>1810.8223999999998</v>
      </c>
      <c r="V181" s="6" t="b">
        <f t="shared" si="169"/>
        <v>1</v>
      </c>
      <c r="W181" s="6" t="b">
        <f t="shared" si="170"/>
        <v>1</v>
      </c>
      <c r="X181" s="36">
        <f t="shared" si="171"/>
        <v>-17.999999999999993</v>
      </c>
      <c r="Y181" s="6"/>
      <c r="Z181" s="6"/>
    </row>
    <row r="182" spans="1:26" x14ac:dyDescent="0.25">
      <c r="A182" s="34" t="s">
        <v>337</v>
      </c>
      <c r="B182" s="51" t="s">
        <v>338</v>
      </c>
      <c r="C182" s="52"/>
      <c r="D182" s="52"/>
      <c r="E182" s="52"/>
      <c r="F182" s="52"/>
      <c r="G182" s="52"/>
      <c r="H182" s="52"/>
      <c r="I182" s="52"/>
      <c r="J182" s="52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63.75" x14ac:dyDescent="0.25">
      <c r="A183" s="7" t="s">
        <v>339</v>
      </c>
      <c r="B183" s="7" t="s">
        <v>340</v>
      </c>
      <c r="C183" s="8" t="s">
        <v>13</v>
      </c>
      <c r="D183" s="9">
        <v>1</v>
      </c>
      <c r="E183" s="38">
        <f t="shared" ref="E183:E195" si="172">L183*(1-18%)</f>
        <v>45736.967800000006</v>
      </c>
      <c r="F183" s="12">
        <f t="shared" ref="F183:F195" si="173">TRUNC(E183*D183,2)</f>
        <v>45736.959999999999</v>
      </c>
      <c r="G183" s="12">
        <f t="shared" ref="G183:G195" si="174">M183*(1-18%)</f>
        <v>12316.957600000002</v>
      </c>
      <c r="H183" s="12"/>
      <c r="I183" s="12">
        <f t="shared" ref="I183:I195" si="175">O183*(1-18%)</f>
        <v>58053.925400000007</v>
      </c>
      <c r="J183" s="13">
        <f t="shared" ref="J183:J195" si="176">ROUND(I183*D183,2)</f>
        <v>58053.93</v>
      </c>
      <c r="K183" s="6"/>
      <c r="L183" s="6">
        <v>55776.79</v>
      </c>
      <c r="M183" s="6">
        <v>15020.68</v>
      </c>
      <c r="N183" s="6"/>
      <c r="O183" s="6">
        <v>70797.47</v>
      </c>
      <c r="P183" s="6"/>
      <c r="Q183" s="6">
        <f t="shared" ref="Q183:Q195" si="177">U183-R183-S183</f>
        <v>45736.961632395818</v>
      </c>
      <c r="R183" s="6">
        <f t="shared" ref="R183:R195" si="178">U183-(U183/(1+26.93%))</f>
        <v>12316.963767604189</v>
      </c>
      <c r="S183" s="6">
        <f t="shared" ref="S183:S195" si="179">N183*(1-18%)</f>
        <v>0</v>
      </c>
      <c r="T183" s="6">
        <f t="shared" ref="T183:T195" si="180">(SUM(Q183:S183))</f>
        <v>58053.925400000007</v>
      </c>
      <c r="U183" s="6">
        <f t="shared" ref="U183:U195" si="181">O183*(1-18%)</f>
        <v>58053.925400000007</v>
      </c>
      <c r="V183" s="6" t="b">
        <f t="shared" ref="V183:V195" si="182">U183=T183</f>
        <v>1</v>
      </c>
      <c r="W183" s="6" t="b">
        <f t="shared" ref="W183:W195" si="183">U183=I183</f>
        <v>1</v>
      </c>
      <c r="X183" s="36">
        <f t="shared" ref="X183:X195" si="184">((U183/O183)-1)*100</f>
        <v>-17.999999999999993</v>
      </c>
      <c r="Y183" s="6"/>
      <c r="Z183" s="6"/>
    </row>
    <row r="184" spans="1:26" ht="63.75" x14ac:dyDescent="0.25">
      <c r="A184" s="7" t="s">
        <v>341</v>
      </c>
      <c r="B184" s="7" t="s">
        <v>342</v>
      </c>
      <c r="C184" s="8" t="s">
        <v>13</v>
      </c>
      <c r="D184" s="9">
        <v>1</v>
      </c>
      <c r="E184" s="38">
        <f t="shared" si="172"/>
        <v>45499.684400000006</v>
      </c>
      <c r="F184" s="12">
        <f t="shared" si="173"/>
        <v>45499.68</v>
      </c>
      <c r="G184" s="12">
        <f t="shared" si="174"/>
        <v>12253.063200000001</v>
      </c>
      <c r="H184" s="12"/>
      <c r="I184" s="12">
        <f t="shared" si="175"/>
        <v>57752.747599999995</v>
      </c>
      <c r="J184" s="13">
        <f t="shared" si="176"/>
        <v>57752.75</v>
      </c>
      <c r="K184" s="6"/>
      <c r="L184" s="6">
        <v>55487.42</v>
      </c>
      <c r="M184" s="6">
        <v>14942.76</v>
      </c>
      <c r="N184" s="6"/>
      <c r="O184" s="6">
        <v>70430.179999999993</v>
      </c>
      <c r="P184" s="6"/>
      <c r="Q184" s="6">
        <f t="shared" si="177"/>
        <v>45499.682974868039</v>
      </c>
      <c r="R184" s="6">
        <f t="shared" si="178"/>
        <v>12253.064625131956</v>
      </c>
      <c r="S184" s="6">
        <f t="shared" si="179"/>
        <v>0</v>
      </c>
      <c r="T184" s="6">
        <f t="shared" si="180"/>
        <v>57752.747599999995</v>
      </c>
      <c r="U184" s="6">
        <f t="shared" si="181"/>
        <v>57752.747599999995</v>
      </c>
      <c r="V184" s="6" t="b">
        <f t="shared" si="182"/>
        <v>1</v>
      </c>
      <c r="W184" s="6" t="b">
        <f t="shared" si="183"/>
        <v>1</v>
      </c>
      <c r="X184" s="36">
        <f t="shared" si="184"/>
        <v>-17.999999999999993</v>
      </c>
      <c r="Y184" s="6"/>
      <c r="Z184" s="6"/>
    </row>
    <row r="185" spans="1:26" ht="63.75" x14ac:dyDescent="0.25">
      <c r="A185" s="7" t="s">
        <v>343</v>
      </c>
      <c r="B185" s="7" t="s">
        <v>344</v>
      </c>
      <c r="C185" s="8" t="s">
        <v>13</v>
      </c>
      <c r="D185" s="9">
        <v>1</v>
      </c>
      <c r="E185" s="38">
        <f t="shared" si="172"/>
        <v>11149.326800000001</v>
      </c>
      <c r="F185" s="12">
        <f t="shared" si="173"/>
        <v>11149.32</v>
      </c>
      <c r="G185" s="12">
        <f t="shared" si="174"/>
        <v>3002.5120000000002</v>
      </c>
      <c r="H185" s="12"/>
      <c r="I185" s="12">
        <f t="shared" si="175"/>
        <v>14151.838800000001</v>
      </c>
      <c r="J185" s="13">
        <f t="shared" si="176"/>
        <v>14151.84</v>
      </c>
      <c r="K185" s="6"/>
      <c r="L185" s="6">
        <v>13596.74</v>
      </c>
      <c r="M185" s="6">
        <v>3661.6</v>
      </c>
      <c r="N185" s="6"/>
      <c r="O185" s="6">
        <v>17258.34</v>
      </c>
      <c r="P185" s="6"/>
      <c r="Q185" s="6">
        <f t="shared" si="177"/>
        <v>11149.325454975185</v>
      </c>
      <c r="R185" s="6">
        <f t="shared" si="178"/>
        <v>3002.5133450248159</v>
      </c>
      <c r="S185" s="6">
        <f t="shared" si="179"/>
        <v>0</v>
      </c>
      <c r="T185" s="6">
        <f t="shared" si="180"/>
        <v>14151.838800000001</v>
      </c>
      <c r="U185" s="6">
        <f t="shared" si="181"/>
        <v>14151.838800000001</v>
      </c>
      <c r="V185" s="6" t="b">
        <f t="shared" si="182"/>
        <v>1</v>
      </c>
      <c r="W185" s="6" t="b">
        <f t="shared" si="183"/>
        <v>1</v>
      </c>
      <c r="X185" s="36">
        <f t="shared" si="184"/>
        <v>-17.999999999999993</v>
      </c>
      <c r="Y185" s="6"/>
      <c r="Z185" s="6"/>
    </row>
    <row r="186" spans="1:26" ht="63.75" x14ac:dyDescent="0.25">
      <c r="A186" s="7" t="s">
        <v>345</v>
      </c>
      <c r="B186" s="7" t="s">
        <v>346</v>
      </c>
      <c r="C186" s="8" t="s">
        <v>13</v>
      </c>
      <c r="D186" s="9">
        <v>1</v>
      </c>
      <c r="E186" s="38">
        <f t="shared" si="172"/>
        <v>29763.392400000001</v>
      </c>
      <c r="F186" s="12">
        <f t="shared" si="173"/>
        <v>29763.39</v>
      </c>
      <c r="G186" s="12">
        <f t="shared" si="174"/>
        <v>8015.2786000000006</v>
      </c>
      <c r="H186" s="12"/>
      <c r="I186" s="12">
        <f t="shared" si="175"/>
        <v>37778.671000000002</v>
      </c>
      <c r="J186" s="13">
        <f t="shared" si="176"/>
        <v>37778.67</v>
      </c>
      <c r="K186" s="6"/>
      <c r="L186" s="6">
        <v>36296.82</v>
      </c>
      <c r="M186" s="6">
        <v>9774.73</v>
      </c>
      <c r="N186" s="6"/>
      <c r="O186" s="6">
        <v>46071.55</v>
      </c>
      <c r="P186" s="6"/>
      <c r="Q186" s="6">
        <f t="shared" si="177"/>
        <v>29763.390057512021</v>
      </c>
      <c r="R186" s="6">
        <f t="shared" si="178"/>
        <v>8015.2809424879815</v>
      </c>
      <c r="S186" s="6">
        <f t="shared" si="179"/>
        <v>0</v>
      </c>
      <c r="T186" s="6">
        <f t="shared" si="180"/>
        <v>37778.671000000002</v>
      </c>
      <c r="U186" s="6">
        <f t="shared" si="181"/>
        <v>37778.671000000002</v>
      </c>
      <c r="V186" s="6" t="b">
        <f t="shared" si="182"/>
        <v>1</v>
      </c>
      <c r="W186" s="6" t="b">
        <f t="shared" si="183"/>
        <v>1</v>
      </c>
      <c r="X186" s="36">
        <f t="shared" si="184"/>
        <v>-18.000000000000004</v>
      </c>
      <c r="Y186" s="6"/>
      <c r="Z186" s="6"/>
    </row>
    <row r="187" spans="1:26" ht="51" x14ac:dyDescent="0.25">
      <c r="A187" s="7" t="s">
        <v>347</v>
      </c>
      <c r="B187" s="7" t="s">
        <v>348</v>
      </c>
      <c r="C187" s="8" t="s">
        <v>13</v>
      </c>
      <c r="D187" s="9">
        <v>1</v>
      </c>
      <c r="E187" s="38">
        <f t="shared" si="172"/>
        <v>3043.7252000000003</v>
      </c>
      <c r="F187" s="12">
        <f t="shared" si="173"/>
        <v>3043.72</v>
      </c>
      <c r="G187" s="12">
        <f t="shared" si="174"/>
        <v>819.67200000000003</v>
      </c>
      <c r="H187" s="12"/>
      <c r="I187" s="12">
        <f t="shared" si="175"/>
        <v>3863.3972000000003</v>
      </c>
      <c r="J187" s="13">
        <f t="shared" si="176"/>
        <v>3863.4</v>
      </c>
      <c r="K187" s="6"/>
      <c r="L187" s="6">
        <v>3711.86</v>
      </c>
      <c r="M187" s="6">
        <v>999.6</v>
      </c>
      <c r="N187" s="6"/>
      <c r="O187" s="6">
        <v>4711.46</v>
      </c>
      <c r="P187" s="6"/>
      <c r="Q187" s="6">
        <f t="shared" si="177"/>
        <v>3043.722681793115</v>
      </c>
      <c r="R187" s="6">
        <f t="shared" si="178"/>
        <v>819.6745182068853</v>
      </c>
      <c r="S187" s="6">
        <f t="shared" si="179"/>
        <v>0</v>
      </c>
      <c r="T187" s="6">
        <f t="shared" si="180"/>
        <v>3863.3972000000003</v>
      </c>
      <c r="U187" s="6">
        <f t="shared" si="181"/>
        <v>3863.3972000000003</v>
      </c>
      <c r="V187" s="6" t="b">
        <f t="shared" si="182"/>
        <v>1</v>
      </c>
      <c r="W187" s="6" t="b">
        <f t="shared" si="183"/>
        <v>1</v>
      </c>
      <c r="X187" s="36">
        <f t="shared" si="184"/>
        <v>-17.999999999999993</v>
      </c>
      <c r="Y187" s="6"/>
      <c r="Z187" s="6"/>
    </row>
    <row r="188" spans="1:26" ht="51" x14ac:dyDescent="0.25">
      <c r="A188" s="7" t="s">
        <v>349</v>
      </c>
      <c r="B188" s="7" t="s">
        <v>350</v>
      </c>
      <c r="C188" s="8" t="s">
        <v>13</v>
      </c>
      <c r="D188" s="9">
        <v>1</v>
      </c>
      <c r="E188" s="38">
        <f t="shared" si="172"/>
        <v>1867.2876000000001</v>
      </c>
      <c r="F188" s="12">
        <f t="shared" si="173"/>
        <v>1867.28</v>
      </c>
      <c r="G188" s="12">
        <f t="shared" si="174"/>
        <v>502.85680000000002</v>
      </c>
      <c r="H188" s="12"/>
      <c r="I188" s="12">
        <f t="shared" si="175"/>
        <v>2370.1444000000001</v>
      </c>
      <c r="J188" s="13">
        <f t="shared" si="176"/>
        <v>2370.14</v>
      </c>
      <c r="K188" s="6"/>
      <c r="L188" s="6">
        <v>2277.1799999999998</v>
      </c>
      <c r="M188" s="6">
        <v>613.24</v>
      </c>
      <c r="N188" s="6"/>
      <c r="O188" s="6">
        <v>2890.42</v>
      </c>
      <c r="P188" s="6"/>
      <c r="Q188" s="6">
        <f t="shared" si="177"/>
        <v>1867.2846450799657</v>
      </c>
      <c r="R188" s="6">
        <f t="shared" si="178"/>
        <v>502.85975492003445</v>
      </c>
      <c r="S188" s="6">
        <f t="shared" si="179"/>
        <v>0</v>
      </c>
      <c r="T188" s="6">
        <f t="shared" si="180"/>
        <v>2370.1444000000001</v>
      </c>
      <c r="U188" s="6">
        <f t="shared" si="181"/>
        <v>2370.1444000000001</v>
      </c>
      <c r="V188" s="6" t="b">
        <f t="shared" si="182"/>
        <v>1</v>
      </c>
      <c r="W188" s="6" t="b">
        <f t="shared" si="183"/>
        <v>1</v>
      </c>
      <c r="X188" s="36">
        <f t="shared" si="184"/>
        <v>-17.999999999999993</v>
      </c>
      <c r="Y188" s="6"/>
      <c r="Z188" s="6"/>
    </row>
    <row r="189" spans="1:26" ht="51" x14ac:dyDescent="0.25">
      <c r="A189" s="7" t="s">
        <v>351</v>
      </c>
      <c r="B189" s="7" t="s">
        <v>352</v>
      </c>
      <c r="C189" s="8" t="s">
        <v>13</v>
      </c>
      <c r="D189" s="9">
        <v>1</v>
      </c>
      <c r="E189" s="38">
        <f t="shared" si="172"/>
        <v>1970.8453999999999</v>
      </c>
      <c r="F189" s="12">
        <f t="shared" si="173"/>
        <v>1970.84</v>
      </c>
      <c r="G189" s="12">
        <f t="shared" si="174"/>
        <v>530.745</v>
      </c>
      <c r="H189" s="12"/>
      <c r="I189" s="12">
        <f t="shared" si="175"/>
        <v>2501.5904</v>
      </c>
      <c r="J189" s="13">
        <f t="shared" si="176"/>
        <v>2501.59</v>
      </c>
      <c r="K189" s="6"/>
      <c r="L189" s="6">
        <v>2403.4699999999998</v>
      </c>
      <c r="M189" s="6">
        <v>647.25</v>
      </c>
      <c r="N189" s="6"/>
      <c r="O189" s="6">
        <v>3050.72</v>
      </c>
      <c r="P189" s="6"/>
      <c r="Q189" s="6">
        <f t="shared" si="177"/>
        <v>1970.8425116205785</v>
      </c>
      <c r="R189" s="6">
        <f t="shared" si="178"/>
        <v>530.74788837942151</v>
      </c>
      <c r="S189" s="6">
        <f t="shared" si="179"/>
        <v>0</v>
      </c>
      <c r="T189" s="6">
        <f t="shared" si="180"/>
        <v>2501.5904</v>
      </c>
      <c r="U189" s="6">
        <f t="shared" si="181"/>
        <v>2501.5904</v>
      </c>
      <c r="V189" s="6" t="b">
        <f t="shared" si="182"/>
        <v>1</v>
      </c>
      <c r="W189" s="6" t="b">
        <f t="shared" si="183"/>
        <v>1</v>
      </c>
      <c r="X189" s="36">
        <f t="shared" si="184"/>
        <v>-17.999999999999993</v>
      </c>
      <c r="Y189" s="6"/>
      <c r="Z189" s="6"/>
    </row>
    <row r="190" spans="1:26" ht="51" x14ac:dyDescent="0.25">
      <c r="A190" s="7" t="s">
        <v>353</v>
      </c>
      <c r="B190" s="7" t="s">
        <v>354</v>
      </c>
      <c r="C190" s="8" t="s">
        <v>13</v>
      </c>
      <c r="D190" s="9">
        <v>1</v>
      </c>
      <c r="E190" s="38">
        <f t="shared" si="172"/>
        <v>11982.889600000002</v>
      </c>
      <c r="F190" s="12">
        <f t="shared" si="173"/>
        <v>11982.88</v>
      </c>
      <c r="G190" s="12">
        <f t="shared" si="174"/>
        <v>3226.9870000000001</v>
      </c>
      <c r="H190" s="12"/>
      <c r="I190" s="12">
        <f t="shared" si="175"/>
        <v>15209.876600000001</v>
      </c>
      <c r="J190" s="13">
        <f t="shared" si="176"/>
        <v>15209.88</v>
      </c>
      <c r="K190" s="6"/>
      <c r="L190" s="6">
        <v>14613.28</v>
      </c>
      <c r="M190" s="6">
        <v>3935.35</v>
      </c>
      <c r="N190" s="6"/>
      <c r="O190" s="6">
        <v>18548.63</v>
      </c>
      <c r="P190" s="6"/>
      <c r="Q190" s="6">
        <f t="shared" si="177"/>
        <v>11982.885527456081</v>
      </c>
      <c r="R190" s="6">
        <f t="shared" si="178"/>
        <v>3226.9910725439204</v>
      </c>
      <c r="S190" s="6">
        <f t="shared" si="179"/>
        <v>0</v>
      </c>
      <c r="T190" s="6">
        <f t="shared" si="180"/>
        <v>15209.876600000001</v>
      </c>
      <c r="U190" s="6">
        <f t="shared" si="181"/>
        <v>15209.876600000001</v>
      </c>
      <c r="V190" s="6" t="b">
        <f t="shared" si="182"/>
        <v>1</v>
      </c>
      <c r="W190" s="6" t="b">
        <f t="shared" si="183"/>
        <v>1</v>
      </c>
      <c r="X190" s="36">
        <f t="shared" si="184"/>
        <v>-17.999999999999993</v>
      </c>
      <c r="Y190" s="6"/>
      <c r="Z190" s="6"/>
    </row>
    <row r="191" spans="1:26" ht="63.75" x14ac:dyDescent="0.25">
      <c r="A191" s="7" t="s">
        <v>355</v>
      </c>
      <c r="B191" s="7" t="s">
        <v>356</v>
      </c>
      <c r="C191" s="8" t="s">
        <v>13</v>
      </c>
      <c r="D191" s="9">
        <v>1</v>
      </c>
      <c r="E191" s="38">
        <f t="shared" si="172"/>
        <v>28167.877400000001</v>
      </c>
      <c r="F191" s="12">
        <f t="shared" si="173"/>
        <v>28167.87</v>
      </c>
      <c r="G191" s="12">
        <f t="shared" si="174"/>
        <v>7585.6068000000005</v>
      </c>
      <c r="H191" s="12"/>
      <c r="I191" s="12">
        <f t="shared" si="175"/>
        <v>35753.484199999999</v>
      </c>
      <c r="J191" s="13">
        <f t="shared" si="176"/>
        <v>35753.480000000003</v>
      </c>
      <c r="K191" s="6"/>
      <c r="L191" s="6">
        <v>34351.07</v>
      </c>
      <c r="M191" s="6">
        <v>9250.74</v>
      </c>
      <c r="N191" s="6"/>
      <c r="O191" s="6">
        <v>43601.81</v>
      </c>
      <c r="P191" s="6"/>
      <c r="Q191" s="6">
        <f t="shared" si="177"/>
        <v>28167.875364374067</v>
      </c>
      <c r="R191" s="6">
        <f t="shared" si="178"/>
        <v>7585.6088356259315</v>
      </c>
      <c r="S191" s="6">
        <f t="shared" si="179"/>
        <v>0</v>
      </c>
      <c r="T191" s="6">
        <f t="shared" si="180"/>
        <v>35753.484199999999</v>
      </c>
      <c r="U191" s="6">
        <f t="shared" si="181"/>
        <v>35753.484199999999</v>
      </c>
      <c r="V191" s="6" t="b">
        <f t="shared" si="182"/>
        <v>1</v>
      </c>
      <c r="W191" s="6" t="b">
        <f t="shared" si="183"/>
        <v>1</v>
      </c>
      <c r="X191" s="36">
        <f t="shared" si="184"/>
        <v>-17.999999999999993</v>
      </c>
      <c r="Y191" s="6"/>
      <c r="Z191" s="6"/>
    </row>
    <row r="192" spans="1:26" ht="51" x14ac:dyDescent="0.25">
      <c r="A192" s="7" t="s">
        <v>357</v>
      </c>
      <c r="B192" s="7" t="s">
        <v>358</v>
      </c>
      <c r="C192" s="8" t="s">
        <v>13</v>
      </c>
      <c r="D192" s="9">
        <v>1</v>
      </c>
      <c r="E192" s="38">
        <f t="shared" si="172"/>
        <v>3859.6006000000002</v>
      </c>
      <c r="F192" s="12">
        <f t="shared" si="173"/>
        <v>3859.6</v>
      </c>
      <c r="G192" s="12">
        <f t="shared" si="174"/>
        <v>1039.3828000000001</v>
      </c>
      <c r="H192" s="12"/>
      <c r="I192" s="12">
        <f t="shared" si="175"/>
        <v>4898.9834000000001</v>
      </c>
      <c r="J192" s="13">
        <f t="shared" si="176"/>
        <v>4898.9799999999996</v>
      </c>
      <c r="K192" s="6"/>
      <c r="L192" s="6">
        <v>4706.83</v>
      </c>
      <c r="M192" s="6">
        <v>1267.54</v>
      </c>
      <c r="N192" s="6"/>
      <c r="O192" s="6">
        <v>5974.37</v>
      </c>
      <c r="P192" s="6"/>
      <c r="Q192" s="6">
        <f t="shared" si="177"/>
        <v>3859.594579689593</v>
      </c>
      <c r="R192" s="6">
        <f t="shared" si="178"/>
        <v>1039.388820310407</v>
      </c>
      <c r="S192" s="6">
        <f t="shared" si="179"/>
        <v>0</v>
      </c>
      <c r="T192" s="6">
        <f t="shared" si="180"/>
        <v>4898.9834000000001</v>
      </c>
      <c r="U192" s="6">
        <f t="shared" si="181"/>
        <v>4898.9834000000001</v>
      </c>
      <c r="V192" s="6" t="b">
        <f t="shared" si="182"/>
        <v>1</v>
      </c>
      <c r="W192" s="6" t="b">
        <f t="shared" si="183"/>
        <v>1</v>
      </c>
      <c r="X192" s="36">
        <f t="shared" si="184"/>
        <v>-17.999999999999993</v>
      </c>
      <c r="Y192" s="6"/>
      <c r="Z192" s="6"/>
    </row>
    <row r="193" spans="1:26" ht="63.75" x14ac:dyDescent="0.25">
      <c r="A193" s="7" t="s">
        <v>359</v>
      </c>
      <c r="B193" s="7" t="s">
        <v>360</v>
      </c>
      <c r="C193" s="8" t="s">
        <v>13</v>
      </c>
      <c r="D193" s="9">
        <v>1</v>
      </c>
      <c r="E193" s="38">
        <f t="shared" si="172"/>
        <v>2335.77</v>
      </c>
      <c r="F193" s="12">
        <f t="shared" si="173"/>
        <v>2335.77</v>
      </c>
      <c r="G193" s="12">
        <f t="shared" si="174"/>
        <v>629.02200000000005</v>
      </c>
      <c r="H193" s="12"/>
      <c r="I193" s="12">
        <f t="shared" si="175"/>
        <v>2964.7920000000004</v>
      </c>
      <c r="J193" s="13">
        <f t="shared" si="176"/>
        <v>2964.79</v>
      </c>
      <c r="K193" s="6"/>
      <c r="L193" s="6">
        <v>2848.5</v>
      </c>
      <c r="M193" s="6">
        <v>767.1</v>
      </c>
      <c r="N193" s="6"/>
      <c r="O193" s="6">
        <v>3615.6</v>
      </c>
      <c r="P193" s="6"/>
      <c r="Q193" s="6">
        <f t="shared" si="177"/>
        <v>2335.7693216733637</v>
      </c>
      <c r="R193" s="6">
        <f t="shared" si="178"/>
        <v>629.02267832663665</v>
      </c>
      <c r="S193" s="6">
        <f t="shared" si="179"/>
        <v>0</v>
      </c>
      <c r="T193" s="6">
        <f t="shared" si="180"/>
        <v>2964.7920000000004</v>
      </c>
      <c r="U193" s="6">
        <f t="shared" si="181"/>
        <v>2964.7920000000004</v>
      </c>
      <c r="V193" s="6" t="b">
        <f t="shared" si="182"/>
        <v>1</v>
      </c>
      <c r="W193" s="6" t="b">
        <f t="shared" si="183"/>
        <v>1</v>
      </c>
      <c r="X193" s="36">
        <f t="shared" si="184"/>
        <v>-17.999999999999982</v>
      </c>
      <c r="Y193" s="6"/>
      <c r="Z193" s="6"/>
    </row>
    <row r="194" spans="1:26" ht="63.75" x14ac:dyDescent="0.25">
      <c r="A194" s="7" t="s">
        <v>361</v>
      </c>
      <c r="B194" s="7" t="s">
        <v>362</v>
      </c>
      <c r="C194" s="8" t="s">
        <v>13</v>
      </c>
      <c r="D194" s="9">
        <v>1</v>
      </c>
      <c r="E194" s="38">
        <f t="shared" si="172"/>
        <v>2465.2726000000002</v>
      </c>
      <c r="F194" s="12">
        <f t="shared" si="173"/>
        <v>2465.27</v>
      </c>
      <c r="G194" s="12">
        <f t="shared" si="174"/>
        <v>663.89660000000003</v>
      </c>
      <c r="H194" s="12"/>
      <c r="I194" s="12">
        <f t="shared" si="175"/>
        <v>3129.1692000000003</v>
      </c>
      <c r="J194" s="13">
        <f t="shared" si="176"/>
        <v>3129.17</v>
      </c>
      <c r="K194" s="6"/>
      <c r="L194" s="6">
        <v>3006.43</v>
      </c>
      <c r="M194" s="6">
        <v>809.63</v>
      </c>
      <c r="N194" s="6"/>
      <c r="O194" s="6">
        <v>3816.06</v>
      </c>
      <c r="P194" s="6"/>
      <c r="Q194" s="6">
        <f t="shared" si="177"/>
        <v>2465.2715670054367</v>
      </c>
      <c r="R194" s="6">
        <f t="shared" si="178"/>
        <v>663.89763299456354</v>
      </c>
      <c r="S194" s="6">
        <f t="shared" si="179"/>
        <v>0</v>
      </c>
      <c r="T194" s="6">
        <f t="shared" si="180"/>
        <v>3129.1692000000003</v>
      </c>
      <c r="U194" s="6">
        <f t="shared" si="181"/>
        <v>3129.1692000000003</v>
      </c>
      <c r="V194" s="6" t="b">
        <f t="shared" si="182"/>
        <v>1</v>
      </c>
      <c r="W194" s="6" t="b">
        <f t="shared" si="183"/>
        <v>1</v>
      </c>
      <c r="X194" s="36">
        <f t="shared" si="184"/>
        <v>-17.999999999999993</v>
      </c>
      <c r="Y194" s="6"/>
      <c r="Z194" s="6"/>
    </row>
    <row r="195" spans="1:26" ht="51" x14ac:dyDescent="0.25">
      <c r="A195" s="7" t="s">
        <v>363</v>
      </c>
      <c r="B195" s="7" t="s">
        <v>364</v>
      </c>
      <c r="C195" s="8" t="s">
        <v>13</v>
      </c>
      <c r="D195" s="9">
        <v>2</v>
      </c>
      <c r="E195" s="38">
        <f t="shared" si="172"/>
        <v>11537.334400000002</v>
      </c>
      <c r="F195" s="12">
        <f t="shared" si="173"/>
        <v>23074.66</v>
      </c>
      <c r="G195" s="12">
        <f t="shared" si="174"/>
        <v>3106.9964</v>
      </c>
      <c r="H195" s="12"/>
      <c r="I195" s="12">
        <f t="shared" si="175"/>
        <v>14644.3308</v>
      </c>
      <c r="J195" s="13">
        <f t="shared" si="176"/>
        <v>29288.66</v>
      </c>
      <c r="K195" s="6"/>
      <c r="L195" s="6">
        <v>14069.92</v>
      </c>
      <c r="M195" s="6">
        <v>3789.02</v>
      </c>
      <c r="N195" s="6"/>
      <c r="O195" s="6">
        <v>17858.939999999999</v>
      </c>
      <c r="P195" s="6"/>
      <c r="Q195" s="6">
        <f t="shared" si="177"/>
        <v>11537.328291184118</v>
      </c>
      <c r="R195" s="6">
        <f t="shared" si="178"/>
        <v>3107.0025088158818</v>
      </c>
      <c r="S195" s="6">
        <f t="shared" si="179"/>
        <v>0</v>
      </c>
      <c r="T195" s="6">
        <f t="shared" si="180"/>
        <v>14644.3308</v>
      </c>
      <c r="U195" s="6">
        <f t="shared" si="181"/>
        <v>14644.3308</v>
      </c>
      <c r="V195" s="6" t="b">
        <f t="shared" si="182"/>
        <v>1</v>
      </c>
      <c r="W195" s="6" t="b">
        <f t="shared" si="183"/>
        <v>1</v>
      </c>
      <c r="X195" s="36">
        <f t="shared" si="184"/>
        <v>-17.999999999999993</v>
      </c>
      <c r="Y195" s="6"/>
      <c r="Z195" s="6"/>
    </row>
    <row r="196" spans="1:26" x14ac:dyDescent="0.25">
      <c r="A196" s="34" t="s">
        <v>365</v>
      </c>
      <c r="B196" s="51" t="s">
        <v>366</v>
      </c>
      <c r="C196" s="52"/>
      <c r="D196" s="52"/>
      <c r="E196" s="52"/>
      <c r="F196" s="52"/>
      <c r="G196" s="52"/>
      <c r="H196" s="52"/>
      <c r="I196" s="52"/>
      <c r="J196" s="52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76.5" x14ac:dyDescent="0.25">
      <c r="A197" s="7" t="s">
        <v>367</v>
      </c>
      <c r="B197" s="7" t="s">
        <v>368</v>
      </c>
      <c r="C197" s="8" t="s">
        <v>13</v>
      </c>
      <c r="D197" s="9">
        <v>10</v>
      </c>
      <c r="E197" s="38">
        <f t="shared" ref="E197:E203" si="185">L197*(1-18%)</f>
        <v>1140.2919999999999</v>
      </c>
      <c r="F197" s="12">
        <f t="shared" ref="F197:F203" si="186">TRUNC(E197*D197,2)</f>
        <v>11402.92</v>
      </c>
      <c r="G197" s="12">
        <f t="shared" ref="G197:G203" si="187">M197*(1-18%)</f>
        <v>307.07360000000006</v>
      </c>
      <c r="H197" s="12"/>
      <c r="I197" s="12">
        <f t="shared" ref="I197:I203" si="188">O197*(1-18%)</f>
        <v>1447.3656000000001</v>
      </c>
      <c r="J197" s="13">
        <f t="shared" ref="J197:J203" si="189">ROUND(I197*D197,2)</f>
        <v>14473.66</v>
      </c>
      <c r="K197" s="6"/>
      <c r="L197" s="6">
        <v>1390.6</v>
      </c>
      <c r="M197" s="6">
        <v>374.48</v>
      </c>
      <c r="N197" s="6"/>
      <c r="O197" s="6">
        <v>1765.08</v>
      </c>
      <c r="P197" s="6"/>
      <c r="Q197" s="6">
        <f t="shared" ref="Q197:Q203" si="190">U197-R197-S197</f>
        <v>1140.2864571023401</v>
      </c>
      <c r="R197" s="6">
        <f t="shared" ref="R197:R203" si="191">U197-(U197/(1+26.93%))</f>
        <v>307.07914289765995</v>
      </c>
      <c r="S197" s="6">
        <f t="shared" ref="S197:S203" si="192">N197*(1-18%)</f>
        <v>0</v>
      </c>
      <c r="T197" s="6">
        <f t="shared" ref="T197:T203" si="193">(SUM(Q197:S197))</f>
        <v>1447.3656000000001</v>
      </c>
      <c r="U197" s="6">
        <f t="shared" ref="U197:U203" si="194">O197*(1-18%)</f>
        <v>1447.3656000000001</v>
      </c>
      <c r="V197" s="6" t="b">
        <f t="shared" ref="V197:V203" si="195">U197=T197</f>
        <v>1</v>
      </c>
      <c r="W197" s="6" t="b">
        <f t="shared" ref="W197:W203" si="196">U197=I197</f>
        <v>1</v>
      </c>
      <c r="X197" s="36">
        <f t="shared" ref="X197:X203" si="197">((U197/O197)-1)*100</f>
        <v>-17.999999999999993</v>
      </c>
      <c r="Y197" s="6"/>
      <c r="Z197" s="6"/>
    </row>
    <row r="198" spans="1:26" ht="76.5" x14ac:dyDescent="0.25">
      <c r="A198" s="7" t="s">
        <v>369</v>
      </c>
      <c r="B198" s="7" t="s">
        <v>370</v>
      </c>
      <c r="C198" s="8" t="s">
        <v>13</v>
      </c>
      <c r="D198" s="9">
        <v>3</v>
      </c>
      <c r="E198" s="38">
        <f t="shared" si="185"/>
        <v>570.13779999999997</v>
      </c>
      <c r="F198" s="12">
        <f t="shared" si="186"/>
        <v>1710.41</v>
      </c>
      <c r="G198" s="12">
        <f t="shared" si="187"/>
        <v>153.53680000000003</v>
      </c>
      <c r="H198" s="12"/>
      <c r="I198" s="12">
        <f t="shared" si="188"/>
        <v>723.67460000000005</v>
      </c>
      <c r="J198" s="13">
        <f t="shared" si="189"/>
        <v>2171.02</v>
      </c>
      <c r="K198" s="6"/>
      <c r="L198" s="6">
        <v>695.29</v>
      </c>
      <c r="M198" s="6">
        <v>187.24</v>
      </c>
      <c r="N198" s="6"/>
      <c r="O198" s="6">
        <v>882.53</v>
      </c>
      <c r="P198" s="6"/>
      <c r="Q198" s="6">
        <f t="shared" si="190"/>
        <v>570.13676829748692</v>
      </c>
      <c r="R198" s="6">
        <f t="shared" si="191"/>
        <v>153.53783170251313</v>
      </c>
      <c r="S198" s="6">
        <f t="shared" si="192"/>
        <v>0</v>
      </c>
      <c r="T198" s="6">
        <f t="shared" si="193"/>
        <v>723.67460000000005</v>
      </c>
      <c r="U198" s="6">
        <f t="shared" si="194"/>
        <v>723.67460000000005</v>
      </c>
      <c r="V198" s="6" t="b">
        <f t="shared" si="195"/>
        <v>1</v>
      </c>
      <c r="W198" s="6" t="b">
        <f t="shared" si="196"/>
        <v>1</v>
      </c>
      <c r="X198" s="36">
        <f t="shared" si="197"/>
        <v>-17.999999999999993</v>
      </c>
      <c r="Y198" s="6"/>
      <c r="Z198" s="6"/>
    </row>
    <row r="199" spans="1:26" ht="89.25" x14ac:dyDescent="0.25">
      <c r="A199" s="7" t="s">
        <v>371</v>
      </c>
      <c r="B199" s="7" t="s">
        <v>372</v>
      </c>
      <c r="C199" s="8" t="s">
        <v>13</v>
      </c>
      <c r="D199" s="9">
        <v>17</v>
      </c>
      <c r="E199" s="38">
        <f t="shared" si="185"/>
        <v>559.53520000000003</v>
      </c>
      <c r="F199" s="12">
        <f t="shared" si="186"/>
        <v>9512.09</v>
      </c>
      <c r="G199" s="12">
        <f t="shared" si="187"/>
        <v>150.67500000000001</v>
      </c>
      <c r="H199" s="12"/>
      <c r="I199" s="12">
        <f t="shared" si="188"/>
        <v>710.2102000000001</v>
      </c>
      <c r="J199" s="13">
        <f t="shared" si="189"/>
        <v>12073.57</v>
      </c>
      <c r="K199" s="6"/>
      <c r="L199" s="6">
        <v>682.36</v>
      </c>
      <c r="M199" s="6">
        <v>183.75</v>
      </c>
      <c r="N199" s="6"/>
      <c r="O199" s="6">
        <v>866.11</v>
      </c>
      <c r="P199" s="6"/>
      <c r="Q199" s="6">
        <f t="shared" si="190"/>
        <v>559.52903174978348</v>
      </c>
      <c r="R199" s="6">
        <f t="shared" si="191"/>
        <v>150.68116825021661</v>
      </c>
      <c r="S199" s="6">
        <f t="shared" si="192"/>
        <v>0</v>
      </c>
      <c r="T199" s="6">
        <f t="shared" si="193"/>
        <v>710.2102000000001</v>
      </c>
      <c r="U199" s="6">
        <f t="shared" si="194"/>
        <v>710.2102000000001</v>
      </c>
      <c r="V199" s="6" t="b">
        <f t="shared" si="195"/>
        <v>1</v>
      </c>
      <c r="W199" s="6" t="b">
        <f t="shared" si="196"/>
        <v>1</v>
      </c>
      <c r="X199" s="36">
        <f t="shared" si="197"/>
        <v>-17.999999999999993</v>
      </c>
      <c r="Y199" s="6"/>
      <c r="Z199" s="6"/>
    </row>
    <row r="200" spans="1:26" ht="89.25" x14ac:dyDescent="0.25">
      <c r="A200" s="7" t="s">
        <v>373</v>
      </c>
      <c r="B200" s="7" t="s">
        <v>374</v>
      </c>
      <c r="C200" s="8" t="s">
        <v>13</v>
      </c>
      <c r="D200" s="9">
        <v>2</v>
      </c>
      <c r="E200" s="38">
        <f t="shared" si="185"/>
        <v>559.53520000000003</v>
      </c>
      <c r="F200" s="12">
        <f t="shared" si="186"/>
        <v>1119.07</v>
      </c>
      <c r="G200" s="12">
        <f t="shared" si="187"/>
        <v>150.67500000000001</v>
      </c>
      <c r="H200" s="12"/>
      <c r="I200" s="12">
        <f t="shared" si="188"/>
        <v>710.2102000000001</v>
      </c>
      <c r="J200" s="13">
        <f t="shared" si="189"/>
        <v>1420.42</v>
      </c>
      <c r="K200" s="6"/>
      <c r="L200" s="6">
        <v>682.36</v>
      </c>
      <c r="M200" s="6">
        <v>183.75</v>
      </c>
      <c r="N200" s="6"/>
      <c r="O200" s="6">
        <v>866.11</v>
      </c>
      <c r="P200" s="6"/>
      <c r="Q200" s="6">
        <f t="shared" si="190"/>
        <v>559.52903174978348</v>
      </c>
      <c r="R200" s="6">
        <f t="shared" si="191"/>
        <v>150.68116825021661</v>
      </c>
      <c r="S200" s="6">
        <f t="shared" si="192"/>
        <v>0</v>
      </c>
      <c r="T200" s="6">
        <f t="shared" si="193"/>
        <v>710.2102000000001</v>
      </c>
      <c r="U200" s="6">
        <f t="shared" si="194"/>
        <v>710.2102000000001</v>
      </c>
      <c r="V200" s="6" t="b">
        <f t="shared" si="195"/>
        <v>1</v>
      </c>
      <c r="W200" s="6" t="b">
        <f t="shared" si="196"/>
        <v>1</v>
      </c>
      <c r="X200" s="36">
        <f t="shared" si="197"/>
        <v>-17.999999999999993</v>
      </c>
      <c r="Y200" s="6"/>
      <c r="Z200" s="6"/>
    </row>
    <row r="201" spans="1:26" ht="76.5" x14ac:dyDescent="0.25">
      <c r="A201" s="7" t="s">
        <v>375</v>
      </c>
      <c r="B201" s="39" t="s">
        <v>376</v>
      </c>
      <c r="C201" s="8" t="s">
        <v>13</v>
      </c>
      <c r="D201" s="9">
        <v>1</v>
      </c>
      <c r="E201" s="38">
        <f t="shared" si="185"/>
        <v>591.72840000000008</v>
      </c>
      <c r="F201" s="12">
        <f t="shared" si="186"/>
        <v>591.72</v>
      </c>
      <c r="G201" s="12">
        <f t="shared" si="187"/>
        <v>159.35060000000001</v>
      </c>
      <c r="H201" s="12"/>
      <c r="I201" s="12">
        <f t="shared" si="188"/>
        <v>751.07900000000006</v>
      </c>
      <c r="J201" s="13">
        <f t="shared" si="189"/>
        <v>751.08</v>
      </c>
      <c r="K201" s="6"/>
      <c r="L201" s="6">
        <v>721.62</v>
      </c>
      <c r="M201" s="6">
        <v>194.33</v>
      </c>
      <c r="N201" s="6"/>
      <c r="O201" s="6">
        <v>915.95</v>
      </c>
      <c r="P201" s="6"/>
      <c r="Q201" s="6">
        <f t="shared" si="190"/>
        <v>591.7269361065155</v>
      </c>
      <c r="R201" s="6">
        <f t="shared" si="191"/>
        <v>159.35206389348457</v>
      </c>
      <c r="S201" s="6">
        <f t="shared" si="192"/>
        <v>0</v>
      </c>
      <c r="T201" s="6">
        <f t="shared" si="193"/>
        <v>751.07900000000006</v>
      </c>
      <c r="U201" s="6">
        <f t="shared" si="194"/>
        <v>751.07900000000006</v>
      </c>
      <c r="V201" s="6" t="b">
        <f t="shared" si="195"/>
        <v>1</v>
      </c>
      <c r="W201" s="6" t="b">
        <f t="shared" si="196"/>
        <v>1</v>
      </c>
      <c r="X201" s="36">
        <f t="shared" si="197"/>
        <v>-17.999999999999993</v>
      </c>
      <c r="Y201" s="6"/>
      <c r="Z201" s="6"/>
    </row>
    <row r="202" spans="1:26" ht="76.5" x14ac:dyDescent="0.25">
      <c r="A202" s="7" t="s">
        <v>377</v>
      </c>
      <c r="B202" s="7" t="s">
        <v>378</v>
      </c>
      <c r="C202" s="8" t="s">
        <v>13</v>
      </c>
      <c r="D202" s="9">
        <v>2</v>
      </c>
      <c r="E202" s="38">
        <f t="shared" si="185"/>
        <v>1359.0024000000001</v>
      </c>
      <c r="F202" s="12">
        <f t="shared" si="186"/>
        <v>2718</v>
      </c>
      <c r="G202" s="12">
        <f t="shared" si="187"/>
        <v>365.97420000000005</v>
      </c>
      <c r="H202" s="12"/>
      <c r="I202" s="12">
        <f t="shared" si="188"/>
        <v>1724.9766000000002</v>
      </c>
      <c r="J202" s="13">
        <f t="shared" si="189"/>
        <v>3449.95</v>
      </c>
      <c r="K202" s="6"/>
      <c r="L202" s="6">
        <v>1657.32</v>
      </c>
      <c r="M202" s="6">
        <v>446.31</v>
      </c>
      <c r="N202" s="6"/>
      <c r="O202" s="6">
        <v>2103.63</v>
      </c>
      <c r="P202" s="6"/>
      <c r="Q202" s="6">
        <f t="shared" si="190"/>
        <v>1358.9983455447887</v>
      </c>
      <c r="R202" s="6">
        <f t="shared" si="191"/>
        <v>365.97825445521153</v>
      </c>
      <c r="S202" s="6">
        <f t="shared" si="192"/>
        <v>0</v>
      </c>
      <c r="T202" s="6">
        <f t="shared" si="193"/>
        <v>1724.9766000000002</v>
      </c>
      <c r="U202" s="6">
        <f t="shared" si="194"/>
        <v>1724.9766000000002</v>
      </c>
      <c r="V202" s="6" t="b">
        <f t="shared" si="195"/>
        <v>1</v>
      </c>
      <c r="W202" s="6" t="b">
        <f t="shared" si="196"/>
        <v>1</v>
      </c>
      <c r="X202" s="36">
        <f t="shared" si="197"/>
        <v>-17.999999999999993</v>
      </c>
      <c r="Y202" s="6"/>
      <c r="Z202" s="6"/>
    </row>
    <row r="203" spans="1:26" ht="89.25" x14ac:dyDescent="0.25">
      <c r="A203" s="7" t="s">
        <v>379</v>
      </c>
      <c r="B203" s="7" t="s">
        <v>380</v>
      </c>
      <c r="C203" s="8" t="s">
        <v>13</v>
      </c>
      <c r="D203" s="9">
        <v>6</v>
      </c>
      <c r="E203" s="38">
        <f t="shared" si="185"/>
        <v>470.9178</v>
      </c>
      <c r="F203" s="12">
        <f t="shared" si="186"/>
        <v>2825.5</v>
      </c>
      <c r="G203" s="12">
        <f t="shared" si="187"/>
        <v>126.81300000000002</v>
      </c>
      <c r="H203" s="12"/>
      <c r="I203" s="12">
        <f t="shared" si="188"/>
        <v>597.73080000000004</v>
      </c>
      <c r="J203" s="13">
        <f t="shared" si="189"/>
        <v>3586.38</v>
      </c>
      <c r="K203" s="6"/>
      <c r="L203" s="6">
        <v>574.29</v>
      </c>
      <c r="M203" s="6">
        <v>154.65</v>
      </c>
      <c r="N203" s="6"/>
      <c r="O203" s="6">
        <v>728.93999999999994</v>
      </c>
      <c r="P203" s="6"/>
      <c r="Q203" s="6">
        <f t="shared" si="190"/>
        <v>470.91373197825584</v>
      </c>
      <c r="R203" s="6">
        <f t="shared" si="191"/>
        <v>126.81706802174421</v>
      </c>
      <c r="S203" s="6">
        <f t="shared" si="192"/>
        <v>0</v>
      </c>
      <c r="T203" s="6">
        <f t="shared" si="193"/>
        <v>597.73080000000004</v>
      </c>
      <c r="U203" s="6">
        <f t="shared" si="194"/>
        <v>597.73080000000004</v>
      </c>
      <c r="V203" s="6" t="b">
        <f t="shared" si="195"/>
        <v>1</v>
      </c>
      <c r="W203" s="6" t="b">
        <f t="shared" si="196"/>
        <v>1</v>
      </c>
      <c r="X203" s="36">
        <f t="shared" si="197"/>
        <v>-17.999999999999982</v>
      </c>
      <c r="Y203" s="6"/>
      <c r="Z203" s="6"/>
    </row>
    <row r="204" spans="1:26" x14ac:dyDescent="0.25">
      <c r="A204" s="34" t="s">
        <v>381</v>
      </c>
      <c r="B204" s="51" t="s">
        <v>382</v>
      </c>
      <c r="C204" s="52"/>
      <c r="D204" s="52"/>
      <c r="E204" s="52"/>
      <c r="F204" s="52"/>
      <c r="G204" s="52"/>
      <c r="H204" s="52"/>
      <c r="I204" s="52"/>
      <c r="J204" s="52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x14ac:dyDescent="0.25">
      <c r="A205" s="34" t="s">
        <v>383</v>
      </c>
      <c r="B205" s="51" t="s">
        <v>384</v>
      </c>
      <c r="C205" s="52"/>
      <c r="D205" s="52"/>
      <c r="E205" s="52"/>
      <c r="F205" s="52"/>
      <c r="G205" s="52"/>
      <c r="H205" s="52"/>
      <c r="I205" s="52"/>
      <c r="J205" s="52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38.25" x14ac:dyDescent="0.25">
      <c r="A206" s="7" t="s">
        <v>385</v>
      </c>
      <c r="B206" s="7" t="s">
        <v>386</v>
      </c>
      <c r="C206" s="8" t="s">
        <v>32</v>
      </c>
      <c r="D206" s="9">
        <v>199.2</v>
      </c>
      <c r="E206" s="38">
        <f>L206*(1-18%)</f>
        <v>364.44080000000002</v>
      </c>
      <c r="F206" s="12">
        <f>TRUNC(E206*D206,2)</f>
        <v>72596.600000000006</v>
      </c>
      <c r="G206" s="12">
        <f>M206*(1-18%)</f>
        <v>98.137600000000006</v>
      </c>
      <c r="H206" s="12"/>
      <c r="I206" s="12">
        <f>O206*(1-18%)</f>
        <v>462.57840000000004</v>
      </c>
      <c r="J206" s="13">
        <f>ROUND(I206*D206,2)</f>
        <v>92145.62</v>
      </c>
      <c r="K206" s="6"/>
      <c r="L206" s="6">
        <v>444.44</v>
      </c>
      <c r="M206" s="6">
        <v>119.68</v>
      </c>
      <c r="N206" s="6"/>
      <c r="O206" s="6">
        <v>564.12</v>
      </c>
      <c r="P206" s="6"/>
      <c r="Q206" s="6">
        <f>U206-R206-S206</f>
        <v>364.43583077286701</v>
      </c>
      <c r="R206" s="6">
        <f>U206-(U206/(1+26.93%))</f>
        <v>98.142569227133038</v>
      </c>
      <c r="S206" s="6">
        <f>N206*(1-18%)</f>
        <v>0</v>
      </c>
      <c r="T206" s="6">
        <f>(SUM(Q206:S206))</f>
        <v>462.57840000000004</v>
      </c>
      <c r="U206" s="6">
        <f>O206*(1-18%)</f>
        <v>462.57840000000004</v>
      </c>
      <c r="V206" s="6" t="b">
        <f>U206=T206</f>
        <v>1</v>
      </c>
      <c r="W206" s="6" t="b">
        <f>U206=I206</f>
        <v>1</v>
      </c>
      <c r="X206" s="36">
        <f>((U206/O206)-1)*100</f>
        <v>-17.999999999999993</v>
      </c>
      <c r="Y206" s="6"/>
      <c r="Z206" s="6"/>
    </row>
    <row r="207" spans="1:26" x14ac:dyDescent="0.25">
      <c r="A207" s="34" t="s">
        <v>387</v>
      </c>
      <c r="B207" s="51" t="s">
        <v>388</v>
      </c>
      <c r="C207" s="52"/>
      <c r="D207" s="52"/>
      <c r="E207" s="52"/>
      <c r="F207" s="52"/>
      <c r="G207" s="52"/>
      <c r="H207" s="52"/>
      <c r="I207" s="52"/>
      <c r="J207" s="52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38.25" x14ac:dyDescent="0.25">
      <c r="A208" s="7" t="s">
        <v>389</v>
      </c>
      <c r="B208" s="7" t="s">
        <v>390</v>
      </c>
      <c r="C208" s="8" t="s">
        <v>32</v>
      </c>
      <c r="D208" s="9">
        <v>2.56</v>
      </c>
      <c r="E208" s="38">
        <f>L208*(1-18%)</f>
        <v>356.12600000000003</v>
      </c>
      <c r="F208" s="12">
        <f>TRUNC(E208*D208,2)</f>
        <v>911.68</v>
      </c>
      <c r="G208" s="12">
        <f>M208*(1-18%)</f>
        <v>95.899000000000015</v>
      </c>
      <c r="H208" s="12"/>
      <c r="I208" s="12">
        <f>O208*(1-18%)</f>
        <v>452.02500000000003</v>
      </c>
      <c r="J208" s="13">
        <f>ROUND(I208*D208,2)</f>
        <v>1157.18</v>
      </c>
      <c r="K208" s="6"/>
      <c r="L208" s="6">
        <v>434.3</v>
      </c>
      <c r="M208" s="6">
        <v>116.95</v>
      </c>
      <c r="N208" s="6"/>
      <c r="O208" s="6">
        <v>551.25</v>
      </c>
      <c r="P208" s="6"/>
      <c r="Q208" s="6">
        <f t="shared" ref="Q208:Q209" si="198">U208-R208-S208</f>
        <v>356.12148428267557</v>
      </c>
      <c r="R208" s="6">
        <f t="shared" ref="R208:R209" si="199">U208-(U208/(1+26.93%))</f>
        <v>95.903515717324467</v>
      </c>
      <c r="S208" s="6">
        <f t="shared" ref="S208:S209" si="200">N208*(1-18%)</f>
        <v>0</v>
      </c>
      <c r="T208" s="6">
        <f t="shared" ref="T208:T209" si="201">(SUM(Q208:S208))</f>
        <v>452.02500000000003</v>
      </c>
      <c r="U208" s="6">
        <f t="shared" ref="U208:U209" si="202">O208*(1-18%)</f>
        <v>452.02500000000003</v>
      </c>
      <c r="V208" s="6" t="b">
        <f t="shared" ref="V208:V209" si="203">U208=T208</f>
        <v>1</v>
      </c>
      <c r="W208" s="6" t="b">
        <f t="shared" ref="W208:W209" si="204">U208=I208</f>
        <v>1</v>
      </c>
      <c r="X208" s="36">
        <f t="shared" ref="X208:X209" si="205">((U208/O208)-1)*100</f>
        <v>-17.999999999999993</v>
      </c>
      <c r="Y208" s="6"/>
      <c r="Z208" s="6"/>
    </row>
    <row r="209" spans="1:26" ht="25.5" x14ac:dyDescent="0.25">
      <c r="A209" s="7" t="s">
        <v>391</v>
      </c>
      <c r="B209" s="7" t="s">
        <v>392</v>
      </c>
      <c r="C209" s="8" t="s">
        <v>13</v>
      </c>
      <c r="D209" s="9">
        <v>2</v>
      </c>
      <c r="E209" s="38">
        <f>L209*(1-18%)</f>
        <v>293.06799999999998</v>
      </c>
      <c r="F209" s="12">
        <f>TRUNC(E209*D209,2)</f>
        <v>586.13</v>
      </c>
      <c r="G209" s="12">
        <f>M209*(1-18%)</f>
        <v>78.916799999999995</v>
      </c>
      <c r="H209" s="12"/>
      <c r="I209" s="12">
        <f>O209*(1-18%)</f>
        <v>371.98480000000001</v>
      </c>
      <c r="J209" s="13">
        <f>ROUND(I209*D209,2)</f>
        <v>743.97</v>
      </c>
      <c r="K209" s="6"/>
      <c r="L209" s="6">
        <v>357.4</v>
      </c>
      <c r="M209" s="6">
        <v>96.24</v>
      </c>
      <c r="N209" s="6"/>
      <c r="O209" s="6">
        <v>453.64</v>
      </c>
      <c r="P209" s="6"/>
      <c r="Q209" s="6">
        <f t="shared" si="198"/>
        <v>293.06294808161982</v>
      </c>
      <c r="R209" s="6">
        <f t="shared" si="199"/>
        <v>78.921851918380185</v>
      </c>
      <c r="S209" s="6">
        <f t="shared" si="200"/>
        <v>0</v>
      </c>
      <c r="T209" s="6">
        <f t="shared" si="201"/>
        <v>371.98480000000001</v>
      </c>
      <c r="U209" s="6">
        <f t="shared" si="202"/>
        <v>371.98480000000001</v>
      </c>
      <c r="V209" s="6" t="b">
        <f t="shared" si="203"/>
        <v>1</v>
      </c>
      <c r="W209" s="6" t="b">
        <f t="shared" si="204"/>
        <v>1</v>
      </c>
      <c r="X209" s="36">
        <f t="shared" si="205"/>
        <v>-17.999999999999993</v>
      </c>
      <c r="Y209" s="6"/>
      <c r="Z209" s="6"/>
    </row>
    <row r="210" spans="1:26" x14ac:dyDescent="0.25">
      <c r="A210" s="34" t="s">
        <v>393</v>
      </c>
      <c r="B210" s="51" t="s">
        <v>394</v>
      </c>
      <c r="C210" s="52"/>
      <c r="D210" s="52"/>
      <c r="E210" s="52"/>
      <c r="F210" s="52"/>
      <c r="G210" s="52"/>
      <c r="H210" s="52"/>
      <c r="I210" s="52"/>
      <c r="J210" s="52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x14ac:dyDescent="0.25">
      <c r="A211" s="34" t="s">
        <v>395</v>
      </c>
      <c r="B211" s="51" t="s">
        <v>396</v>
      </c>
      <c r="C211" s="52"/>
      <c r="D211" s="52"/>
      <c r="E211" s="52"/>
      <c r="F211" s="52"/>
      <c r="G211" s="52"/>
      <c r="H211" s="52"/>
      <c r="I211" s="52"/>
      <c r="J211" s="52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38.25" x14ac:dyDescent="0.25">
      <c r="A212" s="7" t="s">
        <v>397</v>
      </c>
      <c r="B212" s="7" t="s">
        <v>398</v>
      </c>
      <c r="C212" s="8" t="s">
        <v>32</v>
      </c>
      <c r="D212" s="9">
        <v>22.33</v>
      </c>
      <c r="E212" s="38">
        <f>L212*(1-18%)</f>
        <v>1268.9254000000001</v>
      </c>
      <c r="F212" s="12">
        <f>TRUNC(E212*D212,2)</f>
        <v>28335.1</v>
      </c>
      <c r="G212" s="12">
        <f>M212*(1-18%)</f>
        <v>341.71860000000004</v>
      </c>
      <c r="H212" s="12"/>
      <c r="I212" s="12">
        <f>O212*(1-18%)</f>
        <v>1610.6440000000002</v>
      </c>
      <c r="J212" s="13">
        <f>ROUND(I212*D212,2)</f>
        <v>35965.68</v>
      </c>
      <c r="K212" s="6"/>
      <c r="L212" s="6">
        <v>1547.47</v>
      </c>
      <c r="M212" s="6">
        <v>416.73</v>
      </c>
      <c r="N212" s="6"/>
      <c r="O212" s="6">
        <v>1964.2</v>
      </c>
      <c r="P212" s="6"/>
      <c r="Q212" s="6">
        <f>U212-R212-S212</f>
        <v>1268.9230284408732</v>
      </c>
      <c r="R212" s="6">
        <f>U212-(U212/(1+26.93%))</f>
        <v>341.72097155912707</v>
      </c>
      <c r="S212" s="6">
        <f>N212*(1-18%)</f>
        <v>0</v>
      </c>
      <c r="T212" s="6">
        <f>(SUM(Q212:S212))</f>
        <v>1610.6440000000002</v>
      </c>
      <c r="U212" s="6">
        <f>O212*(1-18%)</f>
        <v>1610.6440000000002</v>
      </c>
      <c r="V212" s="6" t="b">
        <f>U212=T212</f>
        <v>1</v>
      </c>
      <c r="W212" s="6" t="b">
        <f>U212=I212</f>
        <v>1</v>
      </c>
      <c r="X212" s="36">
        <f>((U212/O212)-1)*100</f>
        <v>-17.999999999999993</v>
      </c>
      <c r="Y212" s="6"/>
      <c r="Z212" s="6"/>
    </row>
    <row r="213" spans="1:26" x14ac:dyDescent="0.25">
      <c r="A213" s="34" t="s">
        <v>399</v>
      </c>
      <c r="B213" s="51" t="s">
        <v>400</v>
      </c>
      <c r="C213" s="52"/>
      <c r="D213" s="52"/>
      <c r="E213" s="52"/>
      <c r="F213" s="52"/>
      <c r="G213" s="52"/>
      <c r="H213" s="52"/>
      <c r="I213" s="52"/>
      <c r="J213" s="52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38.25" x14ac:dyDescent="0.25">
      <c r="A214" s="7" t="s">
        <v>401</v>
      </c>
      <c r="B214" s="7" t="s">
        <v>402</v>
      </c>
      <c r="C214" s="8" t="s">
        <v>32</v>
      </c>
      <c r="D214" s="9">
        <v>655.54</v>
      </c>
      <c r="E214" s="38">
        <f>L214*(1-18%)</f>
        <v>87.3874</v>
      </c>
      <c r="F214" s="12">
        <f>TRUNC(E214*D214,2)</f>
        <v>57285.93</v>
      </c>
      <c r="G214" s="12">
        <f>M214*(1-18%)</f>
        <v>23.525800000000004</v>
      </c>
      <c r="H214" s="12"/>
      <c r="I214" s="12">
        <f>O214*(1-18%)</f>
        <v>110.9132</v>
      </c>
      <c r="J214" s="13">
        <f>ROUND(I214*D214,2)</f>
        <v>72708.039999999994</v>
      </c>
      <c r="K214" s="6"/>
      <c r="L214" s="6">
        <v>106.57</v>
      </c>
      <c r="M214" s="6">
        <v>28.69</v>
      </c>
      <c r="N214" s="6"/>
      <c r="O214" s="6">
        <v>135.26</v>
      </c>
      <c r="P214" s="6"/>
      <c r="Q214" s="6">
        <f>U214-R214-S214</f>
        <v>87.381391318049324</v>
      </c>
      <c r="R214" s="6">
        <f>U214-(U214/(1+26.93%))</f>
        <v>23.531808681950679</v>
      </c>
      <c r="S214" s="6">
        <f>N214*(1-18%)</f>
        <v>0</v>
      </c>
      <c r="T214" s="6">
        <f>(SUM(Q214:S214))</f>
        <v>110.9132</v>
      </c>
      <c r="U214" s="6">
        <f>O214*(1-18%)</f>
        <v>110.9132</v>
      </c>
      <c r="V214" s="6" t="b">
        <f>U214=T214</f>
        <v>1</v>
      </c>
      <c r="W214" s="6" t="b">
        <f>U214=I214</f>
        <v>1</v>
      </c>
      <c r="X214" s="36">
        <f>((U214/O214)-1)*100</f>
        <v>-17.999999999999993</v>
      </c>
      <c r="Y214" s="6"/>
      <c r="Z214" s="6"/>
    </row>
    <row r="215" spans="1:26" x14ac:dyDescent="0.25">
      <c r="A215" s="34" t="s">
        <v>403</v>
      </c>
      <c r="B215" s="51" t="s">
        <v>404</v>
      </c>
      <c r="C215" s="52"/>
      <c r="D215" s="52"/>
      <c r="E215" s="52"/>
      <c r="F215" s="52"/>
      <c r="G215" s="52"/>
      <c r="H215" s="52"/>
      <c r="I215" s="52"/>
      <c r="J215" s="52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25.5" x14ac:dyDescent="0.25">
      <c r="A216" s="7" t="s">
        <v>405</v>
      </c>
      <c r="B216" s="7" t="s">
        <v>406</v>
      </c>
      <c r="C216" s="8" t="s">
        <v>47</v>
      </c>
      <c r="D216" s="9">
        <v>43.82</v>
      </c>
      <c r="E216" s="38">
        <f>L216*(1-18%)</f>
        <v>51.9634</v>
      </c>
      <c r="F216" s="12">
        <f>TRUNC(E216*D216,2)</f>
        <v>2277.0300000000002</v>
      </c>
      <c r="G216" s="12">
        <f>M216*(1-18%)</f>
        <v>13.9892</v>
      </c>
      <c r="H216" s="12"/>
      <c r="I216" s="12">
        <f>O216*(1-18%)</f>
        <v>65.952600000000004</v>
      </c>
      <c r="J216" s="13">
        <f>ROUND(I216*D216,2)</f>
        <v>2890.04</v>
      </c>
      <c r="K216" s="6"/>
      <c r="L216" s="6">
        <v>63.37</v>
      </c>
      <c r="M216" s="6">
        <v>17.059999999999999</v>
      </c>
      <c r="N216" s="6"/>
      <c r="O216" s="6">
        <v>80.429999999999993</v>
      </c>
      <c r="P216" s="6"/>
      <c r="Q216" s="6">
        <f t="shared" ref="Q216:Q217" si="206">U216-R216-S216</f>
        <v>51.959820373434184</v>
      </c>
      <c r="R216" s="6">
        <f t="shared" ref="R216:R217" si="207">U216-(U216/(1+26.93%))</f>
        <v>13.99277962656582</v>
      </c>
      <c r="S216" s="6">
        <f t="shared" ref="S216:S217" si="208">N216*(1-18%)</f>
        <v>0</v>
      </c>
      <c r="T216" s="6">
        <f t="shared" ref="T216:T217" si="209">(SUM(Q216:S216))</f>
        <v>65.952600000000004</v>
      </c>
      <c r="U216" s="6">
        <f t="shared" ref="U216:U217" si="210">O216*(1-18%)</f>
        <v>65.952600000000004</v>
      </c>
      <c r="V216" s="6" t="b">
        <f t="shared" ref="V216:V217" si="211">U216=T216</f>
        <v>1</v>
      </c>
      <c r="W216" s="6" t="b">
        <f t="shared" ref="W216:W217" si="212">U216=I216</f>
        <v>1</v>
      </c>
      <c r="X216" s="36">
        <f t="shared" ref="X216:X217" si="213">((U216/O216)-1)*100</f>
        <v>-17.999999999999982</v>
      </c>
      <c r="Y216" s="6"/>
      <c r="Z216" s="6"/>
    </row>
    <row r="217" spans="1:26" ht="25.5" x14ac:dyDescent="0.25">
      <c r="A217" s="7" t="s">
        <v>407</v>
      </c>
      <c r="B217" s="7" t="s">
        <v>408</v>
      </c>
      <c r="C217" s="8" t="s">
        <v>47</v>
      </c>
      <c r="D217" s="9">
        <v>43.82</v>
      </c>
      <c r="E217" s="38">
        <f>L217*(1-18%)</f>
        <v>18.4254</v>
      </c>
      <c r="F217" s="12">
        <f>TRUNC(E217*D217,2)</f>
        <v>807.4</v>
      </c>
      <c r="G217" s="12">
        <f>M217*(1-18%)</f>
        <v>4.9610000000000003</v>
      </c>
      <c r="H217" s="12"/>
      <c r="I217" s="12">
        <f>O217*(1-18%)</f>
        <v>23.386400000000002</v>
      </c>
      <c r="J217" s="13">
        <f>ROUND(I217*D217,2)</f>
        <v>1024.79</v>
      </c>
      <c r="K217" s="6"/>
      <c r="L217" s="6">
        <v>22.47</v>
      </c>
      <c r="M217" s="6">
        <v>6.05</v>
      </c>
      <c r="N217" s="6"/>
      <c r="O217" s="6">
        <v>28.52</v>
      </c>
      <c r="P217" s="6"/>
      <c r="Q217" s="6">
        <f t="shared" si="206"/>
        <v>18.424643504293709</v>
      </c>
      <c r="R217" s="6">
        <f t="shared" si="207"/>
        <v>4.9617564957062932</v>
      </c>
      <c r="S217" s="6">
        <f t="shared" si="208"/>
        <v>0</v>
      </c>
      <c r="T217" s="6">
        <f t="shared" si="209"/>
        <v>23.386400000000002</v>
      </c>
      <c r="U217" s="6">
        <f t="shared" si="210"/>
        <v>23.386400000000002</v>
      </c>
      <c r="V217" s="6" t="b">
        <f t="shared" si="211"/>
        <v>1</v>
      </c>
      <c r="W217" s="6" t="b">
        <f t="shared" si="212"/>
        <v>1</v>
      </c>
      <c r="X217" s="36">
        <f t="shared" si="213"/>
        <v>-17.999999999999993</v>
      </c>
      <c r="Y217" s="6"/>
      <c r="Z217" s="6"/>
    </row>
    <row r="218" spans="1:26" x14ac:dyDescent="0.25">
      <c r="A218" s="34" t="s">
        <v>409</v>
      </c>
      <c r="B218" s="51" t="s">
        <v>410</v>
      </c>
      <c r="C218" s="52"/>
      <c r="D218" s="52"/>
      <c r="E218" s="52"/>
      <c r="F218" s="52"/>
      <c r="G218" s="52"/>
      <c r="H218" s="52"/>
      <c r="I218" s="52"/>
      <c r="J218" s="52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51" x14ac:dyDescent="0.25">
      <c r="A219" s="7" t="s">
        <v>411</v>
      </c>
      <c r="B219" s="7" t="s">
        <v>412</v>
      </c>
      <c r="C219" s="8" t="s">
        <v>32</v>
      </c>
      <c r="D219" s="9">
        <v>655.54</v>
      </c>
      <c r="E219" s="38">
        <f>L219*(1-18%)</f>
        <v>5.0676000000000005</v>
      </c>
      <c r="F219" s="12">
        <f>TRUNC(E219*D219,2)</f>
        <v>3322.01</v>
      </c>
      <c r="G219" s="12">
        <f>M219*(1-18%)</f>
        <v>1.3612</v>
      </c>
      <c r="H219" s="12"/>
      <c r="I219" s="12">
        <f>O219*(1-18%)</f>
        <v>6.4288000000000007</v>
      </c>
      <c r="J219" s="13">
        <f>ROUND(I219*D219,2)</f>
        <v>4214.34</v>
      </c>
      <c r="K219" s="6"/>
      <c r="L219" s="6">
        <v>6.18</v>
      </c>
      <c r="M219" s="6">
        <v>1.66</v>
      </c>
      <c r="N219" s="6"/>
      <c r="O219" s="6">
        <v>7.84</v>
      </c>
      <c r="P219" s="6"/>
      <c r="Q219" s="6">
        <f t="shared" ref="Q219:Q223" si="214">U219-R219-S219</f>
        <v>5.0648388875758306</v>
      </c>
      <c r="R219" s="6">
        <f t="shared" ref="R219:R223" si="215">U219-(U219/(1+26.93%))</f>
        <v>1.3639611124241702</v>
      </c>
      <c r="S219" s="6">
        <f t="shared" ref="S219:S223" si="216">N219*(1-18%)</f>
        <v>0</v>
      </c>
      <c r="T219" s="6">
        <f t="shared" ref="T219:T223" si="217">(SUM(Q219:S219))</f>
        <v>6.4288000000000007</v>
      </c>
      <c r="U219" s="6">
        <f t="shared" ref="U219:U223" si="218">O219*(1-18%)</f>
        <v>6.4288000000000007</v>
      </c>
      <c r="V219" s="6" t="b">
        <f t="shared" ref="V219:V223" si="219">U219=T219</f>
        <v>1</v>
      </c>
      <c r="W219" s="6" t="b">
        <f t="shared" ref="W219:W223" si="220">U219=I219</f>
        <v>1</v>
      </c>
      <c r="X219" s="36">
        <f t="shared" ref="X219:X223" si="221">((U219/O219)-1)*100</f>
        <v>-17.999999999999993</v>
      </c>
      <c r="Y219" s="6"/>
      <c r="Z219" s="6"/>
    </row>
    <row r="220" spans="1:26" ht="25.5" x14ac:dyDescent="0.25">
      <c r="A220" s="7" t="s">
        <v>413</v>
      </c>
      <c r="B220" s="7" t="s">
        <v>414</v>
      </c>
      <c r="C220" s="8" t="s">
        <v>47</v>
      </c>
      <c r="D220" s="9">
        <v>329.52</v>
      </c>
      <c r="E220" s="38">
        <f>L220*(1-18%)</f>
        <v>12.8002</v>
      </c>
      <c r="F220" s="12">
        <f>TRUNC(E220*D220,2)</f>
        <v>4217.92</v>
      </c>
      <c r="G220" s="12">
        <f>M220*(1-18%)</f>
        <v>3.4440000000000004</v>
      </c>
      <c r="H220" s="12"/>
      <c r="I220" s="12">
        <f>O220*(1-18%)</f>
        <v>16.244199999999999</v>
      </c>
      <c r="J220" s="13">
        <f>ROUND(I220*D220,2)</f>
        <v>5352.79</v>
      </c>
      <c r="K220" s="6"/>
      <c r="L220" s="6">
        <v>15.61</v>
      </c>
      <c r="M220" s="6">
        <v>4.2</v>
      </c>
      <c r="N220" s="6"/>
      <c r="O220" s="6">
        <v>19.809999999999999</v>
      </c>
      <c r="P220" s="6"/>
      <c r="Q220" s="6">
        <f t="shared" si="214"/>
        <v>12.797762546285355</v>
      </c>
      <c r="R220" s="6">
        <f t="shared" si="215"/>
        <v>3.4464374537146441</v>
      </c>
      <c r="S220" s="6">
        <f t="shared" si="216"/>
        <v>0</v>
      </c>
      <c r="T220" s="6">
        <f t="shared" si="217"/>
        <v>16.244199999999999</v>
      </c>
      <c r="U220" s="6">
        <f t="shared" si="218"/>
        <v>16.244199999999999</v>
      </c>
      <c r="V220" s="6" t="b">
        <f t="shared" si="219"/>
        <v>1</v>
      </c>
      <c r="W220" s="6" t="b">
        <f t="shared" si="220"/>
        <v>1</v>
      </c>
      <c r="X220" s="36">
        <f t="shared" si="221"/>
        <v>-17.999999999999993</v>
      </c>
      <c r="Y220" s="6"/>
      <c r="Z220" s="6"/>
    </row>
    <row r="221" spans="1:26" ht="25.5" x14ac:dyDescent="0.25">
      <c r="A221" s="7" t="s">
        <v>415</v>
      </c>
      <c r="B221" s="7" t="s">
        <v>416</v>
      </c>
      <c r="C221" s="8" t="s">
        <v>230</v>
      </c>
      <c r="D221" s="9">
        <v>66.61</v>
      </c>
      <c r="E221" s="38">
        <f>L221*(1-18%)</f>
        <v>5.3956000000000008</v>
      </c>
      <c r="F221" s="12">
        <f>TRUNC(E221*D221,2)</f>
        <v>359.4</v>
      </c>
      <c r="G221" s="12">
        <f>M221*(1-18%)</f>
        <v>1.4514</v>
      </c>
      <c r="H221" s="12"/>
      <c r="I221" s="12">
        <f>O221*(1-18%)</f>
        <v>6.8470000000000004</v>
      </c>
      <c r="J221" s="13">
        <f>ROUND(I221*D221,2)</f>
        <v>456.08</v>
      </c>
      <c r="K221" s="6"/>
      <c r="L221" s="6">
        <v>6.58</v>
      </c>
      <c r="M221" s="6">
        <v>1.77</v>
      </c>
      <c r="N221" s="6"/>
      <c r="O221" s="6">
        <v>8.35</v>
      </c>
      <c r="P221" s="6"/>
      <c r="Q221" s="6">
        <f t="shared" si="214"/>
        <v>5.394311825415584</v>
      </c>
      <c r="R221" s="6">
        <f t="shared" si="215"/>
        <v>1.4526881745844165</v>
      </c>
      <c r="S221" s="6">
        <f t="shared" si="216"/>
        <v>0</v>
      </c>
      <c r="T221" s="6">
        <f t="shared" si="217"/>
        <v>6.8470000000000004</v>
      </c>
      <c r="U221" s="6">
        <f t="shared" si="218"/>
        <v>6.8470000000000004</v>
      </c>
      <c r="V221" s="6" t="b">
        <f t="shared" si="219"/>
        <v>1</v>
      </c>
      <c r="W221" s="6" t="b">
        <f t="shared" si="220"/>
        <v>1</v>
      </c>
      <c r="X221" s="36">
        <f t="shared" si="221"/>
        <v>-17.999999999999993</v>
      </c>
      <c r="Y221" s="6"/>
      <c r="Z221" s="6"/>
    </row>
    <row r="222" spans="1:26" ht="25.5" x14ac:dyDescent="0.25">
      <c r="A222" s="7" t="s">
        <v>417</v>
      </c>
      <c r="B222" s="7" t="s">
        <v>418</v>
      </c>
      <c r="C222" s="8" t="s">
        <v>230</v>
      </c>
      <c r="D222" s="9">
        <v>1728.45</v>
      </c>
      <c r="E222" s="38">
        <f>L222*(1-18%)</f>
        <v>5.3956000000000008</v>
      </c>
      <c r="F222" s="12">
        <f>TRUNC(E222*D222,2)</f>
        <v>9326.02</v>
      </c>
      <c r="G222" s="12">
        <f>M222*(1-18%)</f>
        <v>1.4514</v>
      </c>
      <c r="H222" s="12"/>
      <c r="I222" s="12">
        <f>O222*(1-18%)</f>
        <v>6.8470000000000004</v>
      </c>
      <c r="J222" s="13">
        <f>ROUND(I222*D222,2)</f>
        <v>11834.7</v>
      </c>
      <c r="K222" s="6"/>
      <c r="L222" s="6">
        <v>6.58</v>
      </c>
      <c r="M222" s="6">
        <v>1.77</v>
      </c>
      <c r="N222" s="6"/>
      <c r="O222" s="6">
        <v>8.35</v>
      </c>
      <c r="P222" s="6"/>
      <c r="Q222" s="6">
        <f t="shared" si="214"/>
        <v>5.394311825415584</v>
      </c>
      <c r="R222" s="6">
        <f t="shared" si="215"/>
        <v>1.4526881745844165</v>
      </c>
      <c r="S222" s="6">
        <f t="shared" si="216"/>
        <v>0</v>
      </c>
      <c r="T222" s="6">
        <f t="shared" si="217"/>
        <v>6.8470000000000004</v>
      </c>
      <c r="U222" s="6">
        <f t="shared" si="218"/>
        <v>6.8470000000000004</v>
      </c>
      <c r="V222" s="6" t="b">
        <f t="shared" si="219"/>
        <v>1</v>
      </c>
      <c r="W222" s="6" t="b">
        <f t="shared" si="220"/>
        <v>1</v>
      </c>
      <c r="X222" s="36">
        <f t="shared" si="221"/>
        <v>-17.999999999999993</v>
      </c>
      <c r="Y222" s="6"/>
      <c r="Z222" s="6"/>
    </row>
    <row r="223" spans="1:26" ht="25.5" x14ac:dyDescent="0.25">
      <c r="A223" s="7" t="s">
        <v>419</v>
      </c>
      <c r="B223" s="7" t="s">
        <v>420</v>
      </c>
      <c r="C223" s="8" t="s">
        <v>32</v>
      </c>
      <c r="D223" s="9">
        <v>2.13</v>
      </c>
      <c r="E223" s="38">
        <f>L223*(1-18%)</f>
        <v>158.91600000000003</v>
      </c>
      <c r="F223" s="12">
        <f>TRUNC(E223*D223,2)</f>
        <v>338.49</v>
      </c>
      <c r="G223" s="12">
        <f>M223*(1-18%)</f>
        <v>42.7958</v>
      </c>
      <c r="H223" s="12"/>
      <c r="I223" s="12">
        <f>O223*(1-18%)</f>
        <v>201.71180000000001</v>
      </c>
      <c r="J223" s="13">
        <f>ROUND(I223*D223,2)</f>
        <v>429.65</v>
      </c>
      <c r="K223" s="6"/>
      <c r="L223" s="6">
        <v>193.8</v>
      </c>
      <c r="M223" s="6">
        <v>52.19</v>
      </c>
      <c r="N223" s="6"/>
      <c r="O223" s="6">
        <v>245.99</v>
      </c>
      <c r="P223" s="6"/>
      <c r="Q223" s="6">
        <f t="shared" si="214"/>
        <v>158.91578035137479</v>
      </c>
      <c r="R223" s="6">
        <f t="shared" si="215"/>
        <v>42.796019648625219</v>
      </c>
      <c r="S223" s="6">
        <f t="shared" si="216"/>
        <v>0</v>
      </c>
      <c r="T223" s="6">
        <f t="shared" si="217"/>
        <v>201.71180000000001</v>
      </c>
      <c r="U223" s="6">
        <f t="shared" si="218"/>
        <v>201.71180000000001</v>
      </c>
      <c r="V223" s="6" t="b">
        <f t="shared" si="219"/>
        <v>1</v>
      </c>
      <c r="W223" s="6" t="b">
        <f t="shared" si="220"/>
        <v>1</v>
      </c>
      <c r="X223" s="36">
        <f t="shared" si="221"/>
        <v>-17.999999999999993</v>
      </c>
      <c r="Y223" s="6"/>
      <c r="Z223" s="6"/>
    </row>
    <row r="224" spans="1:26" x14ac:dyDescent="0.25">
      <c r="A224" s="34" t="s">
        <v>421</v>
      </c>
      <c r="B224" s="51" t="s">
        <v>422</v>
      </c>
      <c r="C224" s="52"/>
      <c r="D224" s="52"/>
      <c r="E224" s="52"/>
      <c r="F224" s="52"/>
      <c r="G224" s="52"/>
      <c r="H224" s="52"/>
      <c r="I224" s="52"/>
      <c r="J224" s="52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x14ac:dyDescent="0.25">
      <c r="A225" s="34" t="s">
        <v>423</v>
      </c>
      <c r="B225" s="51" t="s">
        <v>424</v>
      </c>
      <c r="C225" s="52"/>
      <c r="D225" s="52"/>
      <c r="E225" s="52"/>
      <c r="F225" s="52"/>
      <c r="G225" s="52"/>
      <c r="H225" s="52"/>
      <c r="I225" s="52"/>
      <c r="J225" s="52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38.25" x14ac:dyDescent="0.25">
      <c r="A226" s="7" t="s">
        <v>425</v>
      </c>
      <c r="B226" s="7" t="s">
        <v>426</v>
      </c>
      <c r="C226" s="8" t="s">
        <v>32</v>
      </c>
      <c r="D226" s="9">
        <v>241.26</v>
      </c>
      <c r="E226" s="38">
        <f>L226*(1-18%)</f>
        <v>63.484400000000008</v>
      </c>
      <c r="F226" s="12">
        <f>TRUNC(E226*D226,2)</f>
        <v>15316.24</v>
      </c>
      <c r="G226" s="12">
        <f>M226*(1-18%)</f>
        <v>17.088800000000003</v>
      </c>
      <c r="H226" s="12"/>
      <c r="I226" s="12">
        <f>O226*(1-18%)</f>
        <v>80.573200000000014</v>
      </c>
      <c r="J226" s="13">
        <f>ROUND(I226*D226,2)</f>
        <v>19439.09</v>
      </c>
      <c r="K226" s="6"/>
      <c r="L226" s="6">
        <v>77.42</v>
      </c>
      <c r="M226" s="6">
        <v>20.84</v>
      </c>
      <c r="N226" s="6"/>
      <c r="O226" s="6">
        <v>98.26</v>
      </c>
      <c r="P226" s="6"/>
      <c r="Q226" s="6">
        <f t="shared" ref="Q226:Q227" si="222">U226-R226-S226</f>
        <v>63.478452690459328</v>
      </c>
      <c r="R226" s="6">
        <f t="shared" ref="R226:R227" si="223">U226-(U226/(1+26.93%))</f>
        <v>17.094747309540686</v>
      </c>
      <c r="S226" s="6">
        <f t="shared" ref="S226:S227" si="224">N226*(1-18%)</f>
        <v>0</v>
      </c>
      <c r="T226" s="6">
        <f t="shared" ref="T226:T227" si="225">(SUM(Q226:S226))</f>
        <v>80.573200000000014</v>
      </c>
      <c r="U226" s="6">
        <f t="shared" ref="U226:U227" si="226">O226*(1-18%)</f>
        <v>80.573200000000014</v>
      </c>
      <c r="V226" s="6" t="b">
        <f t="shared" ref="V226:V227" si="227">U226=T226</f>
        <v>1</v>
      </c>
      <c r="W226" s="6" t="b">
        <f t="shared" ref="W226:W227" si="228">U226=I226</f>
        <v>1</v>
      </c>
      <c r="X226" s="36">
        <f t="shared" ref="X226:X227" si="229">((U226/O226)-1)*100</f>
        <v>-17.999999999999993</v>
      </c>
      <c r="Y226" s="6"/>
      <c r="Z226" s="6"/>
    </row>
    <row r="227" spans="1:26" ht="51" x14ac:dyDescent="0.25">
      <c r="A227" s="7" t="s">
        <v>427</v>
      </c>
      <c r="B227" s="7" t="s">
        <v>428</v>
      </c>
      <c r="C227" s="8" t="s">
        <v>32</v>
      </c>
      <c r="D227" s="9">
        <v>241.26</v>
      </c>
      <c r="E227" s="38">
        <f>L227*(1-18%)</f>
        <v>25.682400000000001</v>
      </c>
      <c r="F227" s="12">
        <f>TRUNC(E227*D227,2)</f>
        <v>6196.13</v>
      </c>
      <c r="G227" s="12">
        <f>M227*(1-18%)</f>
        <v>6.9126000000000003</v>
      </c>
      <c r="H227" s="12"/>
      <c r="I227" s="12">
        <f>O227*(1-18%)</f>
        <v>32.595000000000006</v>
      </c>
      <c r="J227" s="13">
        <f>ROUND(I227*D227,2)</f>
        <v>7863.87</v>
      </c>
      <c r="K227" s="6"/>
      <c r="L227" s="6">
        <v>31.32</v>
      </c>
      <c r="M227" s="6">
        <v>8.43</v>
      </c>
      <c r="N227" s="6"/>
      <c r="O227" s="6">
        <v>39.75</v>
      </c>
      <c r="P227" s="6"/>
      <c r="Q227" s="6">
        <f t="shared" si="222"/>
        <v>25.679508390451439</v>
      </c>
      <c r="R227" s="6">
        <f t="shared" si="223"/>
        <v>6.9154916095485675</v>
      </c>
      <c r="S227" s="6">
        <f t="shared" si="224"/>
        <v>0</v>
      </c>
      <c r="T227" s="6">
        <f t="shared" si="225"/>
        <v>32.595000000000006</v>
      </c>
      <c r="U227" s="6">
        <f t="shared" si="226"/>
        <v>32.595000000000006</v>
      </c>
      <c r="V227" s="6" t="b">
        <f t="shared" si="227"/>
        <v>1</v>
      </c>
      <c r="W227" s="6" t="b">
        <f t="shared" si="228"/>
        <v>1</v>
      </c>
      <c r="X227" s="36">
        <f t="shared" si="229"/>
        <v>-17.999999999999982</v>
      </c>
      <c r="Y227" s="6"/>
      <c r="Z227" s="6"/>
    </row>
    <row r="228" spans="1:26" x14ac:dyDescent="0.25">
      <c r="A228" s="34" t="s">
        <v>429</v>
      </c>
      <c r="B228" s="51" t="s">
        <v>430</v>
      </c>
      <c r="C228" s="52"/>
      <c r="D228" s="52"/>
      <c r="E228" s="52"/>
      <c r="F228" s="52"/>
      <c r="G228" s="52"/>
      <c r="H228" s="52"/>
      <c r="I228" s="52"/>
      <c r="J228" s="52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25.5" x14ac:dyDescent="0.25">
      <c r="A229" s="7" t="s">
        <v>431</v>
      </c>
      <c r="B229" s="7" t="s">
        <v>432</v>
      </c>
      <c r="C229" s="8" t="s">
        <v>32</v>
      </c>
      <c r="D229" s="9">
        <v>75.78</v>
      </c>
      <c r="E229" s="38">
        <f>L229*(1-18%)</f>
        <v>270.33760000000001</v>
      </c>
      <c r="F229" s="12">
        <f>TRUNC(E229*D229,2)</f>
        <v>20486.18</v>
      </c>
      <c r="G229" s="12">
        <f>M229*(1-18%)</f>
        <v>72.799600000000012</v>
      </c>
      <c r="H229" s="12"/>
      <c r="I229" s="12">
        <f>O229*(1-18%)</f>
        <v>343.13720000000006</v>
      </c>
      <c r="J229" s="13">
        <f>ROUND(I229*D229,2)</f>
        <v>26002.94</v>
      </c>
      <c r="K229" s="6"/>
      <c r="L229" s="6">
        <v>329.68</v>
      </c>
      <c r="M229" s="6">
        <v>88.78</v>
      </c>
      <c r="N229" s="6"/>
      <c r="O229" s="6">
        <v>418.46000000000004</v>
      </c>
      <c r="P229" s="6"/>
      <c r="Q229" s="6">
        <f>U229-R229-S229</f>
        <v>270.33577562435994</v>
      </c>
      <c r="R229" s="6">
        <f>U229-(U229/(1+26.93%))</f>
        <v>72.801424375640124</v>
      </c>
      <c r="S229" s="6">
        <f>N229*(1-18%)</f>
        <v>0</v>
      </c>
      <c r="T229" s="6">
        <f>(SUM(Q229:S229))</f>
        <v>343.13720000000006</v>
      </c>
      <c r="U229" s="6">
        <f>O229*(1-18%)</f>
        <v>343.13720000000006</v>
      </c>
      <c r="V229" s="6" t="b">
        <f>U229=T229</f>
        <v>1</v>
      </c>
      <c r="W229" s="6" t="b">
        <f>U229=I229</f>
        <v>1</v>
      </c>
      <c r="X229" s="36">
        <f>((U229/O229)-1)*100</f>
        <v>-17.999999999999993</v>
      </c>
      <c r="Y229" s="6"/>
      <c r="Z229" s="6"/>
    </row>
    <row r="230" spans="1:26" x14ac:dyDescent="0.25">
      <c r="A230" s="34" t="s">
        <v>433</v>
      </c>
      <c r="B230" s="51" t="s">
        <v>434</v>
      </c>
      <c r="C230" s="52"/>
      <c r="D230" s="52"/>
      <c r="E230" s="52"/>
      <c r="F230" s="52"/>
      <c r="G230" s="52"/>
      <c r="H230" s="52"/>
      <c r="I230" s="52"/>
      <c r="J230" s="52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38.25" x14ac:dyDescent="0.25">
      <c r="A231" s="7" t="s">
        <v>435</v>
      </c>
      <c r="B231" s="7" t="s">
        <v>436</v>
      </c>
      <c r="C231" s="8" t="s">
        <v>32</v>
      </c>
      <c r="D231" s="9">
        <v>1.95</v>
      </c>
      <c r="E231" s="38">
        <f>L231*(1-18%)</f>
        <v>92.906000000000006</v>
      </c>
      <c r="F231" s="12">
        <f>TRUNC(E231*D231,2)</f>
        <v>181.16</v>
      </c>
      <c r="G231" s="12">
        <f>M231*(1-18%)</f>
        <v>25.018200000000004</v>
      </c>
      <c r="H231" s="12"/>
      <c r="I231" s="12">
        <f>O231*(1-18%)</f>
        <v>117.92420000000001</v>
      </c>
      <c r="J231" s="13">
        <f>ROUND(I231*D231,2)</f>
        <v>229.95</v>
      </c>
      <c r="K231" s="6"/>
      <c r="L231" s="6">
        <v>113.3</v>
      </c>
      <c r="M231" s="6">
        <v>30.51</v>
      </c>
      <c r="N231" s="6"/>
      <c r="O231" s="6">
        <v>143.81</v>
      </c>
      <c r="P231" s="6"/>
      <c r="Q231" s="6">
        <f>U231-R231-S231</f>
        <v>92.90490821712757</v>
      </c>
      <c r="R231" s="6">
        <f>U231-(U231/(1+26.93%))</f>
        <v>25.019291782872443</v>
      </c>
      <c r="S231" s="6">
        <f>N231*(1-18%)</f>
        <v>0</v>
      </c>
      <c r="T231" s="6">
        <f>(SUM(Q231:S231))</f>
        <v>117.92420000000001</v>
      </c>
      <c r="U231" s="6">
        <f>O231*(1-18%)</f>
        <v>117.92420000000001</v>
      </c>
      <c r="V231" s="6" t="b">
        <f>U231=T231</f>
        <v>1</v>
      </c>
      <c r="W231" s="6" t="b">
        <f>U231=I231</f>
        <v>1</v>
      </c>
      <c r="X231" s="36">
        <f>((U231/O231)-1)*100</f>
        <v>-17.999999999999993</v>
      </c>
      <c r="Y231" s="6"/>
      <c r="Z231" s="6"/>
    </row>
    <row r="232" spans="1:26" x14ac:dyDescent="0.25">
      <c r="A232" s="34" t="s">
        <v>437</v>
      </c>
      <c r="B232" s="51" t="s">
        <v>438</v>
      </c>
      <c r="C232" s="52"/>
      <c r="D232" s="52"/>
      <c r="E232" s="52"/>
      <c r="F232" s="52"/>
      <c r="G232" s="52"/>
      <c r="H232" s="52"/>
      <c r="I232" s="52"/>
      <c r="J232" s="52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38.25" x14ac:dyDescent="0.25">
      <c r="A233" s="7" t="s">
        <v>439</v>
      </c>
      <c r="B233" s="7" t="s">
        <v>440</v>
      </c>
      <c r="C233" s="8" t="s">
        <v>32</v>
      </c>
      <c r="D233" s="9">
        <v>1116.1500000000001</v>
      </c>
      <c r="E233" s="38">
        <f>L233*(1-18%)</f>
        <v>156.30020000000002</v>
      </c>
      <c r="F233" s="12">
        <f>TRUNC(E233*D233,2)</f>
        <v>174454.46</v>
      </c>
      <c r="G233" s="12">
        <f>M233*(1-18%)</f>
        <v>42.090600000000002</v>
      </c>
      <c r="H233" s="12"/>
      <c r="I233" s="12">
        <f>O233*(1-18%)</f>
        <v>198.39080000000001</v>
      </c>
      <c r="J233" s="13">
        <f>ROUND(I233*D233,2)</f>
        <v>221433.89</v>
      </c>
      <c r="K233" s="6"/>
      <c r="L233" s="6">
        <v>190.61</v>
      </c>
      <c r="M233" s="6">
        <v>51.33</v>
      </c>
      <c r="N233" s="6"/>
      <c r="O233" s="6">
        <v>241.94</v>
      </c>
      <c r="P233" s="6"/>
      <c r="Q233" s="6">
        <f>U233-R233-S233</f>
        <v>156.29937760970617</v>
      </c>
      <c r="R233" s="6">
        <f>U233-(U233/(1+26.93%))</f>
        <v>42.091422390293843</v>
      </c>
      <c r="S233" s="6">
        <f>N233*(1-18%)</f>
        <v>0</v>
      </c>
      <c r="T233" s="6">
        <f>(SUM(Q233:S233))</f>
        <v>198.39080000000001</v>
      </c>
      <c r="U233" s="6">
        <f>O233*(1-18%)</f>
        <v>198.39080000000001</v>
      </c>
      <c r="V233" s="6" t="b">
        <f>U233=T233</f>
        <v>1</v>
      </c>
      <c r="W233" s="6" t="b">
        <f>U233=I233</f>
        <v>1</v>
      </c>
      <c r="X233" s="36">
        <f>((U233/O233)-1)*100</f>
        <v>-17.999999999999993</v>
      </c>
      <c r="Y233" s="6"/>
      <c r="Z233" s="6"/>
    </row>
    <row r="234" spans="1:26" x14ac:dyDescent="0.25">
      <c r="A234" s="34" t="s">
        <v>441</v>
      </c>
      <c r="B234" s="51" t="s">
        <v>442</v>
      </c>
      <c r="C234" s="52"/>
      <c r="D234" s="52"/>
      <c r="E234" s="52"/>
      <c r="F234" s="52"/>
      <c r="G234" s="52"/>
      <c r="H234" s="52"/>
      <c r="I234" s="52"/>
      <c r="J234" s="52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63.75" x14ac:dyDescent="0.25">
      <c r="A235" s="7" t="s">
        <v>443</v>
      </c>
      <c r="B235" s="7" t="s">
        <v>444</v>
      </c>
      <c r="C235" s="8" t="s">
        <v>32</v>
      </c>
      <c r="D235" s="9">
        <v>1140.8</v>
      </c>
      <c r="E235" s="38">
        <f>L235*(1-18%)</f>
        <v>21.393800000000002</v>
      </c>
      <c r="F235" s="12">
        <f>TRUNC(E235*D235,2)</f>
        <v>24406.04</v>
      </c>
      <c r="G235" s="12">
        <f>M235*(1-18%)</f>
        <v>5.7564000000000002</v>
      </c>
      <c r="H235" s="12"/>
      <c r="I235" s="12">
        <f>O235*(1-18%)</f>
        <v>27.150200000000002</v>
      </c>
      <c r="J235" s="13">
        <f>ROUND(I235*D235,2)</f>
        <v>30972.95</v>
      </c>
      <c r="K235" s="6"/>
      <c r="L235" s="6">
        <v>26.09</v>
      </c>
      <c r="M235" s="6">
        <v>7.02</v>
      </c>
      <c r="N235" s="6"/>
      <c r="O235" s="6">
        <v>33.11</v>
      </c>
      <c r="P235" s="6"/>
      <c r="Q235" s="6">
        <f t="shared" ref="Q235:Q239" si="230">U235-R235-S235</f>
        <v>21.389899944851496</v>
      </c>
      <c r="R235" s="6">
        <f t="shared" ref="R235:R239" si="231">U235-(U235/(1+26.93%))</f>
        <v>5.7603000551485053</v>
      </c>
      <c r="S235" s="6">
        <f t="shared" ref="S235:S239" si="232">N235*(1-18%)</f>
        <v>0</v>
      </c>
      <c r="T235" s="6">
        <f t="shared" ref="T235:T239" si="233">(SUM(Q235:S235))</f>
        <v>27.150200000000002</v>
      </c>
      <c r="U235" s="6">
        <f t="shared" ref="U235:U239" si="234">O235*(1-18%)</f>
        <v>27.150200000000002</v>
      </c>
      <c r="V235" s="6" t="b">
        <f t="shared" ref="V235:V239" si="235">U235=T235</f>
        <v>1</v>
      </c>
      <c r="W235" s="6" t="b">
        <f t="shared" ref="W235:W239" si="236">U235=I235</f>
        <v>1</v>
      </c>
      <c r="X235" s="36">
        <f t="shared" ref="X235:X239" si="237">((U235/O235)-1)*100</f>
        <v>-17.999999999999993</v>
      </c>
      <c r="Y235" s="6"/>
      <c r="Z235" s="6"/>
    </row>
    <row r="236" spans="1:26" ht="63.75" x14ac:dyDescent="0.25">
      <c r="A236" s="7" t="s">
        <v>445</v>
      </c>
      <c r="B236" s="7" t="s">
        <v>446</v>
      </c>
      <c r="C236" s="8" t="s">
        <v>32</v>
      </c>
      <c r="D236" s="9">
        <v>40.15</v>
      </c>
      <c r="E236" s="38">
        <f>L236*(1-18%)</f>
        <v>28.199800000000003</v>
      </c>
      <c r="F236" s="12">
        <f>TRUNC(E236*D236,2)</f>
        <v>1132.22</v>
      </c>
      <c r="G236" s="12">
        <f>M236*(1-18%)</f>
        <v>7.5932000000000004</v>
      </c>
      <c r="H236" s="12"/>
      <c r="I236" s="12">
        <f>O236*(1-18%)</f>
        <v>35.792999999999999</v>
      </c>
      <c r="J236" s="13">
        <f>ROUND(I236*D236,2)</f>
        <v>1437.09</v>
      </c>
      <c r="K236" s="6"/>
      <c r="L236" s="6">
        <v>34.39</v>
      </c>
      <c r="M236" s="6">
        <v>9.26</v>
      </c>
      <c r="N236" s="6"/>
      <c r="O236" s="6">
        <v>43.65</v>
      </c>
      <c r="P236" s="6"/>
      <c r="Q236" s="6">
        <f t="shared" si="230"/>
        <v>28.199007326873083</v>
      </c>
      <c r="R236" s="6">
        <f t="shared" si="231"/>
        <v>7.5939926731269161</v>
      </c>
      <c r="S236" s="6">
        <f t="shared" si="232"/>
        <v>0</v>
      </c>
      <c r="T236" s="6">
        <f t="shared" si="233"/>
        <v>35.792999999999999</v>
      </c>
      <c r="U236" s="6">
        <f t="shared" si="234"/>
        <v>35.792999999999999</v>
      </c>
      <c r="V236" s="6" t="b">
        <f t="shared" si="235"/>
        <v>1</v>
      </c>
      <c r="W236" s="6" t="b">
        <f t="shared" si="236"/>
        <v>1</v>
      </c>
      <c r="X236" s="36">
        <f t="shared" si="237"/>
        <v>-17.999999999999993</v>
      </c>
      <c r="Y236" s="6"/>
      <c r="Z236" s="6"/>
    </row>
    <row r="237" spans="1:26" ht="63.75" x14ac:dyDescent="0.25">
      <c r="A237" s="7" t="s">
        <v>447</v>
      </c>
      <c r="B237" s="7" t="s">
        <v>448</v>
      </c>
      <c r="C237" s="8" t="s">
        <v>32</v>
      </c>
      <c r="D237" s="9">
        <v>625.73</v>
      </c>
      <c r="E237" s="38">
        <f>L237*(1-18%)</f>
        <v>58.203600000000009</v>
      </c>
      <c r="F237" s="12">
        <f>TRUNC(E237*D237,2)</f>
        <v>36419.730000000003</v>
      </c>
      <c r="G237" s="12">
        <f>M237*(1-18%)</f>
        <v>15.670200000000001</v>
      </c>
      <c r="H237" s="12"/>
      <c r="I237" s="12">
        <f>O237*(1-18%)</f>
        <v>73.873800000000003</v>
      </c>
      <c r="J237" s="13">
        <f>ROUND(I237*D237,2)</f>
        <v>46225.05</v>
      </c>
      <c r="K237" s="6"/>
      <c r="L237" s="6">
        <v>70.98</v>
      </c>
      <c r="M237" s="6">
        <v>19.11</v>
      </c>
      <c r="N237" s="6"/>
      <c r="O237" s="6">
        <v>90.09</v>
      </c>
      <c r="P237" s="6"/>
      <c r="Q237" s="6">
        <f t="shared" si="230"/>
        <v>58.200425431340115</v>
      </c>
      <c r="R237" s="6">
        <f t="shared" si="231"/>
        <v>15.673374568659888</v>
      </c>
      <c r="S237" s="6">
        <f t="shared" si="232"/>
        <v>0</v>
      </c>
      <c r="T237" s="6">
        <f t="shared" si="233"/>
        <v>73.873800000000003</v>
      </c>
      <c r="U237" s="6">
        <f t="shared" si="234"/>
        <v>73.873800000000003</v>
      </c>
      <c r="V237" s="6" t="b">
        <f t="shared" si="235"/>
        <v>1</v>
      </c>
      <c r="W237" s="6" t="b">
        <f t="shared" si="236"/>
        <v>1</v>
      </c>
      <c r="X237" s="36">
        <f t="shared" si="237"/>
        <v>-18.000000000000004</v>
      </c>
      <c r="Y237" s="6"/>
      <c r="Z237" s="6"/>
    </row>
    <row r="238" spans="1:26" ht="51" x14ac:dyDescent="0.25">
      <c r="A238" s="7" t="s">
        <v>449</v>
      </c>
      <c r="B238" s="7" t="s">
        <v>450</v>
      </c>
      <c r="C238" s="8" t="s">
        <v>83</v>
      </c>
      <c r="D238" s="9">
        <v>625.73</v>
      </c>
      <c r="E238" s="38">
        <f>L238*(1-18%)</f>
        <v>82.008200000000016</v>
      </c>
      <c r="F238" s="12">
        <f>TRUNC(E238*D238,2)</f>
        <v>51314.99</v>
      </c>
      <c r="G238" s="12">
        <f>M238*(1-18%)</f>
        <v>22.082600000000003</v>
      </c>
      <c r="H238" s="12"/>
      <c r="I238" s="12">
        <f>O238*(1-18%)</f>
        <v>104.0908</v>
      </c>
      <c r="J238" s="13">
        <f>ROUND(I238*D238,2)</f>
        <v>65132.74</v>
      </c>
      <c r="K238" s="6"/>
      <c r="L238" s="6">
        <v>100.01</v>
      </c>
      <c r="M238" s="6">
        <v>26.93</v>
      </c>
      <c r="N238" s="6"/>
      <c r="O238" s="6">
        <v>126.94</v>
      </c>
      <c r="P238" s="6"/>
      <c r="Q238" s="6">
        <f t="shared" si="230"/>
        <v>82.006460253683144</v>
      </c>
      <c r="R238" s="6">
        <f t="shared" si="231"/>
        <v>22.084339746316857</v>
      </c>
      <c r="S238" s="6">
        <f t="shared" si="232"/>
        <v>0</v>
      </c>
      <c r="T238" s="6">
        <f t="shared" si="233"/>
        <v>104.0908</v>
      </c>
      <c r="U238" s="6">
        <f t="shared" si="234"/>
        <v>104.0908</v>
      </c>
      <c r="V238" s="6" t="b">
        <f t="shared" si="235"/>
        <v>1</v>
      </c>
      <c r="W238" s="6" t="b">
        <f t="shared" si="236"/>
        <v>1</v>
      </c>
      <c r="X238" s="36">
        <f t="shared" si="237"/>
        <v>-17.999999999999993</v>
      </c>
      <c r="Y238" s="6"/>
      <c r="Z238" s="6"/>
    </row>
    <row r="239" spans="1:26" ht="51" x14ac:dyDescent="0.25">
      <c r="A239" s="7" t="s">
        <v>451</v>
      </c>
      <c r="B239" s="7" t="s">
        <v>452</v>
      </c>
      <c r="C239" s="8" t="s">
        <v>32</v>
      </c>
      <c r="D239" s="9">
        <v>625.73</v>
      </c>
      <c r="E239" s="38">
        <f>L239*(1-18%)</f>
        <v>1.9598000000000002</v>
      </c>
      <c r="F239" s="12">
        <f>TRUNC(E239*D239,2)</f>
        <v>1226.3</v>
      </c>
      <c r="G239" s="12">
        <f>M239*(1-18%)</f>
        <v>0.52480000000000004</v>
      </c>
      <c r="H239" s="12"/>
      <c r="I239" s="12">
        <f>O239*(1-18%)</f>
        <v>2.4846000000000004</v>
      </c>
      <c r="J239" s="13">
        <f>ROUND(I239*D239,2)</f>
        <v>1554.69</v>
      </c>
      <c r="K239" s="6"/>
      <c r="L239" s="6">
        <v>2.39</v>
      </c>
      <c r="M239" s="6">
        <v>0.64</v>
      </c>
      <c r="N239" s="6"/>
      <c r="O239" s="6">
        <v>3.0300000000000002</v>
      </c>
      <c r="P239" s="6"/>
      <c r="Q239" s="6">
        <f t="shared" si="230"/>
        <v>1.9574568659891283</v>
      </c>
      <c r="R239" s="6">
        <f t="shared" si="231"/>
        <v>0.52714313401087209</v>
      </c>
      <c r="S239" s="6">
        <f t="shared" si="232"/>
        <v>0</v>
      </c>
      <c r="T239" s="6">
        <f t="shared" si="233"/>
        <v>2.4846000000000004</v>
      </c>
      <c r="U239" s="6">
        <f t="shared" si="234"/>
        <v>2.4846000000000004</v>
      </c>
      <c r="V239" s="6" t="b">
        <f t="shared" si="235"/>
        <v>1</v>
      </c>
      <c r="W239" s="6" t="b">
        <f t="shared" si="236"/>
        <v>1</v>
      </c>
      <c r="X239" s="36">
        <f t="shared" si="237"/>
        <v>-17.999999999999993</v>
      </c>
      <c r="Y239" s="6"/>
      <c r="Z239" s="6"/>
    </row>
    <row r="240" spans="1:26" x14ac:dyDescent="0.25">
      <c r="A240" s="34" t="s">
        <v>453</v>
      </c>
      <c r="B240" s="51" t="s">
        <v>454</v>
      </c>
      <c r="C240" s="52"/>
      <c r="D240" s="52"/>
      <c r="E240" s="52"/>
      <c r="F240" s="52"/>
      <c r="G240" s="52"/>
      <c r="H240" s="52"/>
      <c r="I240" s="52"/>
      <c r="J240" s="52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25.5" x14ac:dyDescent="0.25">
      <c r="A241" s="7" t="s">
        <v>455</v>
      </c>
      <c r="B241" s="7" t="s">
        <v>456</v>
      </c>
      <c r="C241" s="8" t="s">
        <v>32</v>
      </c>
      <c r="D241" s="9">
        <v>6.5</v>
      </c>
      <c r="E241" s="38">
        <f>L241*(1-18%)</f>
        <v>112.6024</v>
      </c>
      <c r="F241" s="12">
        <f>TRUNC(E241*D241,2)</f>
        <v>731.91</v>
      </c>
      <c r="G241" s="12">
        <f>M241*(1-18%)</f>
        <v>30.323599999999999</v>
      </c>
      <c r="H241" s="12"/>
      <c r="I241" s="12">
        <f>O241*(1-18%)</f>
        <v>142.92599999999999</v>
      </c>
      <c r="J241" s="13">
        <f>ROUND(I241*D241,2)</f>
        <v>929.02</v>
      </c>
      <c r="K241" s="6"/>
      <c r="L241" s="6">
        <v>137.32</v>
      </c>
      <c r="M241" s="6">
        <v>36.979999999999997</v>
      </c>
      <c r="N241" s="6"/>
      <c r="O241" s="6">
        <v>174.29999999999998</v>
      </c>
      <c r="P241" s="6"/>
      <c r="Q241" s="6">
        <f>U241-R241-S241</f>
        <v>112.60222169699834</v>
      </c>
      <c r="R241" s="6">
        <f>U241-(U241/(1+26.93%))</f>
        <v>30.323778303001646</v>
      </c>
      <c r="S241" s="6">
        <f>N241*(1-18%)</f>
        <v>0</v>
      </c>
      <c r="T241" s="6">
        <f>(SUM(Q241:S241))</f>
        <v>142.92599999999999</v>
      </c>
      <c r="U241" s="6">
        <f>O241*(1-18%)</f>
        <v>142.92599999999999</v>
      </c>
      <c r="V241" s="6" t="b">
        <f>U241=T241</f>
        <v>1</v>
      </c>
      <c r="W241" s="6" t="b">
        <f>U241=I241</f>
        <v>1</v>
      </c>
      <c r="X241" s="36">
        <f>((U241/O241)-1)*100</f>
        <v>-17.999999999999993</v>
      </c>
      <c r="Y241" s="6"/>
      <c r="Z241" s="6"/>
    </row>
    <row r="242" spans="1:26" x14ac:dyDescent="0.25">
      <c r="A242" s="34" t="s">
        <v>457</v>
      </c>
      <c r="B242" s="51" t="s">
        <v>458</v>
      </c>
      <c r="C242" s="52"/>
      <c r="D242" s="52"/>
      <c r="E242" s="52"/>
      <c r="F242" s="52"/>
      <c r="G242" s="52"/>
      <c r="H242" s="52"/>
      <c r="I242" s="52"/>
      <c r="J242" s="52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x14ac:dyDescent="0.25">
      <c r="A243" s="34" t="s">
        <v>459</v>
      </c>
      <c r="B243" s="51" t="s">
        <v>460</v>
      </c>
      <c r="C243" s="52"/>
      <c r="D243" s="52"/>
      <c r="E243" s="52"/>
      <c r="F243" s="52"/>
      <c r="G243" s="52"/>
      <c r="H243" s="52"/>
      <c r="I243" s="52"/>
      <c r="J243" s="52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63.75" x14ac:dyDescent="0.25">
      <c r="A244" s="7" t="s">
        <v>461</v>
      </c>
      <c r="B244" s="7" t="s">
        <v>462</v>
      </c>
      <c r="C244" s="8" t="s">
        <v>32</v>
      </c>
      <c r="D244" s="9">
        <v>2988.37</v>
      </c>
      <c r="E244" s="38">
        <f>L244*(1-18%)</f>
        <v>2.5009999999999999</v>
      </c>
      <c r="F244" s="12">
        <f>TRUNC(E244*D244,2)</f>
        <v>7473.91</v>
      </c>
      <c r="G244" s="12">
        <f>M244*(1-18%)</f>
        <v>0.6724</v>
      </c>
      <c r="H244" s="12"/>
      <c r="I244" s="12">
        <f>O244*(1-18%)</f>
        <v>3.1734</v>
      </c>
      <c r="J244" s="13">
        <f>ROUND(I244*D244,2)</f>
        <v>9483.2900000000009</v>
      </c>
      <c r="K244" s="6"/>
      <c r="L244" s="6">
        <v>3.05</v>
      </c>
      <c r="M244" s="6">
        <v>0.82</v>
      </c>
      <c r="N244" s="6"/>
      <c r="O244" s="6">
        <v>3.8699999999999997</v>
      </c>
      <c r="P244" s="6"/>
      <c r="Q244" s="6">
        <f t="shared" ref="Q244:Q245" si="238">U244-R244-S244</f>
        <v>2.5001181753722528</v>
      </c>
      <c r="R244" s="6">
        <f t="shared" ref="R244:R245" si="239">U244-(U244/(1+26.93%))</f>
        <v>0.67328182462774722</v>
      </c>
      <c r="S244" s="6">
        <f t="shared" ref="S244:S245" si="240">N244*(1-18%)</f>
        <v>0</v>
      </c>
      <c r="T244" s="6">
        <f t="shared" ref="T244:T245" si="241">(SUM(Q244:S244))</f>
        <v>3.1734</v>
      </c>
      <c r="U244" s="6">
        <f t="shared" ref="U244:U245" si="242">O244*(1-18%)</f>
        <v>3.1734</v>
      </c>
      <c r="V244" s="6" t="b">
        <f t="shared" ref="V244:V245" si="243">U244=T244</f>
        <v>1</v>
      </c>
      <c r="W244" s="6" t="b">
        <f t="shared" ref="W244:W245" si="244">U244=I244</f>
        <v>1</v>
      </c>
      <c r="X244" s="36">
        <f t="shared" ref="X244:X245" si="245">((U244/O244)-1)*100</f>
        <v>-17.999999999999993</v>
      </c>
      <c r="Y244" s="6"/>
      <c r="Z244" s="6"/>
    </row>
    <row r="245" spans="1:26" ht="63.75" x14ac:dyDescent="0.25">
      <c r="A245" s="7" t="s">
        <v>463</v>
      </c>
      <c r="B245" s="7" t="s">
        <v>464</v>
      </c>
      <c r="C245" s="8" t="s">
        <v>32</v>
      </c>
      <c r="D245" s="9">
        <v>509.18</v>
      </c>
      <c r="E245" s="38">
        <f>L245*(1-18%)</f>
        <v>5.4038000000000004</v>
      </c>
      <c r="F245" s="12">
        <f>TRUNC(E245*D245,2)</f>
        <v>2751.5</v>
      </c>
      <c r="G245" s="12">
        <f>M245*(1-18%)</f>
        <v>1.4514</v>
      </c>
      <c r="H245" s="12"/>
      <c r="I245" s="12">
        <f>O245*(1-18%)</f>
        <v>6.8552</v>
      </c>
      <c r="J245" s="13">
        <f>ROUND(I245*D245,2)</f>
        <v>3490.53</v>
      </c>
      <c r="K245" s="6"/>
      <c r="L245" s="6">
        <v>6.59</v>
      </c>
      <c r="M245" s="6">
        <v>1.77</v>
      </c>
      <c r="N245" s="6"/>
      <c r="O245" s="6">
        <v>8.36</v>
      </c>
      <c r="P245" s="6"/>
      <c r="Q245" s="6">
        <f t="shared" si="238"/>
        <v>5.4007720790987159</v>
      </c>
      <c r="R245" s="6">
        <f t="shared" si="239"/>
        <v>1.454427920901284</v>
      </c>
      <c r="S245" s="6">
        <f t="shared" si="240"/>
        <v>0</v>
      </c>
      <c r="T245" s="6">
        <f t="shared" si="241"/>
        <v>6.8552</v>
      </c>
      <c r="U245" s="6">
        <f t="shared" si="242"/>
        <v>6.8552</v>
      </c>
      <c r="V245" s="6" t="b">
        <f t="shared" si="243"/>
        <v>1</v>
      </c>
      <c r="W245" s="6" t="b">
        <f t="shared" si="244"/>
        <v>1</v>
      </c>
      <c r="X245" s="36">
        <f t="shared" si="245"/>
        <v>-17.999999999999993</v>
      </c>
      <c r="Y245" s="6"/>
      <c r="Z245" s="6"/>
    </row>
    <row r="246" spans="1:26" x14ac:dyDescent="0.25">
      <c r="A246" s="34" t="s">
        <v>465</v>
      </c>
      <c r="B246" s="51" t="s">
        <v>466</v>
      </c>
      <c r="C246" s="52"/>
      <c r="D246" s="52"/>
      <c r="E246" s="52"/>
      <c r="F246" s="52"/>
      <c r="G246" s="52"/>
      <c r="H246" s="52"/>
      <c r="I246" s="52"/>
      <c r="J246" s="52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02" x14ac:dyDescent="0.25">
      <c r="A247" s="7" t="s">
        <v>467</v>
      </c>
      <c r="B247" s="7" t="s">
        <v>468</v>
      </c>
      <c r="C247" s="8" t="s">
        <v>32</v>
      </c>
      <c r="D247" s="9">
        <v>237.22</v>
      </c>
      <c r="E247" s="38">
        <f>L247*(1-18%)</f>
        <v>21.639800000000001</v>
      </c>
      <c r="F247" s="12">
        <f>TRUNC(E247*D247,2)</f>
        <v>5133.3900000000003</v>
      </c>
      <c r="G247" s="12">
        <f>M247*(1-18%)</f>
        <v>5.8220000000000001</v>
      </c>
      <c r="H247" s="12"/>
      <c r="I247" s="12">
        <f>O247*(1-18%)</f>
        <v>27.461800000000004</v>
      </c>
      <c r="J247" s="13">
        <f>ROUND(I247*D247,2)</f>
        <v>6514.49</v>
      </c>
      <c r="K247" s="6"/>
      <c r="L247" s="6">
        <v>26.39</v>
      </c>
      <c r="M247" s="6">
        <v>7.1</v>
      </c>
      <c r="N247" s="6"/>
      <c r="O247" s="6">
        <v>33.49</v>
      </c>
      <c r="P247" s="6"/>
      <c r="Q247" s="6">
        <f t="shared" ref="Q247:Q249" si="246">U247-R247-S247</f>
        <v>21.635389584810529</v>
      </c>
      <c r="R247" s="6">
        <f t="shared" ref="R247:R249" si="247">U247-(U247/(1+26.93%))</f>
        <v>5.8264104151894749</v>
      </c>
      <c r="S247" s="6">
        <f t="shared" ref="S247:S249" si="248">N247*(1-18%)</f>
        <v>0</v>
      </c>
      <c r="T247" s="6">
        <f t="shared" ref="T247:T249" si="249">(SUM(Q247:S247))</f>
        <v>27.461800000000004</v>
      </c>
      <c r="U247" s="6">
        <f t="shared" ref="U247:U249" si="250">O247*(1-18%)</f>
        <v>27.461800000000004</v>
      </c>
      <c r="V247" s="6" t="b">
        <f t="shared" ref="V247:V249" si="251">U247=T247</f>
        <v>1</v>
      </c>
      <c r="W247" s="6" t="b">
        <f t="shared" ref="W247:W249" si="252">U247=I247</f>
        <v>1</v>
      </c>
      <c r="X247" s="36">
        <f t="shared" ref="X247:X249" si="253">((U247/O247)-1)*100</f>
        <v>-17.999999999999993</v>
      </c>
      <c r="Y247" s="6"/>
      <c r="Z247" s="6"/>
    </row>
    <row r="248" spans="1:26" ht="76.5" x14ac:dyDescent="0.25">
      <c r="A248" s="7" t="s">
        <v>469</v>
      </c>
      <c r="B248" s="7" t="s">
        <v>470</v>
      </c>
      <c r="C248" s="8" t="s">
        <v>32</v>
      </c>
      <c r="D248" s="9">
        <v>509.18</v>
      </c>
      <c r="E248" s="38">
        <f>L248*(1-18%)</f>
        <v>34.513800000000003</v>
      </c>
      <c r="F248" s="12">
        <f>TRUNC(E248*D248,2)</f>
        <v>17573.73</v>
      </c>
      <c r="G248" s="12">
        <f>M248*(1-18%)</f>
        <v>9.2906000000000013</v>
      </c>
      <c r="H248" s="12"/>
      <c r="I248" s="12">
        <f>O248*(1-18%)</f>
        <v>43.804400000000008</v>
      </c>
      <c r="J248" s="13">
        <f>ROUND(I248*D248,2)</f>
        <v>22304.32</v>
      </c>
      <c r="K248" s="6"/>
      <c r="L248" s="6">
        <v>42.09</v>
      </c>
      <c r="M248" s="6">
        <v>11.33</v>
      </c>
      <c r="N248" s="6"/>
      <c r="O248" s="6">
        <v>53.42</v>
      </c>
      <c r="P248" s="6"/>
      <c r="Q248" s="6">
        <f t="shared" si="246"/>
        <v>34.510675175293478</v>
      </c>
      <c r="R248" s="6">
        <f t="shared" si="247"/>
        <v>9.2937248247065298</v>
      </c>
      <c r="S248" s="6">
        <f t="shared" si="248"/>
        <v>0</v>
      </c>
      <c r="T248" s="6">
        <f t="shared" si="249"/>
        <v>43.804400000000008</v>
      </c>
      <c r="U248" s="6">
        <f t="shared" si="250"/>
        <v>43.804400000000008</v>
      </c>
      <c r="V248" s="6" t="b">
        <f t="shared" si="251"/>
        <v>1</v>
      </c>
      <c r="W248" s="6" t="b">
        <f t="shared" si="252"/>
        <v>1</v>
      </c>
      <c r="X248" s="36">
        <f t="shared" si="253"/>
        <v>-17.999999999999982</v>
      </c>
      <c r="Y248" s="6"/>
      <c r="Z248" s="6"/>
    </row>
    <row r="249" spans="1:26" ht="102" x14ac:dyDescent="0.25">
      <c r="A249" s="7" t="s">
        <v>471</v>
      </c>
      <c r="B249" s="7" t="s">
        <v>472</v>
      </c>
      <c r="C249" s="8" t="s">
        <v>32</v>
      </c>
      <c r="D249" s="9">
        <v>2690.88</v>
      </c>
      <c r="E249" s="38">
        <f>L249*(1-18%)</f>
        <v>22.582800000000002</v>
      </c>
      <c r="F249" s="12">
        <f>TRUNC(E249*D249,2)</f>
        <v>60767.6</v>
      </c>
      <c r="G249" s="12">
        <f>M249*(1-18%)</f>
        <v>6.0762000000000009</v>
      </c>
      <c r="H249" s="12"/>
      <c r="I249" s="12">
        <f>O249*(1-18%)</f>
        <v>28.659000000000006</v>
      </c>
      <c r="J249" s="13">
        <f>ROUND(I249*D249,2)</f>
        <v>77117.929999999993</v>
      </c>
      <c r="K249" s="6"/>
      <c r="L249" s="6">
        <v>27.54</v>
      </c>
      <c r="M249" s="6">
        <v>7.41</v>
      </c>
      <c r="N249" s="6"/>
      <c r="O249" s="6">
        <v>34.950000000000003</v>
      </c>
      <c r="P249" s="6"/>
      <c r="Q249" s="6">
        <f t="shared" si="246"/>
        <v>22.578586622547867</v>
      </c>
      <c r="R249" s="6">
        <f t="shared" si="247"/>
        <v>6.0804133774521389</v>
      </c>
      <c r="S249" s="6">
        <f t="shared" si="248"/>
        <v>0</v>
      </c>
      <c r="T249" s="6">
        <f t="shared" si="249"/>
        <v>28.659000000000006</v>
      </c>
      <c r="U249" s="6">
        <f t="shared" si="250"/>
        <v>28.659000000000006</v>
      </c>
      <c r="V249" s="6" t="b">
        <f t="shared" si="251"/>
        <v>1</v>
      </c>
      <c r="W249" s="6" t="b">
        <f t="shared" si="252"/>
        <v>1</v>
      </c>
      <c r="X249" s="36">
        <f t="shared" si="253"/>
        <v>-17.999999999999993</v>
      </c>
      <c r="Y249" s="6"/>
      <c r="Z249" s="6"/>
    </row>
    <row r="250" spans="1:26" x14ac:dyDescent="0.25">
      <c r="A250" s="34" t="s">
        <v>473</v>
      </c>
      <c r="B250" s="51" t="s">
        <v>474</v>
      </c>
      <c r="C250" s="52"/>
      <c r="D250" s="52"/>
      <c r="E250" s="52"/>
      <c r="F250" s="52"/>
      <c r="G250" s="52"/>
      <c r="H250" s="52"/>
      <c r="I250" s="52"/>
      <c r="J250" s="52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76.5" x14ac:dyDescent="0.25">
      <c r="A251" s="7" t="s">
        <v>475</v>
      </c>
      <c r="B251" s="7" t="s">
        <v>476</v>
      </c>
      <c r="C251" s="8" t="s">
        <v>32</v>
      </c>
      <c r="D251" s="9">
        <v>94.74</v>
      </c>
      <c r="E251" s="38">
        <f>L251*(1-18%)</f>
        <v>35.653599999999997</v>
      </c>
      <c r="F251" s="12">
        <f>TRUNC(E251*D251,2)</f>
        <v>3377.82</v>
      </c>
      <c r="G251" s="12">
        <f>M251*(1-18%)</f>
        <v>9.5939999999999994</v>
      </c>
      <c r="H251" s="12"/>
      <c r="I251" s="12">
        <f>O251*(1-18%)</f>
        <v>45.247599999999998</v>
      </c>
      <c r="J251" s="13">
        <f>ROUND(I251*D251,2)</f>
        <v>4286.76</v>
      </c>
      <c r="K251" s="6"/>
      <c r="L251" s="6">
        <v>43.48</v>
      </c>
      <c r="M251" s="6">
        <v>11.7</v>
      </c>
      <c r="N251" s="6"/>
      <c r="O251" s="6">
        <v>55.179999999999993</v>
      </c>
      <c r="P251" s="6"/>
      <c r="Q251" s="6">
        <f t="shared" ref="Q251:Q252" si="254">U251-R251-S251</f>
        <v>35.647679823524783</v>
      </c>
      <c r="R251" s="6">
        <f t="shared" ref="R251:R252" si="255">U251-(U251/(1+26.93%))</f>
        <v>9.5999201764752158</v>
      </c>
      <c r="S251" s="6">
        <f t="shared" ref="S251:S252" si="256">N251*(1-18%)</f>
        <v>0</v>
      </c>
      <c r="T251" s="6">
        <f t="shared" ref="T251:T252" si="257">(SUM(Q251:S251))</f>
        <v>45.247599999999998</v>
      </c>
      <c r="U251" s="6">
        <f t="shared" ref="U251:U252" si="258">O251*(1-18%)</f>
        <v>45.247599999999998</v>
      </c>
      <c r="V251" s="6" t="b">
        <f t="shared" ref="V251:V252" si="259">U251=T251</f>
        <v>1</v>
      </c>
      <c r="W251" s="6" t="b">
        <f t="shared" ref="W251:W252" si="260">U251=I251</f>
        <v>1</v>
      </c>
      <c r="X251" s="36">
        <f t="shared" ref="X251:X252" si="261">((U251/O251)-1)*100</f>
        <v>-17.999999999999993</v>
      </c>
      <c r="Y251" s="6"/>
      <c r="Z251" s="6"/>
    </row>
    <row r="252" spans="1:26" ht="76.5" x14ac:dyDescent="0.25">
      <c r="A252" s="7" t="s">
        <v>477</v>
      </c>
      <c r="B252" s="7" t="s">
        <v>478</v>
      </c>
      <c r="C252" s="8" t="s">
        <v>32</v>
      </c>
      <c r="D252" s="9">
        <v>120.41</v>
      </c>
      <c r="E252" s="38">
        <f>L252*(1-18%)</f>
        <v>40.303000000000004</v>
      </c>
      <c r="F252" s="12">
        <f>TRUNC(E252*D252,2)</f>
        <v>4852.88</v>
      </c>
      <c r="G252" s="12">
        <f>M252*(1-18%)</f>
        <v>10.848600000000001</v>
      </c>
      <c r="H252" s="12"/>
      <c r="I252" s="12">
        <f>O252*(1-18%)</f>
        <v>51.151600000000002</v>
      </c>
      <c r="J252" s="13">
        <f>ROUND(I252*D252,2)</f>
        <v>6159.16</v>
      </c>
      <c r="K252" s="6"/>
      <c r="L252" s="6">
        <v>49.15</v>
      </c>
      <c r="M252" s="6">
        <v>13.23</v>
      </c>
      <c r="N252" s="6"/>
      <c r="O252" s="6">
        <v>62.379999999999995</v>
      </c>
      <c r="P252" s="6"/>
      <c r="Q252" s="6">
        <f t="shared" si="254"/>
        <v>40.29906247538014</v>
      </c>
      <c r="R252" s="6">
        <f t="shared" si="255"/>
        <v>10.852537524619862</v>
      </c>
      <c r="S252" s="6">
        <f t="shared" si="256"/>
        <v>0</v>
      </c>
      <c r="T252" s="6">
        <f t="shared" si="257"/>
        <v>51.151600000000002</v>
      </c>
      <c r="U252" s="6">
        <f t="shared" si="258"/>
        <v>51.151600000000002</v>
      </c>
      <c r="V252" s="6" t="b">
        <f t="shared" si="259"/>
        <v>1</v>
      </c>
      <c r="W252" s="6" t="b">
        <f t="shared" si="260"/>
        <v>1</v>
      </c>
      <c r="X252" s="36">
        <f t="shared" si="261"/>
        <v>-17.999999999999993</v>
      </c>
      <c r="Y252" s="6"/>
      <c r="Z252" s="6"/>
    </row>
    <row r="253" spans="1:26" x14ac:dyDescent="0.25">
      <c r="A253" s="34" t="s">
        <v>479</v>
      </c>
      <c r="B253" s="51" t="s">
        <v>480</v>
      </c>
      <c r="C253" s="52"/>
      <c r="D253" s="52"/>
      <c r="E253" s="52"/>
      <c r="F253" s="52"/>
      <c r="G253" s="52"/>
      <c r="H253" s="52"/>
      <c r="I253" s="52"/>
      <c r="J253" s="52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x14ac:dyDescent="0.25">
      <c r="A254" s="34" t="s">
        <v>481</v>
      </c>
      <c r="B254" s="51" t="s">
        <v>482</v>
      </c>
      <c r="C254" s="52"/>
      <c r="D254" s="52"/>
      <c r="E254" s="52"/>
      <c r="F254" s="52"/>
      <c r="G254" s="52"/>
      <c r="H254" s="52"/>
      <c r="I254" s="52"/>
      <c r="J254" s="52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38.25" x14ac:dyDescent="0.25">
      <c r="A255" s="7" t="s">
        <v>483</v>
      </c>
      <c r="B255" s="7" t="s">
        <v>484</v>
      </c>
      <c r="C255" s="8" t="s">
        <v>32</v>
      </c>
      <c r="D255" s="9">
        <v>37.36</v>
      </c>
      <c r="E255" s="38">
        <f>L255*(1-18%)</f>
        <v>46.002000000000002</v>
      </c>
      <c r="F255" s="12">
        <f>TRUNC(E255*D255,2)</f>
        <v>1718.63</v>
      </c>
      <c r="G255" s="12">
        <f>M255*(1-18%)</f>
        <v>12.382000000000001</v>
      </c>
      <c r="H255" s="12"/>
      <c r="I255" s="12">
        <f>O255*(1-18%)</f>
        <v>58.384000000000007</v>
      </c>
      <c r="J255" s="13">
        <f>ROUND(I255*D255,2)</f>
        <v>2181.23</v>
      </c>
      <c r="K255" s="6"/>
      <c r="L255" s="6">
        <v>56.1</v>
      </c>
      <c r="M255" s="6">
        <v>15.1</v>
      </c>
      <c r="N255" s="6"/>
      <c r="O255" s="6">
        <v>71.2</v>
      </c>
      <c r="P255" s="6"/>
      <c r="Q255" s="6">
        <f>U255-R255-S255</f>
        <v>45.99700622390295</v>
      </c>
      <c r="R255" s="6">
        <f>U255-(U255/(1+26.93%))</f>
        <v>12.386993776097057</v>
      </c>
      <c r="S255" s="6">
        <f>N255*(1-18%)</f>
        <v>0</v>
      </c>
      <c r="T255" s="6">
        <f>(SUM(Q255:S255))</f>
        <v>58.384000000000007</v>
      </c>
      <c r="U255" s="6">
        <f>O255*(1-18%)</f>
        <v>58.384000000000007</v>
      </c>
      <c r="V255" s="6" t="b">
        <f>U255=T255</f>
        <v>1</v>
      </c>
      <c r="W255" s="6" t="b">
        <f>U255=I255</f>
        <v>1</v>
      </c>
      <c r="X255" s="36">
        <f>((U255/O255)-1)*100</f>
        <v>-17.999999999999993</v>
      </c>
      <c r="Y255" s="6"/>
      <c r="Z255" s="6"/>
    </row>
    <row r="256" spans="1:26" x14ac:dyDescent="0.25">
      <c r="A256" s="34" t="s">
        <v>485</v>
      </c>
      <c r="B256" s="51" t="s">
        <v>486</v>
      </c>
      <c r="C256" s="52"/>
      <c r="D256" s="52"/>
      <c r="E256" s="52"/>
      <c r="F256" s="52"/>
      <c r="G256" s="52"/>
      <c r="H256" s="52"/>
      <c r="I256" s="52"/>
      <c r="J256" s="52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38.25" x14ac:dyDescent="0.25">
      <c r="A257" s="7" t="s">
        <v>487</v>
      </c>
      <c r="B257" s="7" t="s">
        <v>488</v>
      </c>
      <c r="C257" s="8" t="s">
        <v>32</v>
      </c>
      <c r="D257" s="9">
        <v>1045.06</v>
      </c>
      <c r="E257" s="38">
        <f>L257*(1-18%)</f>
        <v>80.638800000000003</v>
      </c>
      <c r="F257" s="12">
        <f>TRUNC(E257*D257,2)</f>
        <v>84272.38</v>
      </c>
      <c r="G257" s="12">
        <f>M257*(1-18%)</f>
        <v>21.713600000000003</v>
      </c>
      <c r="H257" s="12"/>
      <c r="I257" s="12">
        <f>O257*(1-18%)</f>
        <v>102.35240000000002</v>
      </c>
      <c r="J257" s="13">
        <f>ROUND(I257*D257,2)</f>
        <v>106964.4</v>
      </c>
      <c r="K257" s="6"/>
      <c r="L257" s="6">
        <v>98.34</v>
      </c>
      <c r="M257" s="6">
        <v>26.48</v>
      </c>
      <c r="N257" s="6"/>
      <c r="O257" s="6">
        <v>124.82000000000001</v>
      </c>
      <c r="P257" s="6"/>
      <c r="Q257" s="6">
        <f>U257-R257-S257</f>
        <v>80.636886472859075</v>
      </c>
      <c r="R257" s="6">
        <f>U257-(U257/(1+26.93%))</f>
        <v>21.715513527140942</v>
      </c>
      <c r="S257" s="6">
        <f>N257*(1-18%)</f>
        <v>0</v>
      </c>
      <c r="T257" s="6">
        <f>(SUM(Q257:S257))</f>
        <v>102.35240000000002</v>
      </c>
      <c r="U257" s="6">
        <f>O257*(1-18%)</f>
        <v>102.35240000000002</v>
      </c>
      <c r="V257" s="6" t="b">
        <f>U257=T257</f>
        <v>1</v>
      </c>
      <c r="W257" s="6" t="b">
        <f>U257=I257</f>
        <v>1</v>
      </c>
      <c r="X257" s="36">
        <f>((U257/O257)-1)*100</f>
        <v>-17.999999999999993</v>
      </c>
      <c r="Y257" s="6"/>
      <c r="Z257" s="6"/>
    </row>
    <row r="258" spans="1:26" x14ac:dyDescent="0.25">
      <c r="A258" s="34" t="s">
        <v>489</v>
      </c>
      <c r="B258" s="51" t="s">
        <v>490</v>
      </c>
      <c r="C258" s="52"/>
      <c r="D258" s="52"/>
      <c r="E258" s="52"/>
      <c r="F258" s="52"/>
      <c r="G258" s="52"/>
      <c r="H258" s="52"/>
      <c r="I258" s="52"/>
      <c r="J258" s="52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x14ac:dyDescent="0.25">
      <c r="A259" s="34" t="s">
        <v>491</v>
      </c>
      <c r="B259" s="51" t="s">
        <v>492</v>
      </c>
      <c r="C259" s="52"/>
      <c r="D259" s="52"/>
      <c r="E259" s="52"/>
      <c r="F259" s="52"/>
      <c r="G259" s="52"/>
      <c r="H259" s="52"/>
      <c r="I259" s="52"/>
      <c r="J259" s="52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25.5" x14ac:dyDescent="0.25">
      <c r="A260" s="7" t="s">
        <v>493</v>
      </c>
      <c r="B260" s="7" t="s">
        <v>494</v>
      </c>
      <c r="C260" s="8" t="s">
        <v>32</v>
      </c>
      <c r="D260" s="9">
        <v>37.36</v>
      </c>
      <c r="E260" s="38">
        <f>L260*(1-18%)</f>
        <v>2.7798000000000003</v>
      </c>
      <c r="F260" s="12">
        <f>TRUNC(E260*D260,2)</f>
        <v>103.85</v>
      </c>
      <c r="G260" s="12">
        <f>M260*(1-18%)</f>
        <v>0.74620000000000009</v>
      </c>
      <c r="H260" s="12"/>
      <c r="I260" s="12">
        <f>O260*(1-18%)</f>
        <v>3.5260000000000002</v>
      </c>
      <c r="J260" s="13">
        <f>ROUND(I260*D260,2)</f>
        <v>131.72999999999999</v>
      </c>
      <c r="K260" s="6"/>
      <c r="L260" s="6">
        <v>3.39</v>
      </c>
      <c r="M260" s="6">
        <v>0.91</v>
      </c>
      <c r="N260" s="6"/>
      <c r="O260" s="6">
        <v>4.3</v>
      </c>
      <c r="P260" s="6"/>
      <c r="Q260" s="6">
        <f t="shared" ref="Q260:Q264" si="262">U260-R260-S260</f>
        <v>2.7779090837469478</v>
      </c>
      <c r="R260" s="6">
        <f t="shared" ref="R260:R264" si="263">U260-(U260/(1+26.93%))</f>
        <v>0.74809091625305246</v>
      </c>
      <c r="S260" s="6">
        <f t="shared" ref="S260:S264" si="264">N260*(1-18%)</f>
        <v>0</v>
      </c>
      <c r="T260" s="6">
        <f t="shared" ref="T260:T264" si="265">(SUM(Q260:S260))</f>
        <v>3.5260000000000002</v>
      </c>
      <c r="U260" s="6">
        <f t="shared" ref="U260:U264" si="266">O260*(1-18%)</f>
        <v>3.5260000000000002</v>
      </c>
      <c r="V260" s="6" t="b">
        <f t="shared" ref="V260:V264" si="267">U260=T260</f>
        <v>1</v>
      </c>
      <c r="W260" s="6" t="b">
        <f t="shared" ref="W260:W264" si="268">U260=I260</f>
        <v>1</v>
      </c>
      <c r="X260" s="36">
        <f t="shared" ref="X260:X264" si="269">((U260/O260)-1)*100</f>
        <v>-17.999999999999993</v>
      </c>
      <c r="Y260" s="6"/>
      <c r="Z260" s="6"/>
    </row>
    <row r="261" spans="1:26" ht="25.5" x14ac:dyDescent="0.25">
      <c r="A261" s="7" t="s">
        <v>495</v>
      </c>
      <c r="B261" s="7" t="s">
        <v>496</v>
      </c>
      <c r="C261" s="8" t="s">
        <v>32</v>
      </c>
      <c r="D261" s="9">
        <v>3037.41</v>
      </c>
      <c r="E261" s="38">
        <f>L261*(1-18%)</f>
        <v>1.8942000000000001</v>
      </c>
      <c r="F261" s="12">
        <f>TRUNC(E261*D261,2)</f>
        <v>5753.46</v>
      </c>
      <c r="G261" s="12">
        <f>M261*(1-18%)</f>
        <v>0.50840000000000007</v>
      </c>
      <c r="H261" s="12"/>
      <c r="I261" s="12">
        <f>O261*(1-18%)</f>
        <v>2.4026000000000005</v>
      </c>
      <c r="J261" s="13">
        <f>ROUND(I261*D261,2)</f>
        <v>7297.68</v>
      </c>
      <c r="K261" s="6"/>
      <c r="L261" s="6">
        <v>2.31</v>
      </c>
      <c r="M261" s="6">
        <v>0.62</v>
      </c>
      <c r="N261" s="6"/>
      <c r="O261" s="6">
        <v>2.93</v>
      </c>
      <c r="P261" s="6"/>
      <c r="Q261" s="6">
        <f t="shared" si="262"/>
        <v>1.8928543291578042</v>
      </c>
      <c r="R261" s="6">
        <f t="shared" si="263"/>
        <v>0.50974567084219635</v>
      </c>
      <c r="S261" s="6">
        <f t="shared" si="264"/>
        <v>0</v>
      </c>
      <c r="T261" s="6">
        <f t="shared" si="265"/>
        <v>2.4026000000000005</v>
      </c>
      <c r="U261" s="6">
        <f t="shared" si="266"/>
        <v>2.4026000000000005</v>
      </c>
      <c r="V261" s="6" t="b">
        <f t="shared" si="267"/>
        <v>1</v>
      </c>
      <c r="W261" s="6" t="b">
        <f t="shared" si="268"/>
        <v>1</v>
      </c>
      <c r="X261" s="36">
        <f t="shared" si="269"/>
        <v>-17.999999999999982</v>
      </c>
      <c r="Y261" s="6"/>
      <c r="Z261" s="6"/>
    </row>
    <row r="262" spans="1:26" ht="25.5" x14ac:dyDescent="0.25">
      <c r="A262" s="7" t="s">
        <v>497</v>
      </c>
      <c r="B262" s="7" t="s">
        <v>498</v>
      </c>
      <c r="C262" s="8" t="s">
        <v>32</v>
      </c>
      <c r="D262" s="9">
        <v>37.36</v>
      </c>
      <c r="E262" s="38">
        <f>L262*(1-18%)</f>
        <v>13.161000000000001</v>
      </c>
      <c r="F262" s="12">
        <f>TRUNC(E262*D262,2)</f>
        <v>491.69</v>
      </c>
      <c r="G262" s="12">
        <f>M262*(1-18%)</f>
        <v>3.5424000000000007</v>
      </c>
      <c r="H262" s="12"/>
      <c r="I262" s="12">
        <f>O262*(1-18%)</f>
        <v>16.703400000000002</v>
      </c>
      <c r="J262" s="13">
        <f>ROUND(I262*D262,2)</f>
        <v>624.04</v>
      </c>
      <c r="K262" s="6"/>
      <c r="L262" s="6">
        <v>16.05</v>
      </c>
      <c r="M262" s="6">
        <v>4.32</v>
      </c>
      <c r="N262" s="6"/>
      <c r="O262" s="6">
        <v>20.37</v>
      </c>
      <c r="P262" s="6"/>
      <c r="Q262" s="6">
        <f t="shared" si="262"/>
        <v>13.159536752540774</v>
      </c>
      <c r="R262" s="6">
        <f t="shared" si="263"/>
        <v>3.5438632474592282</v>
      </c>
      <c r="S262" s="6">
        <f t="shared" si="264"/>
        <v>0</v>
      </c>
      <c r="T262" s="6">
        <f t="shared" si="265"/>
        <v>16.703400000000002</v>
      </c>
      <c r="U262" s="6">
        <f t="shared" si="266"/>
        <v>16.703400000000002</v>
      </c>
      <c r="V262" s="6" t="b">
        <f t="shared" si="267"/>
        <v>1</v>
      </c>
      <c r="W262" s="6" t="b">
        <f t="shared" si="268"/>
        <v>1</v>
      </c>
      <c r="X262" s="36">
        <f t="shared" si="269"/>
        <v>-17.999999999999993</v>
      </c>
      <c r="Y262" s="6"/>
      <c r="Z262" s="6"/>
    </row>
    <row r="263" spans="1:26" ht="38.25" x14ac:dyDescent="0.25">
      <c r="A263" s="7" t="s">
        <v>499</v>
      </c>
      <c r="B263" s="7" t="s">
        <v>500</v>
      </c>
      <c r="C263" s="8" t="s">
        <v>32</v>
      </c>
      <c r="D263" s="9">
        <v>407</v>
      </c>
      <c r="E263" s="38">
        <f>L263*(1-18%)</f>
        <v>7.2324000000000011</v>
      </c>
      <c r="F263" s="12">
        <f>TRUNC(E263*D263,2)</f>
        <v>2943.58</v>
      </c>
      <c r="G263" s="12">
        <f>M263*(1-18%)</f>
        <v>1.9434000000000002</v>
      </c>
      <c r="H263" s="12"/>
      <c r="I263" s="12">
        <f>O263*(1-18%)</f>
        <v>9.1758000000000024</v>
      </c>
      <c r="J263" s="13">
        <f>ROUND(I263*D263,2)</f>
        <v>3734.55</v>
      </c>
      <c r="K263" s="6"/>
      <c r="L263" s="6">
        <v>8.82</v>
      </c>
      <c r="M263" s="6">
        <v>2.37</v>
      </c>
      <c r="N263" s="6"/>
      <c r="O263" s="6">
        <v>11.190000000000001</v>
      </c>
      <c r="P263" s="6"/>
      <c r="Q263" s="6">
        <f t="shared" si="262"/>
        <v>7.2290238714251975</v>
      </c>
      <c r="R263" s="6">
        <f t="shared" si="263"/>
        <v>1.9467761285748049</v>
      </c>
      <c r="S263" s="6">
        <f t="shared" si="264"/>
        <v>0</v>
      </c>
      <c r="T263" s="6">
        <f t="shared" si="265"/>
        <v>9.1758000000000024</v>
      </c>
      <c r="U263" s="6">
        <f t="shared" si="266"/>
        <v>9.1758000000000024</v>
      </c>
      <c r="V263" s="6" t="b">
        <f t="shared" si="267"/>
        <v>1</v>
      </c>
      <c r="W263" s="6" t="b">
        <f t="shared" si="268"/>
        <v>1</v>
      </c>
      <c r="X263" s="36">
        <f t="shared" si="269"/>
        <v>-17.999999999999982</v>
      </c>
      <c r="Y263" s="6"/>
      <c r="Z263" s="6"/>
    </row>
    <row r="264" spans="1:26" ht="38.25" x14ac:dyDescent="0.25">
      <c r="A264" s="7" t="s">
        <v>501</v>
      </c>
      <c r="B264" s="7" t="s">
        <v>502</v>
      </c>
      <c r="C264" s="8" t="s">
        <v>32</v>
      </c>
      <c r="D264" s="9">
        <v>2121.2399999999998</v>
      </c>
      <c r="E264" s="38">
        <f>L264*(1-18%)</f>
        <v>9.963000000000001</v>
      </c>
      <c r="F264" s="12">
        <f>TRUNC(E264*D264,2)</f>
        <v>21133.91</v>
      </c>
      <c r="G264" s="12">
        <f>M264*(1-18%)</f>
        <v>2.6814</v>
      </c>
      <c r="H264" s="12"/>
      <c r="I264" s="12">
        <f>O264*(1-18%)</f>
        <v>12.644400000000001</v>
      </c>
      <c r="J264" s="13">
        <f>ROUND(I264*D264,2)</f>
        <v>26821.81</v>
      </c>
      <c r="K264" s="6"/>
      <c r="L264" s="6">
        <v>12.15</v>
      </c>
      <c r="M264" s="6">
        <v>3.27</v>
      </c>
      <c r="N264" s="6"/>
      <c r="O264" s="6">
        <v>15.42</v>
      </c>
      <c r="P264" s="6"/>
      <c r="Q264" s="6">
        <f t="shared" si="262"/>
        <v>9.9617111793902176</v>
      </c>
      <c r="R264" s="6">
        <f t="shared" si="263"/>
        <v>2.6826888206097834</v>
      </c>
      <c r="S264" s="6">
        <f t="shared" si="264"/>
        <v>0</v>
      </c>
      <c r="T264" s="6">
        <f t="shared" si="265"/>
        <v>12.644400000000001</v>
      </c>
      <c r="U264" s="6">
        <f t="shared" si="266"/>
        <v>12.644400000000001</v>
      </c>
      <c r="V264" s="6" t="b">
        <f t="shared" si="267"/>
        <v>1</v>
      </c>
      <c r="W264" s="6" t="b">
        <f t="shared" si="268"/>
        <v>1</v>
      </c>
      <c r="X264" s="36">
        <f t="shared" si="269"/>
        <v>-17.999999999999993</v>
      </c>
      <c r="Y264" s="6"/>
      <c r="Z264" s="6"/>
    </row>
    <row r="265" spans="1:26" x14ac:dyDescent="0.25">
      <c r="A265" s="34" t="s">
        <v>503</v>
      </c>
      <c r="B265" s="51" t="s">
        <v>504</v>
      </c>
      <c r="C265" s="52"/>
      <c r="D265" s="52"/>
      <c r="E265" s="52"/>
      <c r="F265" s="52"/>
      <c r="G265" s="52"/>
      <c r="H265" s="52"/>
      <c r="I265" s="52"/>
      <c r="J265" s="52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76.5" x14ac:dyDescent="0.25">
      <c r="A266" s="7" t="s">
        <v>505</v>
      </c>
      <c r="B266" s="7" t="s">
        <v>506</v>
      </c>
      <c r="C266" s="8" t="s">
        <v>32</v>
      </c>
      <c r="D266" s="9">
        <v>215.41</v>
      </c>
      <c r="E266" s="38">
        <f>L266*(1-18%)</f>
        <v>29.536400000000004</v>
      </c>
      <c r="F266" s="12">
        <f>TRUNC(E266*D266,2)</f>
        <v>6362.43</v>
      </c>
      <c r="G266" s="12">
        <f>M266*(1-18%)</f>
        <v>7.9539999999999997</v>
      </c>
      <c r="H266" s="12"/>
      <c r="I266" s="12">
        <f>O266*(1-18%)</f>
        <v>37.490400000000001</v>
      </c>
      <c r="J266" s="13">
        <f>ROUND(I266*D266,2)</f>
        <v>8075.81</v>
      </c>
      <c r="K266" s="6"/>
      <c r="L266" s="6">
        <v>36.020000000000003</v>
      </c>
      <c r="M266" s="6">
        <v>9.6999999999999993</v>
      </c>
      <c r="N266" s="6"/>
      <c r="O266" s="6">
        <v>45.72</v>
      </c>
      <c r="P266" s="6"/>
      <c r="Q266" s="6">
        <f>U266-R266-S266</f>
        <v>29.536279839281498</v>
      </c>
      <c r="R266" s="6">
        <f>U266-(U266/(1+26.93%))</f>
        <v>7.954120160718503</v>
      </c>
      <c r="S266" s="6">
        <f>N266*(1-18%)</f>
        <v>0</v>
      </c>
      <c r="T266" s="6">
        <f>(SUM(Q266:S266))</f>
        <v>37.490400000000001</v>
      </c>
      <c r="U266" s="6">
        <f>O266*(1-18%)</f>
        <v>37.490400000000001</v>
      </c>
      <c r="V266" s="6" t="b">
        <f>U266=T266</f>
        <v>1</v>
      </c>
      <c r="W266" s="6" t="b">
        <f>U266=I266</f>
        <v>1</v>
      </c>
      <c r="X266" s="36">
        <f>((U266/O266)-1)*100</f>
        <v>-17.999999999999993</v>
      </c>
      <c r="Y266" s="6"/>
      <c r="Z266" s="6"/>
    </row>
    <row r="267" spans="1:26" x14ac:dyDescent="0.25">
      <c r="A267" s="34" t="s">
        <v>507</v>
      </c>
      <c r="B267" s="51" t="s">
        <v>508</v>
      </c>
      <c r="C267" s="52"/>
      <c r="D267" s="52"/>
      <c r="E267" s="52"/>
      <c r="F267" s="52"/>
      <c r="G267" s="52"/>
      <c r="H267" s="52"/>
      <c r="I267" s="52"/>
      <c r="J267" s="52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25.5" x14ac:dyDescent="0.25">
      <c r="A268" s="7" t="s">
        <v>509</v>
      </c>
      <c r="B268" s="7" t="s">
        <v>1608</v>
      </c>
      <c r="C268" s="8" t="s">
        <v>32</v>
      </c>
      <c r="D268" s="9">
        <v>126.14</v>
      </c>
      <c r="E268" s="38">
        <f>L268*(1-18%)</f>
        <v>13.6776</v>
      </c>
      <c r="F268" s="12">
        <f>TRUNC(E268*D268,2)</f>
        <v>1725.29</v>
      </c>
      <c r="G268" s="12">
        <f>M268*(1-18%)</f>
        <v>3.6818000000000004</v>
      </c>
      <c r="H268" s="12"/>
      <c r="I268" s="12">
        <f>O268*(1-18%)</f>
        <v>17.359400000000004</v>
      </c>
      <c r="J268" s="13">
        <f>ROUND(I268*D268,2)</f>
        <v>2189.71</v>
      </c>
      <c r="K268" s="6"/>
      <c r="L268" s="6">
        <v>16.68</v>
      </c>
      <c r="M268" s="6">
        <v>4.49</v>
      </c>
      <c r="N268" s="6"/>
      <c r="O268" s="6">
        <v>21.17</v>
      </c>
      <c r="P268" s="6"/>
      <c r="Q268" s="6">
        <f>U268-R268-S268</f>
        <v>13.67635704719137</v>
      </c>
      <c r="R268" s="6">
        <f>U268-(U268/(1+26.93%))</f>
        <v>3.6830429528086341</v>
      </c>
      <c r="S268" s="6">
        <f>N268*(1-18%)</f>
        <v>0</v>
      </c>
      <c r="T268" s="6">
        <f>(SUM(Q268:S268))</f>
        <v>17.359400000000004</v>
      </c>
      <c r="U268" s="6">
        <f>O268*(1-18%)</f>
        <v>17.359400000000004</v>
      </c>
      <c r="V268" s="6" t="b">
        <f>U268=T268</f>
        <v>1</v>
      </c>
      <c r="W268" s="6" t="b">
        <f>U268=I268</f>
        <v>1</v>
      </c>
      <c r="X268" s="36">
        <f>((U268/O268)-1)*100</f>
        <v>-17.999999999999982</v>
      </c>
      <c r="Y268" s="6"/>
      <c r="Z268" s="6"/>
    </row>
    <row r="269" spans="1:26" x14ac:dyDescent="0.25">
      <c r="A269" s="34" t="s">
        <v>510</v>
      </c>
      <c r="B269" s="51" t="s">
        <v>511</v>
      </c>
      <c r="C269" s="52"/>
      <c r="D269" s="52"/>
      <c r="E269" s="52"/>
      <c r="F269" s="52"/>
      <c r="G269" s="52"/>
      <c r="H269" s="52"/>
      <c r="I269" s="52"/>
      <c r="J269" s="52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38.25" x14ac:dyDescent="0.25">
      <c r="A270" s="7" t="s">
        <v>512</v>
      </c>
      <c r="B270" s="7" t="s">
        <v>513</v>
      </c>
      <c r="C270" s="8" t="s">
        <v>32</v>
      </c>
      <c r="D270" s="9">
        <v>37.36</v>
      </c>
      <c r="E270" s="38">
        <f>L270*(1-18%)</f>
        <v>8.5772000000000013</v>
      </c>
      <c r="F270" s="12">
        <f>TRUNC(E270*D270,2)</f>
        <v>320.44</v>
      </c>
      <c r="G270" s="12">
        <f>M270*(1-18%)</f>
        <v>2.3042000000000002</v>
      </c>
      <c r="H270" s="12"/>
      <c r="I270" s="12">
        <f>O270*(1-18%)</f>
        <v>10.881400000000001</v>
      </c>
      <c r="J270" s="13">
        <f>ROUND(I270*D270,2)</f>
        <v>406.53</v>
      </c>
      <c r="K270" s="6"/>
      <c r="L270" s="6">
        <v>10.46</v>
      </c>
      <c r="M270" s="6">
        <v>2.81</v>
      </c>
      <c r="N270" s="6"/>
      <c r="O270" s="6">
        <v>13.270000000000001</v>
      </c>
      <c r="P270" s="6"/>
      <c r="Q270" s="6">
        <f>U270-R270-S270</f>
        <v>8.5727566375167434</v>
      </c>
      <c r="R270" s="6">
        <f>U270-(U270/(1+26.93%))</f>
        <v>2.3086433624832576</v>
      </c>
      <c r="S270" s="6">
        <f>N270*(1-18%)</f>
        <v>0</v>
      </c>
      <c r="T270" s="6">
        <f>(SUM(Q270:S270))</f>
        <v>10.881400000000001</v>
      </c>
      <c r="U270" s="6">
        <f>O270*(1-18%)</f>
        <v>10.881400000000001</v>
      </c>
      <c r="V270" s="6" t="b">
        <f>U270=T270</f>
        <v>1</v>
      </c>
      <c r="W270" s="6" t="b">
        <f>U270=I270</f>
        <v>1</v>
      </c>
      <c r="X270" s="36">
        <f>((U270/O270)-1)*100</f>
        <v>-18.000000000000004</v>
      </c>
      <c r="Y270" s="6"/>
      <c r="Z270" s="6"/>
    </row>
    <row r="271" spans="1:26" x14ac:dyDescent="0.25">
      <c r="A271" s="34" t="s">
        <v>514</v>
      </c>
      <c r="B271" s="51" t="s">
        <v>515</v>
      </c>
      <c r="C271" s="52"/>
      <c r="D271" s="52"/>
      <c r="E271" s="52"/>
      <c r="F271" s="52"/>
      <c r="G271" s="52"/>
      <c r="H271" s="52"/>
      <c r="I271" s="52"/>
      <c r="J271" s="52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38.25" x14ac:dyDescent="0.25">
      <c r="A272" s="7" t="s">
        <v>516</v>
      </c>
      <c r="B272" s="7" t="s">
        <v>1609</v>
      </c>
      <c r="C272" s="8" t="s">
        <v>32</v>
      </c>
      <c r="D272" s="9">
        <v>90.46</v>
      </c>
      <c r="E272" s="38">
        <f>L272*(1-18%)</f>
        <v>25.805400000000002</v>
      </c>
      <c r="F272" s="12">
        <f>TRUNC(E272*D272,2)</f>
        <v>2334.35</v>
      </c>
      <c r="G272" s="12">
        <f>M272*(1-18%)</f>
        <v>6.9454000000000011</v>
      </c>
      <c r="H272" s="12"/>
      <c r="I272" s="12">
        <f>O272*(1-18%)</f>
        <v>32.750799999999998</v>
      </c>
      <c r="J272" s="13">
        <f>ROUND(I272*D272,2)</f>
        <v>2962.64</v>
      </c>
      <c r="K272" s="6"/>
      <c r="L272" s="6">
        <v>31.47</v>
      </c>
      <c r="M272" s="6">
        <v>8.4700000000000006</v>
      </c>
      <c r="N272" s="6"/>
      <c r="O272" s="6">
        <v>39.94</v>
      </c>
      <c r="P272" s="6"/>
      <c r="Q272" s="6">
        <f>U272-R272-S272</f>
        <v>25.802253210430948</v>
      </c>
      <c r="R272" s="6">
        <f>U272-(U272/(1+26.93%))</f>
        <v>6.9485467895690505</v>
      </c>
      <c r="S272" s="6">
        <f>N272*(1-18%)</f>
        <v>0</v>
      </c>
      <c r="T272" s="6">
        <f>(SUM(Q272:S272))</f>
        <v>32.750799999999998</v>
      </c>
      <c r="U272" s="6">
        <f>O272*(1-18%)</f>
        <v>32.750799999999998</v>
      </c>
      <c r="V272" s="6" t="b">
        <f>U272=T272</f>
        <v>1</v>
      </c>
      <c r="W272" s="6" t="b">
        <f>U272=I272</f>
        <v>1</v>
      </c>
      <c r="X272" s="36">
        <f>((U272/O272)-1)*100</f>
        <v>-18.000000000000004</v>
      </c>
      <c r="Y272" s="6"/>
      <c r="Z272" s="6"/>
    </row>
    <row r="273" spans="1:26" x14ac:dyDescent="0.25">
      <c r="A273" s="34" t="s">
        <v>517</v>
      </c>
      <c r="B273" s="51" t="s">
        <v>518</v>
      </c>
      <c r="C273" s="52"/>
      <c r="D273" s="52"/>
      <c r="E273" s="52"/>
      <c r="F273" s="52"/>
      <c r="G273" s="52"/>
      <c r="H273" s="52"/>
      <c r="I273" s="52"/>
      <c r="J273" s="52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38.25" x14ac:dyDescent="0.25">
      <c r="A274" s="7" t="s">
        <v>519</v>
      </c>
      <c r="B274" s="7" t="s">
        <v>520</v>
      </c>
      <c r="C274" s="8" t="s">
        <v>32</v>
      </c>
      <c r="D274" s="9">
        <v>509.18</v>
      </c>
      <c r="E274" s="38">
        <f>L274*(1-18%)</f>
        <v>14.5878</v>
      </c>
      <c r="F274" s="12">
        <f>TRUNC(E274*D274,2)</f>
        <v>7427.81</v>
      </c>
      <c r="G274" s="12">
        <f>M274*(1-18%)</f>
        <v>3.9278000000000004</v>
      </c>
      <c r="H274" s="12"/>
      <c r="I274" s="12">
        <f>O274*(1-18%)</f>
        <v>18.515599999999999</v>
      </c>
      <c r="J274" s="13">
        <f>ROUND(I274*D274,2)</f>
        <v>9427.77</v>
      </c>
      <c r="K274" s="6"/>
      <c r="L274" s="6">
        <v>17.79</v>
      </c>
      <c r="M274" s="6">
        <v>4.79</v>
      </c>
      <c r="N274" s="6"/>
      <c r="O274" s="6">
        <v>22.58</v>
      </c>
      <c r="P274" s="6"/>
      <c r="Q274" s="6">
        <f t="shared" ref="Q274:Q275" si="270">U274-R274-S274</f>
        <v>14.58725281651304</v>
      </c>
      <c r="R274" s="6">
        <f t="shared" ref="R274:R275" si="271">U274-(U274/(1+26.93%))</f>
        <v>3.9283471834869594</v>
      </c>
      <c r="S274" s="6">
        <f t="shared" ref="S274:S275" si="272">N274*(1-18%)</f>
        <v>0</v>
      </c>
      <c r="T274" s="6">
        <f t="shared" ref="T274:T275" si="273">(SUM(Q274:S274))</f>
        <v>18.515599999999999</v>
      </c>
      <c r="U274" s="6">
        <f t="shared" ref="U274:U275" si="274">O274*(1-18%)</f>
        <v>18.515599999999999</v>
      </c>
      <c r="V274" s="6" t="b">
        <f t="shared" ref="V274:V275" si="275">U274=T274</f>
        <v>1</v>
      </c>
      <c r="W274" s="6" t="b">
        <f t="shared" ref="W274:W275" si="276">U274=I274</f>
        <v>1</v>
      </c>
      <c r="X274" s="36">
        <f t="shared" ref="X274:X275" si="277">((U274/O274)-1)*100</f>
        <v>-17.999999999999993</v>
      </c>
      <c r="Y274" s="6"/>
      <c r="Z274" s="6"/>
    </row>
    <row r="275" spans="1:26" ht="38.25" x14ac:dyDescent="0.25">
      <c r="A275" s="7" t="s">
        <v>521</v>
      </c>
      <c r="B275" s="7" t="s">
        <v>522</v>
      </c>
      <c r="C275" s="8" t="s">
        <v>32</v>
      </c>
      <c r="D275" s="9">
        <v>2528.2399999999998</v>
      </c>
      <c r="E275" s="38">
        <f>L275*(1-18%)</f>
        <v>9.7170000000000005</v>
      </c>
      <c r="F275" s="12">
        <f>TRUNC(E275*D275,2)</f>
        <v>24566.9</v>
      </c>
      <c r="G275" s="12">
        <f>M275*(1-18%)</f>
        <v>2.6158000000000001</v>
      </c>
      <c r="H275" s="12"/>
      <c r="I275" s="12">
        <f>O275*(1-18%)</f>
        <v>12.332800000000001</v>
      </c>
      <c r="J275" s="13">
        <f>ROUND(I275*D275,2)</f>
        <v>31180.28</v>
      </c>
      <c r="K275" s="6"/>
      <c r="L275" s="6">
        <v>11.85</v>
      </c>
      <c r="M275" s="6">
        <v>3.19</v>
      </c>
      <c r="N275" s="6"/>
      <c r="O275" s="6">
        <v>15.04</v>
      </c>
      <c r="P275" s="6"/>
      <c r="Q275" s="6">
        <f t="shared" si="270"/>
        <v>9.7162215394311833</v>
      </c>
      <c r="R275" s="6">
        <f t="shared" si="271"/>
        <v>2.6165784605688174</v>
      </c>
      <c r="S275" s="6">
        <f t="shared" si="272"/>
        <v>0</v>
      </c>
      <c r="T275" s="6">
        <f t="shared" si="273"/>
        <v>12.332800000000001</v>
      </c>
      <c r="U275" s="6">
        <f t="shared" si="274"/>
        <v>12.332800000000001</v>
      </c>
      <c r="V275" s="6" t="b">
        <f t="shared" si="275"/>
        <v>1</v>
      </c>
      <c r="W275" s="6" t="b">
        <f t="shared" si="276"/>
        <v>1</v>
      </c>
      <c r="X275" s="36">
        <f t="shared" si="277"/>
        <v>-17.999999999999993</v>
      </c>
      <c r="Y275" s="6"/>
      <c r="Z275" s="6"/>
    </row>
    <row r="276" spans="1:26" x14ac:dyDescent="0.25">
      <c r="A276" s="34" t="s">
        <v>523</v>
      </c>
      <c r="B276" s="51" t="s">
        <v>524</v>
      </c>
      <c r="C276" s="52"/>
      <c r="D276" s="52"/>
      <c r="E276" s="52"/>
      <c r="F276" s="52"/>
      <c r="G276" s="52"/>
      <c r="H276" s="52"/>
      <c r="I276" s="52"/>
      <c r="J276" s="52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38.25" x14ac:dyDescent="0.25">
      <c r="A277" s="7" t="s">
        <v>495</v>
      </c>
      <c r="B277" s="7" t="s">
        <v>1610</v>
      </c>
      <c r="C277" s="8" t="s">
        <v>32</v>
      </c>
      <c r="D277" s="9">
        <v>2047.66</v>
      </c>
      <c r="E277" s="38">
        <f>L277*(1-18%)</f>
        <v>1.8942000000000001</v>
      </c>
      <c r="F277" s="12">
        <f>TRUNC(E277*D277,2)</f>
        <v>3878.67</v>
      </c>
      <c r="G277" s="12">
        <f>M277*(1-18%)</f>
        <v>0.50840000000000007</v>
      </c>
      <c r="H277" s="12"/>
      <c r="I277" s="12">
        <f>O277*(1-18%)</f>
        <v>2.4026000000000005</v>
      </c>
      <c r="J277" s="13">
        <f>ROUND(I277*D277,2)</f>
        <v>4919.71</v>
      </c>
      <c r="K277" s="6"/>
      <c r="L277" s="6">
        <v>2.31</v>
      </c>
      <c r="M277" s="6">
        <v>0.62</v>
      </c>
      <c r="N277" s="6"/>
      <c r="O277" s="6">
        <v>2.93</v>
      </c>
      <c r="P277" s="6"/>
      <c r="Q277" s="6">
        <f t="shared" ref="Q277:Q278" si="278">U277-R277-S277</f>
        <v>1.8928543291578042</v>
      </c>
      <c r="R277" s="6">
        <f t="shared" ref="R277:R278" si="279">U277-(U277/(1+26.93%))</f>
        <v>0.50974567084219635</v>
      </c>
      <c r="S277" s="6">
        <f t="shared" ref="S277:S278" si="280">N277*(1-18%)</f>
        <v>0</v>
      </c>
      <c r="T277" s="6">
        <f t="shared" ref="T277:T278" si="281">(SUM(Q277:S277))</f>
        <v>2.4026000000000005</v>
      </c>
      <c r="U277" s="6">
        <f t="shared" ref="U277:U278" si="282">O277*(1-18%)</f>
        <v>2.4026000000000005</v>
      </c>
      <c r="V277" s="6" t="b">
        <f t="shared" ref="V277:V278" si="283">U277=T277</f>
        <v>1</v>
      </c>
      <c r="W277" s="6" t="b">
        <f t="shared" ref="W277:W278" si="284">U277=I277</f>
        <v>1</v>
      </c>
      <c r="X277" s="36">
        <f t="shared" ref="X277:X278" si="285">((U277/O277)-1)*100</f>
        <v>-17.999999999999982</v>
      </c>
      <c r="Y277" s="6"/>
      <c r="Z277" s="6"/>
    </row>
    <row r="278" spans="1:26" ht="38.25" x14ac:dyDescent="0.25">
      <c r="A278" s="7" t="s">
        <v>525</v>
      </c>
      <c r="B278" s="7" t="s">
        <v>1611</v>
      </c>
      <c r="C278" s="8" t="s">
        <v>32</v>
      </c>
      <c r="D278" s="9">
        <v>2047.66</v>
      </c>
      <c r="E278" s="38">
        <f>L278*(1-18%)</f>
        <v>5.5186000000000011</v>
      </c>
      <c r="F278" s="12">
        <f>TRUNC(E278*D278,2)</f>
        <v>11300.21</v>
      </c>
      <c r="G278" s="12">
        <f>M278*(1-18%)</f>
        <v>1.4842000000000002</v>
      </c>
      <c r="H278" s="12"/>
      <c r="I278" s="12">
        <f>O278*(1-18%)</f>
        <v>7.0028000000000015</v>
      </c>
      <c r="J278" s="13">
        <f>ROUND(I278*D278,2)</f>
        <v>14339.35</v>
      </c>
      <c r="K278" s="6"/>
      <c r="L278" s="6">
        <v>6.73</v>
      </c>
      <c r="M278" s="6">
        <v>1.81</v>
      </c>
      <c r="N278" s="6"/>
      <c r="O278" s="6">
        <v>8.5400000000000009</v>
      </c>
      <c r="P278" s="6"/>
      <c r="Q278" s="6">
        <f t="shared" si="278"/>
        <v>5.5170566453951011</v>
      </c>
      <c r="R278" s="6">
        <f t="shared" si="279"/>
        <v>1.4857433546049004</v>
      </c>
      <c r="S278" s="6">
        <f t="shared" si="280"/>
        <v>0</v>
      </c>
      <c r="T278" s="6">
        <f t="shared" si="281"/>
        <v>7.0028000000000015</v>
      </c>
      <c r="U278" s="6">
        <f t="shared" si="282"/>
        <v>7.0028000000000015</v>
      </c>
      <c r="V278" s="6" t="b">
        <f t="shared" si="283"/>
        <v>1</v>
      </c>
      <c r="W278" s="6" t="b">
        <f t="shared" si="284"/>
        <v>1</v>
      </c>
      <c r="X278" s="36">
        <f t="shared" si="285"/>
        <v>-17.999999999999993</v>
      </c>
      <c r="Y278" s="6"/>
      <c r="Z278" s="6"/>
    </row>
    <row r="279" spans="1:26" x14ac:dyDescent="0.25">
      <c r="A279" s="34" t="s">
        <v>526</v>
      </c>
      <c r="B279" s="51" t="s">
        <v>527</v>
      </c>
      <c r="C279" s="52"/>
      <c r="D279" s="52"/>
      <c r="E279" s="52"/>
      <c r="F279" s="52"/>
      <c r="G279" s="52"/>
      <c r="H279" s="52"/>
      <c r="I279" s="52"/>
      <c r="J279" s="52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x14ac:dyDescent="0.25">
      <c r="A280" s="34" t="s">
        <v>528</v>
      </c>
      <c r="B280" s="51" t="s">
        <v>529</v>
      </c>
      <c r="C280" s="52"/>
      <c r="D280" s="52"/>
      <c r="E280" s="52"/>
      <c r="F280" s="52"/>
      <c r="G280" s="52"/>
      <c r="H280" s="52"/>
      <c r="I280" s="52"/>
      <c r="J280" s="52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38.25" x14ac:dyDescent="0.25">
      <c r="A281" s="7" t="s">
        <v>530</v>
      </c>
      <c r="B281" s="39" t="s">
        <v>531</v>
      </c>
      <c r="C281" s="40" t="s">
        <v>32</v>
      </c>
      <c r="D281" s="41">
        <v>40.15</v>
      </c>
      <c r="E281" s="38">
        <f>L281*(1-18%)</f>
        <v>16.539400000000004</v>
      </c>
      <c r="F281" s="38">
        <f>TRUNC(E281*D281,2)</f>
        <v>664.05</v>
      </c>
      <c r="G281" s="38">
        <f>M281*(1-18%)</f>
        <v>4.4526000000000003</v>
      </c>
      <c r="H281" s="38"/>
      <c r="I281" s="38">
        <f>O281*(1-18%)</f>
        <v>20.992000000000004</v>
      </c>
      <c r="J281" s="68">
        <f>ROUND(I281*D281,2)</f>
        <v>842.83</v>
      </c>
      <c r="K281" s="6"/>
      <c r="L281" s="6">
        <v>20.170000000000002</v>
      </c>
      <c r="M281" s="6">
        <v>5.43</v>
      </c>
      <c r="N281" s="6"/>
      <c r="O281" s="6">
        <v>25.6</v>
      </c>
      <c r="P281" s="6"/>
      <c r="Q281" s="6">
        <f>U281-R281-S281</f>
        <v>16.538249428819039</v>
      </c>
      <c r="R281" s="6">
        <f>U281-(U281/(1+26.93%))</f>
        <v>4.4537505711809651</v>
      </c>
      <c r="S281" s="6">
        <f>N281*(1-18%)</f>
        <v>0</v>
      </c>
      <c r="T281" s="6">
        <f>(SUM(Q281:S281))</f>
        <v>20.992000000000004</v>
      </c>
      <c r="U281" s="6">
        <f>O281*(1-18%)</f>
        <v>20.992000000000004</v>
      </c>
      <c r="V281" s="6" t="b">
        <f>U281=T281</f>
        <v>1</v>
      </c>
      <c r="W281" s="6" t="b">
        <f>U281=I281</f>
        <v>1</v>
      </c>
      <c r="X281" s="36">
        <f>((U281/O281)-1)*100</f>
        <v>-17.999999999999982</v>
      </c>
      <c r="Y281" s="6"/>
      <c r="Z281" s="6"/>
    </row>
    <row r="282" spans="1:26" x14ac:dyDescent="0.25">
      <c r="A282" s="34" t="s">
        <v>532</v>
      </c>
      <c r="B282" s="69" t="s">
        <v>533</v>
      </c>
      <c r="C282" s="70"/>
      <c r="D282" s="70"/>
      <c r="E282" s="70"/>
      <c r="F282" s="70"/>
      <c r="G282" s="70"/>
      <c r="H282" s="70"/>
      <c r="I282" s="70"/>
      <c r="J282" s="70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63.75" x14ac:dyDescent="0.25">
      <c r="A283" s="7" t="s">
        <v>445</v>
      </c>
      <c r="B283" s="39" t="s">
        <v>446</v>
      </c>
      <c r="C283" s="40" t="s">
        <v>32</v>
      </c>
      <c r="D283" s="41">
        <v>115.5</v>
      </c>
      <c r="E283" s="38">
        <f>L283*(1-18%)</f>
        <v>28.199800000000003</v>
      </c>
      <c r="F283" s="38">
        <f>TRUNC(E283*D283,2)</f>
        <v>3257.07</v>
      </c>
      <c r="G283" s="38">
        <f>M283*(1-18%)</f>
        <v>7.5932000000000004</v>
      </c>
      <c r="H283" s="38"/>
      <c r="I283" s="38">
        <f>O283*(1-18%)</f>
        <v>35.792999999999999</v>
      </c>
      <c r="J283" s="68">
        <f>ROUND(I283*D283,2)</f>
        <v>4134.09</v>
      </c>
      <c r="K283" s="6"/>
      <c r="L283" s="6">
        <v>34.39</v>
      </c>
      <c r="M283" s="6">
        <v>9.26</v>
      </c>
      <c r="N283" s="6"/>
      <c r="O283" s="6">
        <v>43.65</v>
      </c>
      <c r="P283" s="6"/>
      <c r="Q283" s="6">
        <f t="shared" ref="Q283:Q284" si="286">U283-R283-S283</f>
        <v>28.199007326873083</v>
      </c>
      <c r="R283" s="6">
        <f t="shared" ref="R283:R284" si="287">U283-(U283/(1+26.93%))</f>
        <v>7.5939926731269161</v>
      </c>
      <c r="S283" s="6">
        <f t="shared" ref="S283:S284" si="288">N283*(1-18%)</f>
        <v>0</v>
      </c>
      <c r="T283" s="6">
        <f t="shared" ref="T283:T284" si="289">(SUM(Q283:S283))</f>
        <v>35.792999999999999</v>
      </c>
      <c r="U283" s="6">
        <f t="shared" ref="U283:U284" si="290">O283*(1-18%)</f>
        <v>35.792999999999999</v>
      </c>
      <c r="V283" s="6" t="b">
        <f t="shared" ref="V283:V284" si="291">U283=T283</f>
        <v>1</v>
      </c>
      <c r="W283" s="6" t="b">
        <f t="shared" ref="W283:W284" si="292">U283=I283</f>
        <v>1</v>
      </c>
      <c r="X283" s="36">
        <f t="shared" ref="X283:X284" si="293">((U283/O283)-1)*100</f>
        <v>-17.999999999999993</v>
      </c>
      <c r="Y283" s="6"/>
      <c r="Z283" s="6"/>
    </row>
    <row r="284" spans="1:26" ht="38.25" x14ac:dyDescent="0.25">
      <c r="A284" s="7" t="s">
        <v>534</v>
      </c>
      <c r="B284" s="39" t="s">
        <v>535</v>
      </c>
      <c r="C284" s="40" t="s">
        <v>32</v>
      </c>
      <c r="D284" s="41">
        <v>115.5</v>
      </c>
      <c r="E284" s="38">
        <f>L284*(1-18%)</f>
        <v>134.49640000000002</v>
      </c>
      <c r="F284" s="38">
        <f>TRUNC(E284*D284,2)</f>
        <v>15534.33</v>
      </c>
      <c r="G284" s="38">
        <f>M284*(1-18%)</f>
        <v>36.219400000000007</v>
      </c>
      <c r="H284" s="38"/>
      <c r="I284" s="38">
        <f>O284*(1-18%)</f>
        <v>170.7158</v>
      </c>
      <c r="J284" s="68">
        <f>ROUND(I284*D284,2)</f>
        <v>19717.669999999998</v>
      </c>
      <c r="K284" s="6"/>
      <c r="L284" s="6">
        <v>164.02</v>
      </c>
      <c r="M284" s="6">
        <v>44.17</v>
      </c>
      <c r="N284" s="6"/>
      <c r="O284" s="6">
        <v>208.19</v>
      </c>
      <c r="P284" s="6"/>
      <c r="Q284" s="6">
        <f t="shared" si="286"/>
        <v>134.49602142913417</v>
      </c>
      <c r="R284" s="6">
        <f t="shared" si="287"/>
        <v>36.219778570865827</v>
      </c>
      <c r="S284" s="6">
        <f t="shared" si="288"/>
        <v>0</v>
      </c>
      <c r="T284" s="6">
        <f t="shared" si="289"/>
        <v>170.7158</v>
      </c>
      <c r="U284" s="6">
        <f t="shared" si="290"/>
        <v>170.7158</v>
      </c>
      <c r="V284" s="6" t="b">
        <f t="shared" si="291"/>
        <v>1</v>
      </c>
      <c r="W284" s="6" t="b">
        <f t="shared" si="292"/>
        <v>1</v>
      </c>
      <c r="X284" s="36">
        <f t="shared" si="293"/>
        <v>-17.999999999999993</v>
      </c>
      <c r="Y284" s="6"/>
      <c r="Z284" s="6"/>
    </row>
    <row r="285" spans="1:26" x14ac:dyDescent="0.25">
      <c r="A285" s="34" t="s">
        <v>536</v>
      </c>
      <c r="B285" s="51" t="s">
        <v>537</v>
      </c>
      <c r="C285" s="52"/>
      <c r="D285" s="52"/>
      <c r="E285" s="52"/>
      <c r="F285" s="52"/>
      <c r="G285" s="52"/>
      <c r="H285" s="52"/>
      <c r="I285" s="52"/>
      <c r="J285" s="52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x14ac:dyDescent="0.25">
      <c r="A286" s="34" t="s">
        <v>538</v>
      </c>
      <c r="B286" s="51" t="s">
        <v>539</v>
      </c>
      <c r="C286" s="52"/>
      <c r="D286" s="52"/>
      <c r="E286" s="52"/>
      <c r="F286" s="52"/>
      <c r="G286" s="52"/>
      <c r="H286" s="52"/>
      <c r="I286" s="52"/>
      <c r="J286" s="52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25.5" x14ac:dyDescent="0.25">
      <c r="A287" s="7" t="s">
        <v>540</v>
      </c>
      <c r="B287" s="7" t="s">
        <v>541</v>
      </c>
      <c r="C287" s="8" t="s">
        <v>47</v>
      </c>
      <c r="D287" s="9">
        <v>67.88</v>
      </c>
      <c r="E287" s="38">
        <f>L287*(1-18%)</f>
        <v>49.052400000000006</v>
      </c>
      <c r="F287" s="12">
        <f>TRUNC(E287*D287,2)</f>
        <v>3329.67</v>
      </c>
      <c r="G287" s="12">
        <f>M287*(1-18%)</f>
        <v>13.202000000000002</v>
      </c>
      <c r="H287" s="12"/>
      <c r="I287" s="12">
        <f>O287*(1-18%)</f>
        <v>62.254400000000004</v>
      </c>
      <c r="J287" s="13">
        <f>ROUND(I287*D287,2)</f>
        <v>4225.83</v>
      </c>
      <c r="K287" s="6"/>
      <c r="L287" s="6">
        <v>59.82</v>
      </c>
      <c r="M287" s="6">
        <v>16.100000000000001</v>
      </c>
      <c r="N287" s="6"/>
      <c r="O287" s="6">
        <v>75.92</v>
      </c>
      <c r="P287" s="6"/>
      <c r="Q287" s="6">
        <f t="shared" ref="Q287:Q288" si="294">U287-R287-S287</f>
        <v>49.046245962341459</v>
      </c>
      <c r="R287" s="6">
        <f t="shared" ref="R287:R288" si="295">U287-(U287/(1+26.93%))</f>
        <v>13.208154037658545</v>
      </c>
      <c r="S287" s="6">
        <f t="shared" ref="S287:S288" si="296">N287*(1-18%)</f>
        <v>0</v>
      </c>
      <c r="T287" s="6">
        <f t="shared" ref="T287:T288" si="297">(SUM(Q287:S287))</f>
        <v>62.254400000000004</v>
      </c>
      <c r="U287" s="6">
        <f t="shared" ref="U287:U288" si="298">O287*(1-18%)</f>
        <v>62.254400000000004</v>
      </c>
      <c r="V287" s="6" t="b">
        <f t="shared" ref="V287:V288" si="299">U287=T287</f>
        <v>1</v>
      </c>
      <c r="W287" s="6" t="b">
        <f t="shared" ref="W287:W288" si="300">U287=I287</f>
        <v>1</v>
      </c>
      <c r="X287" s="36">
        <f t="shared" ref="X287:X288" si="301">((U287/O287)-1)*100</f>
        <v>-17.999999999999993</v>
      </c>
      <c r="Y287" s="6"/>
      <c r="Z287" s="6"/>
    </row>
    <row r="288" spans="1:26" ht="25.5" x14ac:dyDescent="0.25">
      <c r="A288" s="7" t="s">
        <v>542</v>
      </c>
      <c r="B288" s="7" t="s">
        <v>543</v>
      </c>
      <c r="C288" s="8" t="s">
        <v>47</v>
      </c>
      <c r="D288" s="9">
        <v>794.17</v>
      </c>
      <c r="E288" s="38">
        <f>L288*(1-18%)</f>
        <v>11.3078</v>
      </c>
      <c r="F288" s="12">
        <f>TRUNC(E288*D288,2)</f>
        <v>8980.31</v>
      </c>
      <c r="G288" s="12">
        <f>M288*(1-18%)</f>
        <v>3.0422000000000002</v>
      </c>
      <c r="H288" s="12"/>
      <c r="I288" s="12">
        <f>O288*(1-18%)</f>
        <v>14.350000000000001</v>
      </c>
      <c r="J288" s="13">
        <f>ROUND(I288*D288,2)</f>
        <v>11396.34</v>
      </c>
      <c r="K288" s="6"/>
      <c r="L288" s="6">
        <v>13.79</v>
      </c>
      <c r="M288" s="6">
        <v>3.71</v>
      </c>
      <c r="N288" s="6"/>
      <c r="O288" s="6">
        <v>17.5</v>
      </c>
      <c r="P288" s="6"/>
      <c r="Q288" s="6">
        <f t="shared" si="294"/>
        <v>11.305443945481764</v>
      </c>
      <c r="R288" s="6">
        <f t="shared" si="295"/>
        <v>3.0445560545182371</v>
      </c>
      <c r="S288" s="6">
        <f t="shared" si="296"/>
        <v>0</v>
      </c>
      <c r="T288" s="6">
        <f t="shared" si="297"/>
        <v>14.350000000000001</v>
      </c>
      <c r="U288" s="6">
        <f t="shared" si="298"/>
        <v>14.350000000000001</v>
      </c>
      <c r="V288" s="6" t="b">
        <f t="shared" si="299"/>
        <v>1</v>
      </c>
      <c r="W288" s="6" t="b">
        <f t="shared" si="300"/>
        <v>1</v>
      </c>
      <c r="X288" s="36">
        <f t="shared" si="301"/>
        <v>-17.999999999999993</v>
      </c>
      <c r="Y288" s="6"/>
      <c r="Z288" s="6"/>
    </row>
    <row r="289" spans="1:26" x14ac:dyDescent="0.25">
      <c r="A289" s="34" t="s">
        <v>544</v>
      </c>
      <c r="B289" s="51" t="s">
        <v>545</v>
      </c>
      <c r="C289" s="52"/>
      <c r="D289" s="52"/>
      <c r="E289" s="52"/>
      <c r="F289" s="52"/>
      <c r="G289" s="52"/>
      <c r="H289" s="52"/>
      <c r="I289" s="52"/>
      <c r="J289" s="52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25.5" x14ac:dyDescent="0.25">
      <c r="A290" s="7" t="s">
        <v>546</v>
      </c>
      <c r="B290" s="7" t="s">
        <v>547</v>
      </c>
      <c r="C290" s="8" t="s">
        <v>47</v>
      </c>
      <c r="D290" s="9">
        <v>5.58</v>
      </c>
      <c r="E290" s="38">
        <f>L290*(1-18%)</f>
        <v>69.363800000000012</v>
      </c>
      <c r="F290" s="12">
        <f>TRUNC(E290*D290,2)</f>
        <v>387.05</v>
      </c>
      <c r="G290" s="12">
        <f>M290*(1-18%)</f>
        <v>18.679600000000001</v>
      </c>
      <c r="H290" s="12"/>
      <c r="I290" s="12">
        <f>O290*(1-18%)</f>
        <v>88.043400000000005</v>
      </c>
      <c r="J290" s="13">
        <f>ROUND(I290*D290,2)</f>
        <v>491.28</v>
      </c>
      <c r="K290" s="6"/>
      <c r="L290" s="6">
        <v>84.59</v>
      </c>
      <c r="M290" s="6">
        <v>22.78</v>
      </c>
      <c r="N290" s="6"/>
      <c r="O290" s="6">
        <v>107.37</v>
      </c>
      <c r="P290" s="6"/>
      <c r="Q290" s="6">
        <f>U290-R290-S290</f>
        <v>69.363743795792971</v>
      </c>
      <c r="R290" s="6">
        <f>U290-(U290/(1+26.93%))</f>
        <v>18.679656204207035</v>
      </c>
      <c r="S290" s="6">
        <f>N290*(1-18%)</f>
        <v>0</v>
      </c>
      <c r="T290" s="6">
        <f>(SUM(Q290:S290))</f>
        <v>88.043400000000005</v>
      </c>
      <c r="U290" s="6">
        <f>O290*(1-18%)</f>
        <v>88.043400000000005</v>
      </c>
      <c r="V290" s="6" t="b">
        <f>U290=T290</f>
        <v>1</v>
      </c>
      <c r="W290" s="6" t="b">
        <f>U290=I290</f>
        <v>1</v>
      </c>
      <c r="X290" s="36">
        <f>((U290/O290)-1)*100</f>
        <v>-17.999999999999993</v>
      </c>
      <c r="Y290" s="6"/>
      <c r="Z290" s="6"/>
    </row>
    <row r="291" spans="1:26" x14ac:dyDescent="0.25">
      <c r="A291" s="34" t="s">
        <v>548</v>
      </c>
      <c r="B291" s="51" t="s">
        <v>549</v>
      </c>
      <c r="C291" s="52"/>
      <c r="D291" s="52"/>
      <c r="E291" s="52"/>
      <c r="F291" s="52"/>
      <c r="G291" s="52"/>
      <c r="H291" s="52"/>
      <c r="I291" s="52"/>
      <c r="J291" s="52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25.5" x14ac:dyDescent="0.25">
      <c r="A292" s="7" t="s">
        <v>550</v>
      </c>
      <c r="B292" s="7" t="s">
        <v>551</v>
      </c>
      <c r="C292" s="8" t="s">
        <v>47</v>
      </c>
      <c r="D292" s="9">
        <v>136.66</v>
      </c>
      <c r="E292" s="38">
        <f>L292*(1-18%)</f>
        <v>51.578000000000003</v>
      </c>
      <c r="F292" s="12">
        <f>TRUNC(E292*D292,2)</f>
        <v>7048.64</v>
      </c>
      <c r="G292" s="12">
        <f>M292*(1-18%)</f>
        <v>13.8826</v>
      </c>
      <c r="H292" s="12"/>
      <c r="I292" s="12">
        <f>O292*(1-18%)</f>
        <v>65.460599999999999</v>
      </c>
      <c r="J292" s="13">
        <f>ROUND(I292*D292,2)</f>
        <v>8945.85</v>
      </c>
      <c r="K292" s="6"/>
      <c r="L292" s="6">
        <v>62.9</v>
      </c>
      <c r="M292" s="6">
        <v>16.93</v>
      </c>
      <c r="N292" s="6"/>
      <c r="O292" s="6">
        <v>79.83</v>
      </c>
      <c r="P292" s="6"/>
      <c r="Q292" s="6">
        <f>U292-R292-S292</f>
        <v>51.572205152446237</v>
      </c>
      <c r="R292" s="6">
        <f>U292-(U292/(1+26.93%))</f>
        <v>13.888394847553762</v>
      </c>
      <c r="S292" s="6">
        <f>N292*(1-18%)</f>
        <v>0</v>
      </c>
      <c r="T292" s="6">
        <f>(SUM(Q292:S292))</f>
        <v>65.460599999999999</v>
      </c>
      <c r="U292" s="6">
        <f>O292*(1-18%)</f>
        <v>65.460599999999999</v>
      </c>
      <c r="V292" s="6" t="b">
        <f>U292=T292</f>
        <v>1</v>
      </c>
      <c r="W292" s="6" t="b">
        <f>U292=I292</f>
        <v>1</v>
      </c>
      <c r="X292" s="36">
        <f>((U292/O292)-1)*100</f>
        <v>-17.999999999999993</v>
      </c>
      <c r="Y292" s="6"/>
      <c r="Z292" s="6"/>
    </row>
    <row r="293" spans="1:26" x14ac:dyDescent="0.25">
      <c r="A293" s="34" t="s">
        <v>552</v>
      </c>
      <c r="B293" s="51" t="s">
        <v>553</v>
      </c>
      <c r="C293" s="52"/>
      <c r="D293" s="52"/>
      <c r="E293" s="52"/>
      <c r="F293" s="52"/>
      <c r="G293" s="52"/>
      <c r="H293" s="52"/>
      <c r="I293" s="52"/>
      <c r="J293" s="52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25.5" x14ac:dyDescent="0.25">
      <c r="A294" s="7" t="s">
        <v>554</v>
      </c>
      <c r="B294" s="7" t="s">
        <v>555</v>
      </c>
      <c r="C294" s="8" t="s">
        <v>47</v>
      </c>
      <c r="D294" s="9">
        <v>76.14</v>
      </c>
      <c r="E294" s="38">
        <f>L294*(1-18%)</f>
        <v>15.358600000000001</v>
      </c>
      <c r="F294" s="12">
        <f>TRUNC(E294*D294,2)</f>
        <v>1169.4000000000001</v>
      </c>
      <c r="G294" s="12">
        <f>M294*(1-18%)</f>
        <v>4.1328000000000005</v>
      </c>
      <c r="H294" s="12"/>
      <c r="I294" s="12">
        <f>O294*(1-18%)</f>
        <v>19.491400000000002</v>
      </c>
      <c r="J294" s="13">
        <f>ROUND(I294*D294,2)</f>
        <v>1484.08</v>
      </c>
      <c r="K294" s="6"/>
      <c r="L294" s="6">
        <v>18.73</v>
      </c>
      <c r="M294" s="6">
        <v>5.04</v>
      </c>
      <c r="N294" s="6"/>
      <c r="O294" s="6">
        <v>23.77</v>
      </c>
      <c r="P294" s="6"/>
      <c r="Q294" s="6">
        <f>U294-R294-S294</f>
        <v>15.356023004805802</v>
      </c>
      <c r="R294" s="6">
        <f>U294-(U294/(1+26.93%))</f>
        <v>4.1353769951941999</v>
      </c>
      <c r="S294" s="6">
        <f>N294*(1-18%)</f>
        <v>0</v>
      </c>
      <c r="T294" s="6">
        <f>(SUM(Q294:S294))</f>
        <v>19.491400000000002</v>
      </c>
      <c r="U294" s="6">
        <f>O294*(1-18%)</f>
        <v>19.491400000000002</v>
      </c>
      <c r="V294" s="6" t="b">
        <f>U294=T294</f>
        <v>1</v>
      </c>
      <c r="W294" s="6" t="b">
        <f>U294=I294</f>
        <v>1</v>
      </c>
      <c r="X294" s="36">
        <f>((U294/O294)-1)*100</f>
        <v>-17.999999999999993</v>
      </c>
      <c r="Y294" s="6"/>
      <c r="Z294" s="6"/>
    </row>
    <row r="295" spans="1:26" x14ac:dyDescent="0.25">
      <c r="A295" s="34" t="s">
        <v>556</v>
      </c>
      <c r="B295" s="51" t="s">
        <v>557</v>
      </c>
      <c r="C295" s="52"/>
      <c r="D295" s="52"/>
      <c r="E295" s="52"/>
      <c r="F295" s="52"/>
      <c r="G295" s="52"/>
      <c r="H295" s="52"/>
      <c r="I295" s="52"/>
      <c r="J295" s="52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38.25" x14ac:dyDescent="0.25">
      <c r="A296" s="7" t="s">
        <v>558</v>
      </c>
      <c r="B296" s="7" t="s">
        <v>559</v>
      </c>
      <c r="C296" s="8" t="s">
        <v>47</v>
      </c>
      <c r="D296" s="9">
        <v>84.12</v>
      </c>
      <c r="E296" s="38">
        <f>L296*(1-18%)</f>
        <v>26.166200000000003</v>
      </c>
      <c r="F296" s="12">
        <f>TRUNC(E296*D296,2)</f>
        <v>2201.1</v>
      </c>
      <c r="G296" s="12">
        <f>M296*(1-18%)</f>
        <v>7.0438000000000001</v>
      </c>
      <c r="H296" s="12"/>
      <c r="I296" s="12">
        <f>O296*(1-18%)</f>
        <v>33.21</v>
      </c>
      <c r="J296" s="13">
        <f>ROUND(I296*D296,2)</f>
        <v>2793.63</v>
      </c>
      <c r="K296" s="6"/>
      <c r="L296" s="6">
        <v>31.91</v>
      </c>
      <c r="M296" s="6">
        <v>8.59</v>
      </c>
      <c r="N296" s="6"/>
      <c r="O296" s="6">
        <v>40.5</v>
      </c>
      <c r="P296" s="6"/>
      <c r="Q296" s="6">
        <f t="shared" ref="Q296:Q297" si="302">U296-R296-S296</f>
        <v>26.164027416686366</v>
      </c>
      <c r="R296" s="6">
        <f t="shared" ref="R296:R297" si="303">U296-(U296/(1+26.93%))</f>
        <v>7.0459725833136346</v>
      </c>
      <c r="S296" s="6">
        <f t="shared" ref="S296:S297" si="304">N296*(1-18%)</f>
        <v>0</v>
      </c>
      <c r="T296" s="6">
        <f t="shared" ref="T296:T297" si="305">(SUM(Q296:S296))</f>
        <v>33.21</v>
      </c>
      <c r="U296" s="6">
        <f t="shared" ref="U296:U297" si="306">O296*(1-18%)</f>
        <v>33.21</v>
      </c>
      <c r="V296" s="6" t="b">
        <f t="shared" ref="V296:V297" si="307">U296=T296</f>
        <v>1</v>
      </c>
      <c r="W296" s="6" t="b">
        <f t="shared" ref="W296:W297" si="308">U296=I296</f>
        <v>1</v>
      </c>
      <c r="X296" s="36">
        <f t="shared" ref="X296:X297" si="309">((U296/O296)-1)*100</f>
        <v>-17.999999999999993</v>
      </c>
      <c r="Y296" s="6"/>
      <c r="Z296" s="6"/>
    </row>
    <row r="297" spans="1:26" ht="38.25" x14ac:dyDescent="0.25">
      <c r="A297" s="7" t="s">
        <v>560</v>
      </c>
      <c r="B297" s="7" t="s">
        <v>561</v>
      </c>
      <c r="C297" s="8" t="s">
        <v>47</v>
      </c>
      <c r="D297" s="9">
        <v>33.14</v>
      </c>
      <c r="E297" s="38">
        <f>L297*(1-18%)</f>
        <v>49.027800000000006</v>
      </c>
      <c r="F297" s="12">
        <f>TRUNC(E297*D297,2)</f>
        <v>1624.78</v>
      </c>
      <c r="G297" s="12">
        <f>M297*(1-18%)</f>
        <v>13.202000000000002</v>
      </c>
      <c r="H297" s="12"/>
      <c r="I297" s="12">
        <f>O297*(1-18%)</f>
        <v>62.229800000000004</v>
      </c>
      <c r="J297" s="13">
        <f>ROUND(I297*D297,2)</f>
        <v>2062.3000000000002</v>
      </c>
      <c r="K297" s="6"/>
      <c r="L297" s="6">
        <v>59.79</v>
      </c>
      <c r="M297" s="6">
        <v>16.100000000000001</v>
      </c>
      <c r="N297" s="6"/>
      <c r="O297" s="6">
        <v>75.89</v>
      </c>
      <c r="P297" s="6"/>
      <c r="Q297" s="6">
        <f t="shared" si="302"/>
        <v>49.026865201292061</v>
      </c>
      <c r="R297" s="6">
        <f t="shared" si="303"/>
        <v>13.202934798707943</v>
      </c>
      <c r="S297" s="6">
        <f t="shared" si="304"/>
        <v>0</v>
      </c>
      <c r="T297" s="6">
        <f t="shared" si="305"/>
        <v>62.229800000000004</v>
      </c>
      <c r="U297" s="6">
        <f t="shared" si="306"/>
        <v>62.229800000000004</v>
      </c>
      <c r="V297" s="6" t="b">
        <f t="shared" si="307"/>
        <v>1</v>
      </c>
      <c r="W297" s="6" t="b">
        <f t="shared" si="308"/>
        <v>1</v>
      </c>
      <c r="X297" s="36">
        <f t="shared" si="309"/>
        <v>-17.999999999999993</v>
      </c>
      <c r="Y297" s="6"/>
      <c r="Z297" s="6"/>
    </row>
    <row r="298" spans="1:26" x14ac:dyDescent="0.25">
      <c r="A298" s="34" t="s">
        <v>562</v>
      </c>
      <c r="B298" s="51" t="s">
        <v>563</v>
      </c>
      <c r="C298" s="52"/>
      <c r="D298" s="52"/>
      <c r="E298" s="52"/>
      <c r="F298" s="52"/>
      <c r="G298" s="52"/>
      <c r="H298" s="52"/>
      <c r="I298" s="52"/>
      <c r="J298" s="52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x14ac:dyDescent="0.25">
      <c r="A299" s="7" t="s">
        <v>564</v>
      </c>
      <c r="B299" s="7" t="s">
        <v>1612</v>
      </c>
      <c r="C299" s="8" t="s">
        <v>47</v>
      </c>
      <c r="D299" s="9">
        <v>983.52</v>
      </c>
      <c r="E299" s="38">
        <f>L299*(1-18%)</f>
        <v>6.1090000000000009</v>
      </c>
      <c r="F299" s="12">
        <f>TRUNC(E299*D299,2)</f>
        <v>6008.32</v>
      </c>
      <c r="G299" s="12">
        <f>M299*(1-18%)</f>
        <v>1.6400000000000001</v>
      </c>
      <c r="H299" s="12"/>
      <c r="I299" s="12">
        <f>O299*(1-18%)</f>
        <v>7.7489999999999997</v>
      </c>
      <c r="J299" s="13">
        <f>ROUND(I299*D299,2)</f>
        <v>7621.3</v>
      </c>
      <c r="K299" s="6"/>
      <c r="L299" s="6">
        <v>7.45</v>
      </c>
      <c r="M299" s="6">
        <v>2</v>
      </c>
      <c r="N299" s="6"/>
      <c r="O299" s="6">
        <v>9.4499999999999993</v>
      </c>
      <c r="P299" s="6"/>
      <c r="Q299" s="6">
        <f>U299-R299-S299</f>
        <v>6.1049397305601518</v>
      </c>
      <c r="R299" s="6">
        <f>U299-(U299/(1+26.93%))</f>
        <v>1.6440602694398478</v>
      </c>
      <c r="S299" s="6">
        <f>N299*(1-18%)</f>
        <v>0</v>
      </c>
      <c r="T299" s="6">
        <f>(SUM(Q299:S299))</f>
        <v>7.7489999999999997</v>
      </c>
      <c r="U299" s="6">
        <f>O299*(1-18%)</f>
        <v>7.7489999999999997</v>
      </c>
      <c r="V299" s="6" t="b">
        <f>U299=T299</f>
        <v>1</v>
      </c>
      <c r="W299" s="6" t="b">
        <f>U299=I299</f>
        <v>1</v>
      </c>
      <c r="X299" s="36">
        <f>((U299/O299)-1)*100</f>
        <v>-17.999999999999993</v>
      </c>
      <c r="Y299" s="6"/>
      <c r="Z299" s="6"/>
    </row>
    <row r="300" spans="1:26" x14ac:dyDescent="0.25">
      <c r="A300" s="34" t="s">
        <v>565</v>
      </c>
      <c r="B300" s="51" t="s">
        <v>566</v>
      </c>
      <c r="C300" s="52"/>
      <c r="D300" s="52"/>
      <c r="E300" s="52"/>
      <c r="F300" s="52"/>
      <c r="G300" s="52"/>
      <c r="H300" s="52"/>
      <c r="I300" s="52"/>
      <c r="J300" s="52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x14ac:dyDescent="0.25">
      <c r="A301" s="34" t="s">
        <v>567</v>
      </c>
      <c r="B301" s="51" t="s">
        <v>568</v>
      </c>
      <c r="C301" s="52"/>
      <c r="D301" s="52"/>
      <c r="E301" s="52"/>
      <c r="F301" s="52"/>
      <c r="G301" s="52"/>
      <c r="H301" s="52"/>
      <c r="I301" s="52"/>
      <c r="J301" s="52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25.5" x14ac:dyDescent="0.25">
      <c r="A302" s="7" t="s">
        <v>569</v>
      </c>
      <c r="B302" s="7" t="s">
        <v>570</v>
      </c>
      <c r="C302" s="8" t="s">
        <v>47</v>
      </c>
      <c r="D302" s="9">
        <v>42</v>
      </c>
      <c r="E302" s="38">
        <f>L302*(1-18%)</f>
        <v>136.48080000000002</v>
      </c>
      <c r="F302" s="12">
        <f>TRUNC(E302*D302,2)</f>
        <v>5732.19</v>
      </c>
      <c r="G302" s="12">
        <f>M302*(1-18%)</f>
        <v>36.752400000000002</v>
      </c>
      <c r="H302" s="12"/>
      <c r="I302" s="12">
        <f>O302*(1-18%)</f>
        <v>173.23320000000001</v>
      </c>
      <c r="J302" s="13">
        <f>ROUND(I302*D302,2)</f>
        <v>7275.79</v>
      </c>
      <c r="K302" s="6"/>
      <c r="L302" s="6">
        <v>166.44</v>
      </c>
      <c r="M302" s="6">
        <v>44.82</v>
      </c>
      <c r="N302" s="6"/>
      <c r="O302" s="6">
        <v>211.26</v>
      </c>
      <c r="P302" s="6"/>
      <c r="Q302" s="6">
        <f>U302-R302-S302</f>
        <v>136.47931930985584</v>
      </c>
      <c r="R302" s="6">
        <f>U302-(U302/(1+26.93%))</f>
        <v>36.753880690144172</v>
      </c>
      <c r="S302" s="6">
        <f>N302*(1-18%)</f>
        <v>0</v>
      </c>
      <c r="T302" s="6">
        <f>(SUM(Q302:S302))</f>
        <v>173.23320000000001</v>
      </c>
      <c r="U302" s="6">
        <f>O302*(1-18%)</f>
        <v>173.23320000000001</v>
      </c>
      <c r="V302" s="6" t="b">
        <f>U302=T302</f>
        <v>1</v>
      </c>
      <c r="W302" s="6" t="b">
        <f>U302=I302</f>
        <v>1</v>
      </c>
      <c r="X302" s="36">
        <f>((U302/O302)-1)*100</f>
        <v>-17.999999999999993</v>
      </c>
      <c r="Y302" s="6"/>
      <c r="Z302" s="6"/>
    </row>
    <row r="303" spans="1:26" x14ac:dyDescent="0.25">
      <c r="A303" s="34" t="s">
        <v>571</v>
      </c>
      <c r="B303" s="51" t="s">
        <v>572</v>
      </c>
      <c r="C303" s="52"/>
      <c r="D303" s="52"/>
      <c r="E303" s="52"/>
      <c r="F303" s="52"/>
      <c r="G303" s="52"/>
      <c r="H303" s="52"/>
      <c r="I303" s="52"/>
      <c r="J303" s="52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38.25" x14ac:dyDescent="0.25">
      <c r="A304" s="7" t="s">
        <v>573</v>
      </c>
      <c r="B304" s="7" t="s">
        <v>574</v>
      </c>
      <c r="C304" s="8" t="s">
        <v>32</v>
      </c>
      <c r="D304" s="9">
        <v>527.69000000000005</v>
      </c>
      <c r="E304" s="38">
        <f>L304*(1-18%)</f>
        <v>275.21660000000003</v>
      </c>
      <c r="F304" s="12">
        <f>TRUNC(E304*D304,2)</f>
        <v>145229.04</v>
      </c>
      <c r="G304" s="12"/>
      <c r="H304" s="12">
        <f>N304*(1-18%)</f>
        <v>57.596800000000002</v>
      </c>
      <c r="I304" s="12">
        <f>O304*(1-18%)</f>
        <v>332.8134</v>
      </c>
      <c r="J304" s="13">
        <f>ROUND(I304*D304,2)</f>
        <v>175622.3</v>
      </c>
      <c r="K304" s="6"/>
      <c r="L304" s="6">
        <v>335.63</v>
      </c>
      <c r="M304" s="6"/>
      <c r="N304" s="6">
        <v>70.239999999999995</v>
      </c>
      <c r="O304" s="6">
        <v>405.87</v>
      </c>
      <c r="P304" s="6"/>
      <c r="Q304" s="6">
        <f t="shared" ref="Q304:Q306" si="310">U304-R304-S304</f>
        <v>275.21161002232697</v>
      </c>
      <c r="R304" s="6">
        <f t="shared" ref="R304:R305" si="311">M304*(1-18%)</f>
        <v>0</v>
      </c>
      <c r="S304" s="6">
        <f>U304-(U304/(1+20.93%))</f>
        <v>57.601789977673036</v>
      </c>
      <c r="T304" s="6">
        <f t="shared" ref="T304:T306" si="312">(SUM(Q304:S304))</f>
        <v>332.8134</v>
      </c>
      <c r="U304" s="6">
        <f t="shared" ref="U304:U306" si="313">O304*(1-18%)</f>
        <v>332.8134</v>
      </c>
      <c r="V304" s="6" t="b">
        <f t="shared" ref="V304:V306" si="314">U304=T304</f>
        <v>1</v>
      </c>
      <c r="W304" s="6" t="b">
        <f t="shared" ref="W304:W306" si="315">U304=I304</f>
        <v>1</v>
      </c>
      <c r="X304" s="36">
        <f t="shared" ref="X304:X306" si="316">((U304/O304)-1)*100</f>
        <v>-18.000000000000004</v>
      </c>
      <c r="Y304" s="6"/>
      <c r="Z304" s="6"/>
    </row>
    <row r="305" spans="1:26" ht="38.25" x14ac:dyDescent="0.25">
      <c r="A305" s="7" t="s">
        <v>575</v>
      </c>
      <c r="B305" s="7" t="s">
        <v>576</v>
      </c>
      <c r="C305" s="8" t="s">
        <v>32</v>
      </c>
      <c r="D305" s="9">
        <v>22.32</v>
      </c>
      <c r="E305" s="38">
        <f>L305*(1-18%)</f>
        <v>112.217</v>
      </c>
      <c r="F305" s="12">
        <f>TRUNC(E305*D305,2)</f>
        <v>2504.6799999999998</v>
      </c>
      <c r="G305" s="12"/>
      <c r="H305" s="12">
        <f>N305*(1-18%)</f>
        <v>23.484800000000003</v>
      </c>
      <c r="I305" s="12">
        <f>O305*(1-18%)</f>
        <v>135.70180000000002</v>
      </c>
      <c r="J305" s="13">
        <f>ROUND(I305*D305,2)</f>
        <v>3028.86</v>
      </c>
      <c r="K305" s="6"/>
      <c r="L305" s="6">
        <v>136.85</v>
      </c>
      <c r="M305" s="6"/>
      <c r="N305" s="6">
        <v>28.64</v>
      </c>
      <c r="O305" s="6">
        <v>165.49</v>
      </c>
      <c r="P305" s="6"/>
      <c r="Q305" s="6">
        <f t="shared" si="310"/>
        <v>112.21516579839577</v>
      </c>
      <c r="R305" s="6">
        <f t="shared" si="311"/>
        <v>0</v>
      </c>
      <c r="S305" s="6">
        <f>U305-(U305/(1+20.93%))</f>
        <v>23.486634201604247</v>
      </c>
      <c r="T305" s="6">
        <f t="shared" si="312"/>
        <v>135.70180000000002</v>
      </c>
      <c r="U305" s="6">
        <f t="shared" si="313"/>
        <v>135.70180000000002</v>
      </c>
      <c r="V305" s="6" t="b">
        <f t="shared" si="314"/>
        <v>1</v>
      </c>
      <c r="W305" s="6" t="b">
        <f t="shared" si="315"/>
        <v>1</v>
      </c>
      <c r="X305" s="36">
        <f t="shared" si="316"/>
        <v>-17.999999999999993</v>
      </c>
      <c r="Y305" s="6"/>
      <c r="Z305" s="6"/>
    </row>
    <row r="306" spans="1:26" ht="25.5" x14ac:dyDescent="0.25">
      <c r="A306" s="7" t="s">
        <v>577</v>
      </c>
      <c r="B306" s="7" t="s">
        <v>578</v>
      </c>
      <c r="C306" s="8" t="s">
        <v>32</v>
      </c>
      <c r="D306" s="9">
        <v>550.01</v>
      </c>
      <c r="E306" s="38">
        <f>L306*(1-18%)</f>
        <v>31.201000000000001</v>
      </c>
      <c r="F306" s="12">
        <f>TRUNC(E306*D306,2)</f>
        <v>17160.86</v>
      </c>
      <c r="G306" s="12">
        <f>M306*(1-18%)</f>
        <v>8.3968000000000007</v>
      </c>
      <c r="H306" s="12"/>
      <c r="I306" s="12">
        <f>O306*(1-18%)</f>
        <v>39.597799999999999</v>
      </c>
      <c r="J306" s="13">
        <f>ROUND(I306*D306,2)</f>
        <v>21779.19</v>
      </c>
      <c r="K306" s="6"/>
      <c r="L306" s="6">
        <v>38.049999999999997</v>
      </c>
      <c r="M306" s="6">
        <v>10.24</v>
      </c>
      <c r="N306" s="6"/>
      <c r="O306" s="6">
        <v>48.29</v>
      </c>
      <c r="P306" s="6"/>
      <c r="Q306" s="6">
        <f t="shared" si="310"/>
        <v>31.196565035846533</v>
      </c>
      <c r="R306" s="6">
        <f>U306-(U306/(1+26.93%))</f>
        <v>8.4012349641534669</v>
      </c>
      <c r="S306" s="6">
        <f t="shared" ref="S306" si="317">N306*(1-18%)</f>
        <v>0</v>
      </c>
      <c r="T306" s="6">
        <f t="shared" si="312"/>
        <v>39.597799999999999</v>
      </c>
      <c r="U306" s="6">
        <f t="shared" si="313"/>
        <v>39.597799999999999</v>
      </c>
      <c r="V306" s="6" t="b">
        <f t="shared" si="314"/>
        <v>1</v>
      </c>
      <c r="W306" s="6" t="b">
        <f t="shared" si="315"/>
        <v>1</v>
      </c>
      <c r="X306" s="36">
        <f t="shared" si="316"/>
        <v>-18.000000000000004</v>
      </c>
      <c r="Y306" s="6"/>
      <c r="Z306" s="6"/>
    </row>
    <row r="307" spans="1:26" x14ac:dyDescent="0.25">
      <c r="A307" s="34" t="s">
        <v>579</v>
      </c>
      <c r="B307" s="51" t="s">
        <v>580</v>
      </c>
      <c r="C307" s="52"/>
      <c r="D307" s="52"/>
      <c r="E307" s="52"/>
      <c r="F307" s="52"/>
      <c r="G307" s="52"/>
      <c r="H307" s="52"/>
      <c r="I307" s="52"/>
      <c r="J307" s="52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63.75" x14ac:dyDescent="0.25">
      <c r="A308" s="7" t="s">
        <v>581</v>
      </c>
      <c r="B308" s="7" t="s">
        <v>582</v>
      </c>
      <c r="C308" s="8" t="s">
        <v>47</v>
      </c>
      <c r="D308" s="9">
        <v>12.79</v>
      </c>
      <c r="E308" s="38">
        <f>L308*(1-18%)</f>
        <v>284.42520000000002</v>
      </c>
      <c r="F308" s="12">
        <f>TRUNC(E308*D308,2)</f>
        <v>3637.79</v>
      </c>
      <c r="G308" s="12">
        <f>M308*(1-18%)</f>
        <v>76.588000000000008</v>
      </c>
      <c r="H308" s="12"/>
      <c r="I308" s="12">
        <f>O308*(1-18%)</f>
        <v>361.01320000000004</v>
      </c>
      <c r="J308" s="13">
        <f>ROUND(I308*D308,2)</f>
        <v>4617.3599999999997</v>
      </c>
      <c r="K308" s="6"/>
      <c r="L308" s="6">
        <v>346.86</v>
      </c>
      <c r="M308" s="6">
        <v>93.4</v>
      </c>
      <c r="N308" s="6"/>
      <c r="O308" s="6">
        <v>440.26</v>
      </c>
      <c r="P308" s="6"/>
      <c r="Q308" s="6">
        <f t="shared" ref="Q308:Q310" si="318">U308-R308-S308</f>
        <v>284.41912865358864</v>
      </c>
      <c r="R308" s="6">
        <f t="shared" ref="R308:R310" si="319">U308-(U308/(1+26.93%))</f>
        <v>76.594071346411397</v>
      </c>
      <c r="S308" s="6">
        <f t="shared" ref="S308:S310" si="320">N308*(1-18%)</f>
        <v>0</v>
      </c>
      <c r="T308" s="6">
        <f t="shared" ref="T308:T310" si="321">(SUM(Q308:S308))</f>
        <v>361.01320000000004</v>
      </c>
      <c r="U308" s="6">
        <f t="shared" ref="U308:U310" si="322">O308*(1-18%)</f>
        <v>361.01320000000004</v>
      </c>
      <c r="V308" s="6" t="b">
        <f t="shared" ref="V308:V310" si="323">U308=T308</f>
        <v>1</v>
      </c>
      <c r="W308" s="6" t="b">
        <f t="shared" ref="W308:W310" si="324">U308=I308</f>
        <v>1</v>
      </c>
      <c r="X308" s="36">
        <f t="shared" ref="X308:X310" si="325">((U308/O308)-1)*100</f>
        <v>-17.999999999999993</v>
      </c>
      <c r="Y308" s="6"/>
      <c r="Z308" s="6"/>
    </row>
    <row r="309" spans="1:26" ht="63.75" x14ac:dyDescent="0.25">
      <c r="A309" s="7" t="s">
        <v>583</v>
      </c>
      <c r="B309" s="7" t="s">
        <v>584</v>
      </c>
      <c r="C309" s="8" t="s">
        <v>47</v>
      </c>
      <c r="D309" s="9">
        <v>15.9</v>
      </c>
      <c r="E309" s="38">
        <f>L309*(1-18%)</f>
        <v>249.95240000000001</v>
      </c>
      <c r="F309" s="12">
        <f>TRUNC(E309*D309,2)</f>
        <v>3974.24</v>
      </c>
      <c r="G309" s="12">
        <f>M309*(1-18%)</f>
        <v>67.305599999999998</v>
      </c>
      <c r="H309" s="12"/>
      <c r="I309" s="12">
        <f>O309*(1-18%)</f>
        <v>317.25799999999998</v>
      </c>
      <c r="J309" s="13">
        <f>ROUND(I309*D309,2)</f>
        <v>5044.3999999999996</v>
      </c>
      <c r="K309" s="6"/>
      <c r="L309" s="6">
        <v>304.82</v>
      </c>
      <c r="M309" s="6">
        <v>82.08</v>
      </c>
      <c r="N309" s="6"/>
      <c r="O309" s="6">
        <v>386.9</v>
      </c>
      <c r="P309" s="6"/>
      <c r="Q309" s="6">
        <f t="shared" si="318"/>
        <v>249.94721500039392</v>
      </c>
      <c r="R309" s="6">
        <f t="shared" si="319"/>
        <v>67.310784999606057</v>
      </c>
      <c r="S309" s="6">
        <f t="shared" si="320"/>
        <v>0</v>
      </c>
      <c r="T309" s="6">
        <f t="shared" si="321"/>
        <v>317.25799999999998</v>
      </c>
      <c r="U309" s="6">
        <f t="shared" si="322"/>
        <v>317.25799999999998</v>
      </c>
      <c r="V309" s="6" t="b">
        <f t="shared" si="323"/>
        <v>1</v>
      </c>
      <c r="W309" s="6" t="b">
        <f t="shared" si="324"/>
        <v>1</v>
      </c>
      <c r="X309" s="36">
        <f t="shared" si="325"/>
        <v>-18.000000000000004</v>
      </c>
      <c r="Y309" s="6"/>
      <c r="Z309" s="6"/>
    </row>
    <row r="310" spans="1:26" ht="63.75" x14ac:dyDescent="0.25">
      <c r="A310" s="7" t="s">
        <v>585</v>
      </c>
      <c r="B310" s="7" t="s">
        <v>586</v>
      </c>
      <c r="C310" s="8" t="s">
        <v>47</v>
      </c>
      <c r="D310" s="9">
        <v>12.75</v>
      </c>
      <c r="E310" s="38">
        <f>L310*(1-18%)</f>
        <v>247.5498</v>
      </c>
      <c r="F310" s="12">
        <f>TRUNC(E310*D310,2)</f>
        <v>3156.25</v>
      </c>
      <c r="G310" s="12">
        <f>M310*(1-18%)</f>
        <v>66.657800000000009</v>
      </c>
      <c r="H310" s="12"/>
      <c r="I310" s="12">
        <f>O310*(1-18%)</f>
        <v>314.20760000000001</v>
      </c>
      <c r="J310" s="13">
        <f>ROUND(I310*D310,2)</f>
        <v>4006.15</v>
      </c>
      <c r="K310" s="6"/>
      <c r="L310" s="6">
        <v>301.89</v>
      </c>
      <c r="M310" s="6">
        <v>81.290000000000006</v>
      </c>
      <c r="N310" s="6"/>
      <c r="O310" s="6">
        <v>383.18</v>
      </c>
      <c r="P310" s="6"/>
      <c r="Q310" s="6">
        <f t="shared" si="318"/>
        <v>247.5440006302687</v>
      </c>
      <c r="R310" s="6">
        <f t="shared" si="319"/>
        <v>66.663599369731315</v>
      </c>
      <c r="S310" s="6">
        <f t="shared" si="320"/>
        <v>0</v>
      </c>
      <c r="T310" s="6">
        <f t="shared" si="321"/>
        <v>314.20760000000001</v>
      </c>
      <c r="U310" s="6">
        <f t="shared" si="322"/>
        <v>314.20760000000001</v>
      </c>
      <c r="V310" s="6" t="b">
        <f t="shared" si="323"/>
        <v>1</v>
      </c>
      <c r="W310" s="6" t="b">
        <f t="shared" si="324"/>
        <v>1</v>
      </c>
      <c r="X310" s="36">
        <f t="shared" si="325"/>
        <v>-17.999999999999993</v>
      </c>
      <c r="Y310" s="6"/>
      <c r="Z310" s="6"/>
    </row>
    <row r="311" spans="1:26" x14ac:dyDescent="0.25">
      <c r="A311" s="34" t="s">
        <v>587</v>
      </c>
      <c r="B311" s="51" t="s">
        <v>588</v>
      </c>
      <c r="C311" s="52"/>
      <c r="D311" s="52"/>
      <c r="E311" s="52"/>
      <c r="F311" s="52"/>
      <c r="G311" s="52"/>
      <c r="H311" s="52"/>
      <c r="I311" s="52"/>
      <c r="J311" s="52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25.5" x14ac:dyDescent="0.25">
      <c r="A312" s="7" t="s">
        <v>589</v>
      </c>
      <c r="B312" s="7" t="s">
        <v>590</v>
      </c>
      <c r="C312" s="8" t="s">
        <v>32</v>
      </c>
      <c r="D312" s="9">
        <v>0.59499999999999997</v>
      </c>
      <c r="E312" s="38">
        <f>L312*(1-18%)</f>
        <v>1031.0434</v>
      </c>
      <c r="F312" s="12">
        <f>TRUNC(E312*D312,2)</f>
        <v>613.47</v>
      </c>
      <c r="G312" s="12">
        <f>M312*(1-18%)</f>
        <v>277.65200000000004</v>
      </c>
      <c r="H312" s="12"/>
      <c r="I312" s="12">
        <f>O312*(1-18%)</f>
        <v>1308.6953999999998</v>
      </c>
      <c r="J312" s="13">
        <f>ROUND(I312*D312,2)</f>
        <v>778.67</v>
      </c>
      <c r="K312" s="6"/>
      <c r="L312" s="6">
        <v>1257.3699999999999</v>
      </c>
      <c r="M312" s="6">
        <v>338.6</v>
      </c>
      <c r="N312" s="6"/>
      <c r="O312" s="6">
        <v>1595.9699999999998</v>
      </c>
      <c r="P312" s="6"/>
      <c r="Q312" s="6">
        <f>U312-R312-S312</f>
        <v>1031.0371070668873</v>
      </c>
      <c r="R312" s="6">
        <f>U312-(U312/(1+26.93%))</f>
        <v>277.65829293311253</v>
      </c>
      <c r="S312" s="6">
        <f>N312*(1-18%)</f>
        <v>0</v>
      </c>
      <c r="T312" s="6">
        <f>(SUM(Q312:S312))</f>
        <v>1308.6953999999998</v>
      </c>
      <c r="U312" s="6">
        <f>O312*(1-18%)</f>
        <v>1308.6953999999998</v>
      </c>
      <c r="V312" s="6" t="b">
        <f>U312=T312</f>
        <v>1</v>
      </c>
      <c r="W312" s="6" t="b">
        <f>U312=I312</f>
        <v>1</v>
      </c>
      <c r="X312" s="36">
        <f>((U312/O312)-1)*100</f>
        <v>-18.000000000000004</v>
      </c>
      <c r="Y312" s="6"/>
      <c r="Z312" s="6"/>
    </row>
    <row r="313" spans="1:26" x14ac:dyDescent="0.25">
      <c r="A313" s="34" t="s">
        <v>591</v>
      </c>
      <c r="B313" s="51" t="s">
        <v>592</v>
      </c>
      <c r="C313" s="52"/>
      <c r="D313" s="52"/>
      <c r="E313" s="52"/>
      <c r="F313" s="52"/>
      <c r="G313" s="52"/>
      <c r="H313" s="52"/>
      <c r="I313" s="52"/>
      <c r="J313" s="52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51" x14ac:dyDescent="0.25">
      <c r="A314" s="7" t="s">
        <v>593</v>
      </c>
      <c r="B314" s="7" t="s">
        <v>594</v>
      </c>
      <c r="C314" s="8" t="s">
        <v>13</v>
      </c>
      <c r="D314" s="9">
        <v>2</v>
      </c>
      <c r="E314" s="38">
        <f t="shared" ref="E314:E322" si="326">L314*(1-18%)</f>
        <v>778.76220000000012</v>
      </c>
      <c r="F314" s="12">
        <f t="shared" ref="F314:F322" si="327">TRUNC(E314*D314,2)</f>
        <v>1557.52</v>
      </c>
      <c r="G314" s="12">
        <f t="shared" ref="G314:G322" si="328">M314*(1-18%)</f>
        <v>209.715</v>
      </c>
      <c r="H314" s="12"/>
      <c r="I314" s="12">
        <f t="shared" ref="I314:I322" si="329">O314*(1-18%)</f>
        <v>988.47720000000015</v>
      </c>
      <c r="J314" s="13">
        <f t="shared" ref="J314:J322" si="330">ROUND(I314*D314,2)</f>
        <v>1976.95</v>
      </c>
      <c r="K314" s="6"/>
      <c r="L314" s="6">
        <v>949.71</v>
      </c>
      <c r="M314" s="6">
        <v>255.75</v>
      </c>
      <c r="N314" s="6"/>
      <c r="O314" s="6">
        <v>1205.46</v>
      </c>
      <c r="P314" s="6"/>
      <c r="Q314" s="6">
        <f t="shared" ref="Q314:Q322" si="331">U314-R314-S314</f>
        <v>778.75774048688277</v>
      </c>
      <c r="R314" s="6">
        <f t="shared" ref="R314:R322" si="332">U314-(U314/(1+26.93%))</f>
        <v>209.71945951311739</v>
      </c>
      <c r="S314" s="6">
        <f t="shared" ref="S314:S322" si="333">N314*(1-18%)</f>
        <v>0</v>
      </c>
      <c r="T314" s="6">
        <f t="shared" ref="T314:T322" si="334">(SUM(Q314:S314))</f>
        <v>988.47720000000015</v>
      </c>
      <c r="U314" s="6">
        <f t="shared" ref="U314:U322" si="335">O314*(1-18%)</f>
        <v>988.47720000000015</v>
      </c>
      <c r="V314" s="6" t="b">
        <f t="shared" ref="V314:V322" si="336">U314=T314</f>
        <v>1</v>
      </c>
      <c r="W314" s="6" t="b">
        <f t="shared" ref="W314:W322" si="337">U314=I314</f>
        <v>1</v>
      </c>
      <c r="X314" s="36">
        <f t="shared" ref="X314:X322" si="338">((U314/O314)-1)*100</f>
        <v>-17.999999999999993</v>
      </c>
      <c r="Y314" s="6"/>
      <c r="Z314" s="6"/>
    </row>
    <row r="315" spans="1:26" ht="51" x14ac:dyDescent="0.25">
      <c r="A315" s="7" t="s">
        <v>595</v>
      </c>
      <c r="B315" s="7" t="s">
        <v>596</v>
      </c>
      <c r="C315" s="8" t="s">
        <v>13</v>
      </c>
      <c r="D315" s="9">
        <v>2</v>
      </c>
      <c r="E315" s="38">
        <f t="shared" si="326"/>
        <v>778.76220000000012</v>
      </c>
      <c r="F315" s="12">
        <f t="shared" si="327"/>
        <v>1557.52</v>
      </c>
      <c r="G315" s="12">
        <f t="shared" si="328"/>
        <v>209.715</v>
      </c>
      <c r="H315" s="12"/>
      <c r="I315" s="12">
        <f t="shared" si="329"/>
        <v>988.47720000000015</v>
      </c>
      <c r="J315" s="13">
        <f t="shared" si="330"/>
        <v>1976.95</v>
      </c>
      <c r="K315" s="6"/>
      <c r="L315" s="6">
        <v>949.71</v>
      </c>
      <c r="M315" s="6">
        <v>255.75</v>
      </c>
      <c r="N315" s="6"/>
      <c r="O315" s="6">
        <v>1205.46</v>
      </c>
      <c r="P315" s="6"/>
      <c r="Q315" s="6">
        <f t="shared" si="331"/>
        <v>778.75774048688277</v>
      </c>
      <c r="R315" s="6">
        <f t="shared" si="332"/>
        <v>209.71945951311739</v>
      </c>
      <c r="S315" s="6">
        <f t="shared" si="333"/>
        <v>0</v>
      </c>
      <c r="T315" s="6">
        <f t="shared" si="334"/>
        <v>988.47720000000015</v>
      </c>
      <c r="U315" s="6">
        <f t="shared" si="335"/>
        <v>988.47720000000015</v>
      </c>
      <c r="V315" s="6" t="b">
        <f t="shared" si="336"/>
        <v>1</v>
      </c>
      <c r="W315" s="6" t="b">
        <f t="shared" si="337"/>
        <v>1</v>
      </c>
      <c r="X315" s="36">
        <f t="shared" si="338"/>
        <v>-17.999999999999993</v>
      </c>
      <c r="Y315" s="6"/>
      <c r="Z315" s="6"/>
    </row>
    <row r="316" spans="1:26" ht="38.25" x14ac:dyDescent="0.25">
      <c r="A316" s="7" t="s">
        <v>597</v>
      </c>
      <c r="B316" s="7" t="s">
        <v>598</v>
      </c>
      <c r="C316" s="8" t="s">
        <v>13</v>
      </c>
      <c r="D316" s="9">
        <v>4</v>
      </c>
      <c r="E316" s="38">
        <f t="shared" si="326"/>
        <v>92.684600000000003</v>
      </c>
      <c r="F316" s="12">
        <f t="shared" si="327"/>
        <v>370.73</v>
      </c>
      <c r="G316" s="12">
        <f t="shared" si="328"/>
        <v>24.9526</v>
      </c>
      <c r="H316" s="12"/>
      <c r="I316" s="12">
        <f t="shared" si="329"/>
        <v>117.63720000000002</v>
      </c>
      <c r="J316" s="13">
        <f t="shared" si="330"/>
        <v>470.55</v>
      </c>
      <c r="K316" s="6"/>
      <c r="L316" s="6">
        <v>113.03</v>
      </c>
      <c r="M316" s="6">
        <v>30.43</v>
      </c>
      <c r="N316" s="6"/>
      <c r="O316" s="6">
        <v>143.46</v>
      </c>
      <c r="P316" s="6"/>
      <c r="Q316" s="6">
        <f t="shared" si="331"/>
        <v>92.678799338217942</v>
      </c>
      <c r="R316" s="6">
        <f t="shared" si="332"/>
        <v>24.958400661782079</v>
      </c>
      <c r="S316" s="6">
        <f t="shared" si="333"/>
        <v>0</v>
      </c>
      <c r="T316" s="6">
        <f t="shared" si="334"/>
        <v>117.63720000000002</v>
      </c>
      <c r="U316" s="6">
        <f t="shared" si="335"/>
        <v>117.63720000000002</v>
      </c>
      <c r="V316" s="6" t="b">
        <f t="shared" si="336"/>
        <v>1</v>
      </c>
      <c r="W316" s="6" t="b">
        <f t="shared" si="337"/>
        <v>1</v>
      </c>
      <c r="X316" s="36">
        <f t="shared" si="338"/>
        <v>-17.999999999999993</v>
      </c>
      <c r="Y316" s="6"/>
      <c r="Z316" s="6"/>
    </row>
    <row r="317" spans="1:26" ht="38.25" x14ac:dyDescent="0.25">
      <c r="A317" s="7" t="s">
        <v>599</v>
      </c>
      <c r="B317" s="7" t="s">
        <v>600</v>
      </c>
      <c r="C317" s="8" t="s">
        <v>13</v>
      </c>
      <c r="D317" s="9">
        <v>4</v>
      </c>
      <c r="E317" s="38">
        <f t="shared" si="326"/>
        <v>92.684600000000003</v>
      </c>
      <c r="F317" s="12">
        <f t="shared" si="327"/>
        <v>370.73</v>
      </c>
      <c r="G317" s="12">
        <f t="shared" si="328"/>
        <v>24.9526</v>
      </c>
      <c r="H317" s="12"/>
      <c r="I317" s="12">
        <f t="shared" si="329"/>
        <v>117.63720000000002</v>
      </c>
      <c r="J317" s="13">
        <f t="shared" si="330"/>
        <v>470.55</v>
      </c>
      <c r="K317" s="6"/>
      <c r="L317" s="6">
        <v>113.03</v>
      </c>
      <c r="M317" s="6">
        <v>30.43</v>
      </c>
      <c r="N317" s="6"/>
      <c r="O317" s="6">
        <v>143.46</v>
      </c>
      <c r="P317" s="6"/>
      <c r="Q317" s="6">
        <f t="shared" si="331"/>
        <v>92.678799338217942</v>
      </c>
      <c r="R317" s="6">
        <f t="shared" si="332"/>
        <v>24.958400661782079</v>
      </c>
      <c r="S317" s="6">
        <f t="shared" si="333"/>
        <v>0</v>
      </c>
      <c r="T317" s="6">
        <f t="shared" si="334"/>
        <v>117.63720000000002</v>
      </c>
      <c r="U317" s="6">
        <f t="shared" si="335"/>
        <v>117.63720000000002</v>
      </c>
      <c r="V317" s="6" t="b">
        <f t="shared" si="336"/>
        <v>1</v>
      </c>
      <c r="W317" s="6" t="b">
        <f t="shared" si="337"/>
        <v>1</v>
      </c>
      <c r="X317" s="36">
        <f t="shared" si="338"/>
        <v>-17.999999999999993</v>
      </c>
      <c r="Y317" s="6"/>
      <c r="Z317" s="6"/>
    </row>
    <row r="318" spans="1:26" ht="51" x14ac:dyDescent="0.25">
      <c r="A318" s="7" t="s">
        <v>601</v>
      </c>
      <c r="B318" s="7" t="s">
        <v>602</v>
      </c>
      <c r="C318" s="8" t="s">
        <v>13</v>
      </c>
      <c r="D318" s="9">
        <v>1</v>
      </c>
      <c r="E318" s="38">
        <f t="shared" si="326"/>
        <v>1055.4794000000002</v>
      </c>
      <c r="F318" s="12">
        <f t="shared" si="327"/>
        <v>1055.47</v>
      </c>
      <c r="G318" s="12">
        <f t="shared" si="328"/>
        <v>284.23660000000001</v>
      </c>
      <c r="H318" s="12"/>
      <c r="I318" s="12">
        <f t="shared" si="329"/>
        <v>1339.7160000000003</v>
      </c>
      <c r="J318" s="13">
        <f t="shared" si="330"/>
        <v>1339.72</v>
      </c>
      <c r="K318" s="6"/>
      <c r="L318" s="6">
        <v>1287.17</v>
      </c>
      <c r="M318" s="6">
        <v>346.63</v>
      </c>
      <c r="N318" s="6"/>
      <c r="O318" s="6">
        <v>1633.8000000000002</v>
      </c>
      <c r="P318" s="6"/>
      <c r="Q318" s="6">
        <f t="shared" si="331"/>
        <v>1055.4762467501776</v>
      </c>
      <c r="R318" s="6">
        <f t="shared" si="332"/>
        <v>284.2397532498228</v>
      </c>
      <c r="S318" s="6">
        <f t="shared" si="333"/>
        <v>0</v>
      </c>
      <c r="T318" s="6">
        <f t="shared" si="334"/>
        <v>1339.7160000000003</v>
      </c>
      <c r="U318" s="6">
        <f t="shared" si="335"/>
        <v>1339.7160000000003</v>
      </c>
      <c r="V318" s="6" t="b">
        <f t="shared" si="336"/>
        <v>1</v>
      </c>
      <c r="W318" s="6" t="b">
        <f t="shared" si="337"/>
        <v>1</v>
      </c>
      <c r="X318" s="36">
        <f t="shared" si="338"/>
        <v>-17.999999999999982</v>
      </c>
      <c r="Y318" s="6"/>
      <c r="Z318" s="6"/>
    </row>
    <row r="319" spans="1:26" ht="51" x14ac:dyDescent="0.25">
      <c r="A319" s="7" t="s">
        <v>603</v>
      </c>
      <c r="B319" s="7" t="s">
        <v>604</v>
      </c>
      <c r="C319" s="8" t="s">
        <v>13</v>
      </c>
      <c r="D319" s="9">
        <v>1</v>
      </c>
      <c r="E319" s="38">
        <f t="shared" si="326"/>
        <v>1212.7800000000002</v>
      </c>
      <c r="F319" s="12">
        <f t="shared" si="327"/>
        <v>1212.78</v>
      </c>
      <c r="G319" s="12">
        <f t="shared" si="328"/>
        <v>326.59780000000006</v>
      </c>
      <c r="H319" s="12"/>
      <c r="I319" s="12">
        <f t="shared" si="329"/>
        <v>1539.3778</v>
      </c>
      <c r="J319" s="13">
        <f t="shared" si="330"/>
        <v>1539.38</v>
      </c>
      <c r="K319" s="6"/>
      <c r="L319" s="6">
        <v>1479</v>
      </c>
      <c r="M319" s="6">
        <v>398.29</v>
      </c>
      <c r="N319" s="6"/>
      <c r="O319" s="6">
        <v>1877.29</v>
      </c>
      <c r="P319" s="6"/>
      <c r="Q319" s="6">
        <f t="shared" si="331"/>
        <v>1212.7769636807691</v>
      </c>
      <c r="R319" s="6">
        <f t="shared" si="332"/>
        <v>326.60083631923089</v>
      </c>
      <c r="S319" s="6">
        <f t="shared" si="333"/>
        <v>0</v>
      </c>
      <c r="T319" s="6">
        <f t="shared" si="334"/>
        <v>1539.3778</v>
      </c>
      <c r="U319" s="6">
        <f t="shared" si="335"/>
        <v>1539.3778</v>
      </c>
      <c r="V319" s="6" t="b">
        <f t="shared" si="336"/>
        <v>1</v>
      </c>
      <c r="W319" s="6" t="b">
        <f t="shared" si="337"/>
        <v>1</v>
      </c>
      <c r="X319" s="36">
        <f t="shared" si="338"/>
        <v>-18.000000000000004</v>
      </c>
      <c r="Y319" s="6"/>
      <c r="Z319" s="6"/>
    </row>
    <row r="320" spans="1:26" ht="51" x14ac:dyDescent="0.25">
      <c r="A320" s="7" t="s">
        <v>605</v>
      </c>
      <c r="B320" s="7" t="s">
        <v>606</v>
      </c>
      <c r="C320" s="8" t="s">
        <v>13</v>
      </c>
      <c r="D320" s="9">
        <v>1</v>
      </c>
      <c r="E320" s="38">
        <f t="shared" si="326"/>
        <v>1799.8425999999999</v>
      </c>
      <c r="F320" s="12">
        <f t="shared" si="327"/>
        <v>1799.84</v>
      </c>
      <c r="G320" s="12">
        <f t="shared" si="328"/>
        <v>484.69380000000007</v>
      </c>
      <c r="H320" s="12"/>
      <c r="I320" s="12">
        <f t="shared" si="329"/>
        <v>2284.5364</v>
      </c>
      <c r="J320" s="13">
        <f t="shared" si="330"/>
        <v>2284.54</v>
      </c>
      <c r="K320" s="6"/>
      <c r="L320" s="6">
        <v>2194.9299999999998</v>
      </c>
      <c r="M320" s="6">
        <v>591.09</v>
      </c>
      <c r="N320" s="6"/>
      <c r="O320" s="6">
        <v>2786.02</v>
      </c>
      <c r="P320" s="6"/>
      <c r="Q320" s="6">
        <f t="shared" si="331"/>
        <v>1799.839596628063</v>
      </c>
      <c r="R320" s="6">
        <f t="shared" si="332"/>
        <v>484.69680337193699</v>
      </c>
      <c r="S320" s="6">
        <f t="shared" si="333"/>
        <v>0</v>
      </c>
      <c r="T320" s="6">
        <f t="shared" si="334"/>
        <v>2284.5364</v>
      </c>
      <c r="U320" s="6">
        <f t="shared" si="335"/>
        <v>2284.5364</v>
      </c>
      <c r="V320" s="6" t="b">
        <f t="shared" si="336"/>
        <v>1</v>
      </c>
      <c r="W320" s="6" t="b">
        <f t="shared" si="337"/>
        <v>1</v>
      </c>
      <c r="X320" s="36">
        <f t="shared" si="338"/>
        <v>-18.000000000000004</v>
      </c>
      <c r="Y320" s="6"/>
      <c r="Z320" s="6"/>
    </row>
    <row r="321" spans="1:26" ht="51" x14ac:dyDescent="0.25">
      <c r="A321" s="7" t="s">
        <v>607</v>
      </c>
      <c r="B321" s="7" t="s">
        <v>608</v>
      </c>
      <c r="C321" s="8" t="s">
        <v>13</v>
      </c>
      <c r="D321" s="9">
        <v>1</v>
      </c>
      <c r="E321" s="38">
        <f t="shared" si="326"/>
        <v>1401.6424</v>
      </c>
      <c r="F321" s="12">
        <f t="shared" si="327"/>
        <v>1401.64</v>
      </c>
      <c r="G321" s="12">
        <f t="shared" si="328"/>
        <v>377.45420000000001</v>
      </c>
      <c r="H321" s="12"/>
      <c r="I321" s="12">
        <f t="shared" si="329"/>
        <v>1779.0966000000003</v>
      </c>
      <c r="J321" s="13">
        <f t="shared" si="330"/>
        <v>1779.1</v>
      </c>
      <c r="K321" s="6"/>
      <c r="L321" s="6">
        <v>1709.32</v>
      </c>
      <c r="M321" s="6">
        <v>460.31</v>
      </c>
      <c r="N321" s="6"/>
      <c r="O321" s="6">
        <v>2169.63</v>
      </c>
      <c r="P321" s="6"/>
      <c r="Q321" s="6">
        <f t="shared" si="331"/>
        <v>1401.6360198534628</v>
      </c>
      <c r="R321" s="6">
        <f t="shared" si="332"/>
        <v>377.4605801465375</v>
      </c>
      <c r="S321" s="6">
        <f t="shared" si="333"/>
        <v>0</v>
      </c>
      <c r="T321" s="6">
        <f t="shared" si="334"/>
        <v>1779.0966000000003</v>
      </c>
      <c r="U321" s="6">
        <f t="shared" si="335"/>
        <v>1779.0966000000003</v>
      </c>
      <c r="V321" s="6" t="b">
        <f t="shared" si="336"/>
        <v>1</v>
      </c>
      <c r="W321" s="6" t="b">
        <f t="shared" si="337"/>
        <v>1</v>
      </c>
      <c r="X321" s="36">
        <f t="shared" si="338"/>
        <v>-17.999999999999993</v>
      </c>
      <c r="Y321" s="6"/>
      <c r="Z321" s="6"/>
    </row>
    <row r="322" spans="1:26" ht="51" x14ac:dyDescent="0.25">
      <c r="A322" s="7" t="s">
        <v>609</v>
      </c>
      <c r="B322" s="7" t="s">
        <v>610</v>
      </c>
      <c r="C322" s="8" t="s">
        <v>13</v>
      </c>
      <c r="D322" s="9">
        <v>1</v>
      </c>
      <c r="E322" s="38">
        <f t="shared" si="326"/>
        <v>1410.8510000000001</v>
      </c>
      <c r="F322" s="12">
        <f t="shared" si="327"/>
        <v>1410.85</v>
      </c>
      <c r="G322" s="12">
        <f t="shared" si="328"/>
        <v>379.93880000000001</v>
      </c>
      <c r="H322" s="12"/>
      <c r="I322" s="12">
        <f t="shared" si="329"/>
        <v>1790.7898</v>
      </c>
      <c r="J322" s="13">
        <f t="shared" si="330"/>
        <v>1790.79</v>
      </c>
      <c r="K322" s="6"/>
      <c r="L322" s="6">
        <v>1720.55</v>
      </c>
      <c r="M322" s="6">
        <v>463.34</v>
      </c>
      <c r="N322" s="6"/>
      <c r="O322" s="6">
        <v>2183.89</v>
      </c>
      <c r="P322" s="6"/>
      <c r="Q322" s="6">
        <f t="shared" si="331"/>
        <v>1410.8483416056094</v>
      </c>
      <c r="R322" s="6">
        <f t="shared" si="332"/>
        <v>379.94145839439057</v>
      </c>
      <c r="S322" s="6">
        <f t="shared" si="333"/>
        <v>0</v>
      </c>
      <c r="T322" s="6">
        <f t="shared" si="334"/>
        <v>1790.7898</v>
      </c>
      <c r="U322" s="6">
        <f t="shared" si="335"/>
        <v>1790.7898</v>
      </c>
      <c r="V322" s="6" t="b">
        <f t="shared" si="336"/>
        <v>1</v>
      </c>
      <c r="W322" s="6" t="b">
        <f t="shared" si="337"/>
        <v>1</v>
      </c>
      <c r="X322" s="36">
        <f t="shared" si="338"/>
        <v>-17.999999999999993</v>
      </c>
      <c r="Y322" s="6"/>
      <c r="Z322" s="6"/>
    </row>
    <row r="323" spans="1:26" x14ac:dyDescent="0.25">
      <c r="A323" s="34" t="s">
        <v>611</v>
      </c>
      <c r="B323" s="51" t="s">
        <v>612</v>
      </c>
      <c r="C323" s="52"/>
      <c r="D323" s="52"/>
      <c r="E323" s="52"/>
      <c r="F323" s="52"/>
      <c r="G323" s="52"/>
      <c r="H323" s="52"/>
      <c r="I323" s="52"/>
      <c r="J323" s="52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38.25" x14ac:dyDescent="0.25">
      <c r="A324" s="7" t="s">
        <v>613</v>
      </c>
      <c r="B324" s="7" t="s">
        <v>614</v>
      </c>
      <c r="C324" s="8" t="s">
        <v>13</v>
      </c>
      <c r="D324" s="9">
        <v>2</v>
      </c>
      <c r="E324" s="38">
        <f t="shared" ref="E324:E334" si="339">L324*(1-18%)</f>
        <v>385.3098</v>
      </c>
      <c r="F324" s="12">
        <f t="shared" ref="F324:F334" si="340">TRUNC(E324*D324,2)</f>
        <v>770.61</v>
      </c>
      <c r="G324" s="12">
        <f t="shared" ref="G324:G334" si="341">M324*(1-18%)</f>
        <v>103.76280000000001</v>
      </c>
      <c r="H324" s="12"/>
      <c r="I324" s="12">
        <f t="shared" ref="I324:I334" si="342">O324*(1-18%)</f>
        <v>489.07260000000002</v>
      </c>
      <c r="J324" s="13">
        <f t="shared" ref="J324:J334" si="343">ROUND(I324*D324,2)</f>
        <v>978.15</v>
      </c>
      <c r="K324" s="6"/>
      <c r="L324" s="6">
        <v>469.89</v>
      </c>
      <c r="M324" s="6">
        <v>126.54</v>
      </c>
      <c r="N324" s="6"/>
      <c r="O324" s="6">
        <v>596.42999999999995</v>
      </c>
      <c r="P324" s="6"/>
      <c r="Q324" s="6">
        <f t="shared" ref="Q324:Q334" si="344">U324-R324-S324</f>
        <v>385.30891042306791</v>
      </c>
      <c r="R324" s="6">
        <f t="shared" ref="R324:R334" si="345">U324-(U324/(1+26.93%))</f>
        <v>103.76368957693211</v>
      </c>
      <c r="S324" s="6">
        <f t="shared" ref="S324:S334" si="346">N324*(1-18%)</f>
        <v>0</v>
      </c>
      <c r="T324" s="6">
        <f t="shared" ref="T324:T334" si="347">(SUM(Q324:S324))</f>
        <v>489.07260000000002</v>
      </c>
      <c r="U324" s="6">
        <f t="shared" ref="U324:U334" si="348">O324*(1-18%)</f>
        <v>489.07260000000002</v>
      </c>
      <c r="V324" s="6" t="b">
        <f t="shared" ref="V324:V334" si="349">U324=T324</f>
        <v>1</v>
      </c>
      <c r="W324" s="6" t="b">
        <f t="shared" ref="W324:W334" si="350">U324=I324</f>
        <v>1</v>
      </c>
      <c r="X324" s="36">
        <f t="shared" ref="X324:X334" si="351">((U324/O324)-1)*100</f>
        <v>-17.999999999999993</v>
      </c>
      <c r="Y324" s="6"/>
      <c r="Z324" s="6"/>
    </row>
    <row r="325" spans="1:26" ht="51" x14ac:dyDescent="0.25">
      <c r="A325" s="7" t="s">
        <v>615</v>
      </c>
      <c r="B325" s="7" t="s">
        <v>616</v>
      </c>
      <c r="C325" s="8" t="s">
        <v>13</v>
      </c>
      <c r="D325" s="9">
        <v>10</v>
      </c>
      <c r="E325" s="38">
        <f t="shared" si="339"/>
        <v>20.2376</v>
      </c>
      <c r="F325" s="12">
        <f t="shared" si="340"/>
        <v>202.37</v>
      </c>
      <c r="G325" s="12">
        <f t="shared" si="341"/>
        <v>5.4447999999999999</v>
      </c>
      <c r="H325" s="12"/>
      <c r="I325" s="12">
        <f t="shared" si="342"/>
        <v>25.682400000000001</v>
      </c>
      <c r="J325" s="13">
        <f t="shared" si="343"/>
        <v>256.82</v>
      </c>
      <c r="K325" s="6"/>
      <c r="L325" s="6">
        <v>24.68</v>
      </c>
      <c r="M325" s="6">
        <v>6.64</v>
      </c>
      <c r="N325" s="6"/>
      <c r="O325" s="6">
        <v>31.32</v>
      </c>
      <c r="P325" s="6"/>
      <c r="Q325" s="6">
        <f t="shared" si="344"/>
        <v>20.233514535570791</v>
      </c>
      <c r="R325" s="6">
        <f t="shared" si="345"/>
        <v>5.4488854644292104</v>
      </c>
      <c r="S325" s="6">
        <f t="shared" si="346"/>
        <v>0</v>
      </c>
      <c r="T325" s="6">
        <f t="shared" si="347"/>
        <v>25.682400000000001</v>
      </c>
      <c r="U325" s="6">
        <f t="shared" si="348"/>
        <v>25.682400000000001</v>
      </c>
      <c r="V325" s="6" t="b">
        <f t="shared" si="349"/>
        <v>1</v>
      </c>
      <c r="W325" s="6" t="b">
        <f t="shared" si="350"/>
        <v>1</v>
      </c>
      <c r="X325" s="36">
        <f t="shared" si="351"/>
        <v>-17.999999999999993</v>
      </c>
      <c r="Y325" s="6"/>
      <c r="Z325" s="6"/>
    </row>
    <row r="326" spans="1:26" ht="38.25" x14ac:dyDescent="0.25">
      <c r="A326" s="7" t="s">
        <v>617</v>
      </c>
      <c r="B326" s="7" t="s">
        <v>618</v>
      </c>
      <c r="C326" s="8" t="s">
        <v>13</v>
      </c>
      <c r="D326" s="9">
        <v>10</v>
      </c>
      <c r="E326" s="38">
        <f t="shared" si="339"/>
        <v>100.22860000000001</v>
      </c>
      <c r="F326" s="12">
        <f t="shared" si="340"/>
        <v>1002.28</v>
      </c>
      <c r="G326" s="12">
        <f t="shared" si="341"/>
        <v>26.9862</v>
      </c>
      <c r="H326" s="12"/>
      <c r="I326" s="12">
        <f t="shared" si="342"/>
        <v>127.2148</v>
      </c>
      <c r="J326" s="13">
        <f t="shared" si="343"/>
        <v>1272.1500000000001</v>
      </c>
      <c r="K326" s="6"/>
      <c r="L326" s="6">
        <v>122.23</v>
      </c>
      <c r="M326" s="6">
        <v>32.909999999999997</v>
      </c>
      <c r="N326" s="6"/>
      <c r="O326" s="6">
        <v>155.13999999999999</v>
      </c>
      <c r="P326" s="6"/>
      <c r="Q326" s="6">
        <f t="shared" si="344"/>
        <v>100.22437564011661</v>
      </c>
      <c r="R326" s="6">
        <f t="shared" si="345"/>
        <v>26.990424359883392</v>
      </c>
      <c r="S326" s="6">
        <f t="shared" si="346"/>
        <v>0</v>
      </c>
      <c r="T326" s="6">
        <f t="shared" si="347"/>
        <v>127.2148</v>
      </c>
      <c r="U326" s="6">
        <f t="shared" si="348"/>
        <v>127.2148</v>
      </c>
      <c r="V326" s="6" t="b">
        <f t="shared" si="349"/>
        <v>1</v>
      </c>
      <c r="W326" s="6" t="b">
        <f t="shared" si="350"/>
        <v>1</v>
      </c>
      <c r="X326" s="36">
        <f t="shared" si="351"/>
        <v>-17.999999999999993</v>
      </c>
      <c r="Y326" s="6"/>
      <c r="Z326" s="6"/>
    </row>
    <row r="327" spans="1:26" ht="38.25" x14ac:dyDescent="0.25">
      <c r="A327" s="7" t="s">
        <v>619</v>
      </c>
      <c r="B327" s="7" t="s">
        <v>620</v>
      </c>
      <c r="C327" s="8" t="s">
        <v>13</v>
      </c>
      <c r="D327" s="9">
        <v>10</v>
      </c>
      <c r="E327" s="38">
        <f t="shared" si="339"/>
        <v>24.805000000000003</v>
      </c>
      <c r="F327" s="12">
        <f t="shared" si="340"/>
        <v>248.05</v>
      </c>
      <c r="G327" s="12">
        <f t="shared" si="341"/>
        <v>6.6748000000000012</v>
      </c>
      <c r="H327" s="12"/>
      <c r="I327" s="12">
        <f t="shared" si="342"/>
        <v>31.479800000000004</v>
      </c>
      <c r="J327" s="13">
        <f t="shared" si="343"/>
        <v>314.8</v>
      </c>
      <c r="K327" s="6"/>
      <c r="L327" s="6">
        <v>30.25</v>
      </c>
      <c r="M327" s="6">
        <v>8.14</v>
      </c>
      <c r="N327" s="6"/>
      <c r="O327" s="6">
        <v>38.39</v>
      </c>
      <c r="P327" s="6"/>
      <c r="Q327" s="6">
        <f t="shared" si="344"/>
        <v>24.800913889545424</v>
      </c>
      <c r="R327" s="6">
        <f t="shared" si="345"/>
        <v>6.6788861104545809</v>
      </c>
      <c r="S327" s="6">
        <f t="shared" si="346"/>
        <v>0</v>
      </c>
      <c r="T327" s="6">
        <f t="shared" si="347"/>
        <v>31.479800000000004</v>
      </c>
      <c r="U327" s="6">
        <f t="shared" si="348"/>
        <v>31.479800000000004</v>
      </c>
      <c r="V327" s="6" t="b">
        <f t="shared" si="349"/>
        <v>1</v>
      </c>
      <c r="W327" s="6" t="b">
        <f t="shared" si="350"/>
        <v>1</v>
      </c>
      <c r="X327" s="36">
        <f t="shared" si="351"/>
        <v>-17.999999999999993</v>
      </c>
      <c r="Y327" s="6"/>
      <c r="Z327" s="6"/>
    </row>
    <row r="328" spans="1:26" ht="51" x14ac:dyDescent="0.25">
      <c r="A328" s="7" t="s">
        <v>621</v>
      </c>
      <c r="B328" s="7" t="s">
        <v>622</v>
      </c>
      <c r="C328" s="8" t="s">
        <v>13</v>
      </c>
      <c r="D328" s="9">
        <v>8</v>
      </c>
      <c r="E328" s="38">
        <f t="shared" si="339"/>
        <v>84.94380000000001</v>
      </c>
      <c r="F328" s="12">
        <f t="shared" si="340"/>
        <v>679.55</v>
      </c>
      <c r="G328" s="12">
        <f t="shared" si="341"/>
        <v>22.869800000000001</v>
      </c>
      <c r="H328" s="12"/>
      <c r="I328" s="12">
        <f t="shared" si="342"/>
        <v>107.81360000000002</v>
      </c>
      <c r="J328" s="13">
        <f t="shared" si="343"/>
        <v>862.51</v>
      </c>
      <c r="K328" s="6"/>
      <c r="L328" s="6">
        <v>103.59</v>
      </c>
      <c r="M328" s="6">
        <v>27.89</v>
      </c>
      <c r="N328" s="6"/>
      <c r="O328" s="6">
        <v>131.48000000000002</v>
      </c>
      <c r="P328" s="6"/>
      <c r="Q328" s="6">
        <f t="shared" si="344"/>
        <v>84.939415425825288</v>
      </c>
      <c r="R328" s="6">
        <f t="shared" si="345"/>
        <v>22.874184574174734</v>
      </c>
      <c r="S328" s="6">
        <f t="shared" si="346"/>
        <v>0</v>
      </c>
      <c r="T328" s="6">
        <f t="shared" si="347"/>
        <v>107.81360000000002</v>
      </c>
      <c r="U328" s="6">
        <f t="shared" si="348"/>
        <v>107.81360000000002</v>
      </c>
      <c r="V328" s="6" t="b">
        <f t="shared" si="349"/>
        <v>1</v>
      </c>
      <c r="W328" s="6" t="b">
        <f t="shared" si="350"/>
        <v>1</v>
      </c>
      <c r="X328" s="36">
        <f t="shared" si="351"/>
        <v>-17.999999999999993</v>
      </c>
      <c r="Y328" s="6"/>
      <c r="Z328" s="6"/>
    </row>
    <row r="329" spans="1:26" ht="51" x14ac:dyDescent="0.25">
      <c r="A329" s="7" t="s">
        <v>623</v>
      </c>
      <c r="B329" s="7" t="s">
        <v>624</v>
      </c>
      <c r="C329" s="8" t="s">
        <v>13</v>
      </c>
      <c r="D329" s="9">
        <v>2</v>
      </c>
      <c r="E329" s="38">
        <f t="shared" si="339"/>
        <v>236.11080000000001</v>
      </c>
      <c r="F329" s="12">
        <f t="shared" si="340"/>
        <v>472.22</v>
      </c>
      <c r="G329" s="12">
        <f t="shared" si="341"/>
        <v>63.582800000000013</v>
      </c>
      <c r="H329" s="12"/>
      <c r="I329" s="12">
        <f t="shared" si="342"/>
        <v>299.69360000000006</v>
      </c>
      <c r="J329" s="13">
        <f t="shared" si="343"/>
        <v>599.39</v>
      </c>
      <c r="K329" s="6"/>
      <c r="L329" s="6">
        <v>287.94</v>
      </c>
      <c r="M329" s="6">
        <v>77.540000000000006</v>
      </c>
      <c r="N329" s="6"/>
      <c r="O329" s="6">
        <v>365.48</v>
      </c>
      <c r="P329" s="6"/>
      <c r="Q329" s="6">
        <f t="shared" si="344"/>
        <v>236.10935161112431</v>
      </c>
      <c r="R329" s="6">
        <f t="shared" si="345"/>
        <v>63.58424838887575</v>
      </c>
      <c r="S329" s="6">
        <f t="shared" si="346"/>
        <v>0</v>
      </c>
      <c r="T329" s="6">
        <f t="shared" si="347"/>
        <v>299.69360000000006</v>
      </c>
      <c r="U329" s="6">
        <f t="shared" si="348"/>
        <v>299.69360000000006</v>
      </c>
      <c r="V329" s="6" t="b">
        <f t="shared" si="349"/>
        <v>1</v>
      </c>
      <c r="W329" s="6" t="b">
        <f t="shared" si="350"/>
        <v>1</v>
      </c>
      <c r="X329" s="36">
        <f t="shared" si="351"/>
        <v>-17.999999999999982</v>
      </c>
      <c r="Y329" s="6"/>
      <c r="Z329" s="6"/>
    </row>
    <row r="330" spans="1:26" ht="38.25" x14ac:dyDescent="0.25">
      <c r="A330" s="7" t="s">
        <v>625</v>
      </c>
      <c r="B330" s="7" t="s">
        <v>626</v>
      </c>
      <c r="C330" s="8" t="s">
        <v>13</v>
      </c>
      <c r="D330" s="9">
        <v>6</v>
      </c>
      <c r="E330" s="38">
        <f t="shared" si="339"/>
        <v>29.9956</v>
      </c>
      <c r="F330" s="12">
        <f t="shared" si="340"/>
        <v>179.97</v>
      </c>
      <c r="G330" s="12">
        <f t="shared" si="341"/>
        <v>8.077</v>
      </c>
      <c r="H330" s="12"/>
      <c r="I330" s="12">
        <f t="shared" si="342"/>
        <v>38.072600000000001</v>
      </c>
      <c r="J330" s="13">
        <f t="shared" si="343"/>
        <v>228.44</v>
      </c>
      <c r="K330" s="6"/>
      <c r="L330" s="6">
        <v>36.58</v>
      </c>
      <c r="M330" s="6">
        <v>9.85</v>
      </c>
      <c r="N330" s="6"/>
      <c r="O330" s="6">
        <v>46.43</v>
      </c>
      <c r="P330" s="6"/>
      <c r="Q330" s="6">
        <f t="shared" si="344"/>
        <v>29.994957850783901</v>
      </c>
      <c r="R330" s="6">
        <f t="shared" si="345"/>
        <v>8.0776421492160999</v>
      </c>
      <c r="S330" s="6">
        <f t="shared" si="346"/>
        <v>0</v>
      </c>
      <c r="T330" s="6">
        <f t="shared" si="347"/>
        <v>38.072600000000001</v>
      </c>
      <c r="U330" s="6">
        <f t="shared" si="348"/>
        <v>38.072600000000001</v>
      </c>
      <c r="V330" s="6" t="b">
        <f t="shared" si="349"/>
        <v>1</v>
      </c>
      <c r="W330" s="6" t="b">
        <f t="shared" si="350"/>
        <v>1</v>
      </c>
      <c r="X330" s="36">
        <f t="shared" si="351"/>
        <v>-17.999999999999993</v>
      </c>
      <c r="Y330" s="6"/>
      <c r="Z330" s="6"/>
    </row>
    <row r="331" spans="1:26" ht="76.5" x14ac:dyDescent="0.25">
      <c r="A331" s="7" t="s">
        <v>627</v>
      </c>
      <c r="B331" s="7" t="s">
        <v>628</v>
      </c>
      <c r="C331" s="8" t="s">
        <v>13</v>
      </c>
      <c r="D331" s="9">
        <v>6</v>
      </c>
      <c r="E331" s="38">
        <f t="shared" si="339"/>
        <v>142.95060000000001</v>
      </c>
      <c r="F331" s="12">
        <f t="shared" si="340"/>
        <v>857.7</v>
      </c>
      <c r="G331" s="12">
        <f t="shared" si="341"/>
        <v>38.4908</v>
      </c>
      <c r="H331" s="12"/>
      <c r="I331" s="12">
        <f t="shared" si="342"/>
        <v>181.44140000000002</v>
      </c>
      <c r="J331" s="13">
        <f t="shared" si="343"/>
        <v>1088.6500000000001</v>
      </c>
      <c r="K331" s="6"/>
      <c r="L331" s="6">
        <v>174.33</v>
      </c>
      <c r="M331" s="6">
        <v>46.94</v>
      </c>
      <c r="N331" s="6"/>
      <c r="O331" s="6">
        <v>221.27</v>
      </c>
      <c r="P331" s="6"/>
      <c r="Q331" s="6">
        <f t="shared" si="344"/>
        <v>142.94603324667142</v>
      </c>
      <c r="R331" s="6">
        <f t="shared" si="345"/>
        <v>38.495366753328597</v>
      </c>
      <c r="S331" s="6">
        <f t="shared" si="346"/>
        <v>0</v>
      </c>
      <c r="T331" s="6">
        <f t="shared" si="347"/>
        <v>181.44140000000002</v>
      </c>
      <c r="U331" s="6">
        <f t="shared" si="348"/>
        <v>181.44140000000002</v>
      </c>
      <c r="V331" s="6" t="b">
        <f t="shared" si="349"/>
        <v>1</v>
      </c>
      <c r="W331" s="6" t="b">
        <f t="shared" si="350"/>
        <v>1</v>
      </c>
      <c r="X331" s="36">
        <f t="shared" si="351"/>
        <v>-17.999999999999993</v>
      </c>
      <c r="Y331" s="6"/>
      <c r="Z331" s="6"/>
    </row>
    <row r="332" spans="1:26" ht="89.25" x14ac:dyDescent="0.25">
      <c r="A332" s="7" t="s">
        <v>629</v>
      </c>
      <c r="B332" s="7" t="s">
        <v>630</v>
      </c>
      <c r="C332" s="8" t="s">
        <v>13</v>
      </c>
      <c r="D332" s="9">
        <v>2</v>
      </c>
      <c r="E332" s="38">
        <f t="shared" si="339"/>
        <v>518.42040000000009</v>
      </c>
      <c r="F332" s="12">
        <f t="shared" si="340"/>
        <v>1036.8399999999999</v>
      </c>
      <c r="G332" s="12">
        <f t="shared" si="341"/>
        <v>139.60500000000002</v>
      </c>
      <c r="H332" s="12"/>
      <c r="I332" s="12">
        <f t="shared" si="342"/>
        <v>658.0254000000001</v>
      </c>
      <c r="J332" s="13">
        <f t="shared" si="343"/>
        <v>1316.05</v>
      </c>
      <c r="K332" s="6"/>
      <c r="L332" s="6">
        <v>632.22</v>
      </c>
      <c r="M332" s="6">
        <v>170.25</v>
      </c>
      <c r="N332" s="6"/>
      <c r="O332" s="6">
        <v>802.47</v>
      </c>
      <c r="P332" s="6"/>
      <c r="Q332" s="6">
        <f t="shared" si="344"/>
        <v>518.41597731032869</v>
      </c>
      <c r="R332" s="6">
        <f t="shared" si="345"/>
        <v>139.60942268967142</v>
      </c>
      <c r="S332" s="6">
        <f t="shared" si="346"/>
        <v>0</v>
      </c>
      <c r="T332" s="6">
        <f t="shared" si="347"/>
        <v>658.0254000000001</v>
      </c>
      <c r="U332" s="6">
        <f t="shared" si="348"/>
        <v>658.0254000000001</v>
      </c>
      <c r="V332" s="6" t="b">
        <f t="shared" si="349"/>
        <v>1</v>
      </c>
      <c r="W332" s="6" t="b">
        <f t="shared" si="350"/>
        <v>1</v>
      </c>
      <c r="X332" s="36">
        <f t="shared" si="351"/>
        <v>-17.999999999999993</v>
      </c>
      <c r="Y332" s="6"/>
      <c r="Z332" s="6"/>
    </row>
    <row r="333" spans="1:26" ht="71.25" customHeight="1" x14ac:dyDescent="0.25">
      <c r="A333" s="7" t="s">
        <v>631</v>
      </c>
      <c r="B333" s="7" t="s">
        <v>632</v>
      </c>
      <c r="C333" s="8" t="s">
        <v>13</v>
      </c>
      <c r="D333" s="9">
        <v>2</v>
      </c>
      <c r="E333" s="38">
        <f t="shared" si="339"/>
        <v>382.12</v>
      </c>
      <c r="F333" s="12">
        <f t="shared" si="340"/>
        <v>764.24</v>
      </c>
      <c r="G333" s="12">
        <f t="shared" si="341"/>
        <v>102.90180000000001</v>
      </c>
      <c r="H333" s="12"/>
      <c r="I333" s="12">
        <f t="shared" si="342"/>
        <v>485.02180000000004</v>
      </c>
      <c r="J333" s="13">
        <f t="shared" si="343"/>
        <v>970.04</v>
      </c>
      <c r="K333" s="6"/>
      <c r="L333" s="6">
        <v>466</v>
      </c>
      <c r="M333" s="6">
        <v>125.49</v>
      </c>
      <c r="N333" s="6"/>
      <c r="O333" s="6">
        <v>591.49</v>
      </c>
      <c r="P333" s="6"/>
      <c r="Q333" s="6">
        <f t="shared" si="344"/>
        <v>382.11754510360049</v>
      </c>
      <c r="R333" s="6">
        <f t="shared" si="345"/>
        <v>102.90425489639955</v>
      </c>
      <c r="S333" s="6">
        <f t="shared" si="346"/>
        <v>0</v>
      </c>
      <c r="T333" s="6">
        <f t="shared" si="347"/>
        <v>485.02180000000004</v>
      </c>
      <c r="U333" s="6">
        <f t="shared" si="348"/>
        <v>485.02180000000004</v>
      </c>
      <c r="V333" s="6" t="b">
        <f t="shared" si="349"/>
        <v>1</v>
      </c>
      <c r="W333" s="6" t="b">
        <f t="shared" si="350"/>
        <v>1</v>
      </c>
      <c r="X333" s="36">
        <f t="shared" si="351"/>
        <v>-17.999999999999993</v>
      </c>
      <c r="Y333" s="6"/>
      <c r="Z333" s="6"/>
    </row>
    <row r="334" spans="1:26" ht="25.5" x14ac:dyDescent="0.25">
      <c r="A334" s="7" t="s">
        <v>633</v>
      </c>
      <c r="B334" s="7" t="s">
        <v>634</v>
      </c>
      <c r="C334" s="8" t="s">
        <v>13</v>
      </c>
      <c r="D334" s="9">
        <v>8</v>
      </c>
      <c r="E334" s="38">
        <f t="shared" si="339"/>
        <v>137.4812</v>
      </c>
      <c r="F334" s="12">
        <f t="shared" si="340"/>
        <v>1099.8399999999999</v>
      </c>
      <c r="G334" s="12">
        <f t="shared" si="341"/>
        <v>37.023000000000003</v>
      </c>
      <c r="H334" s="12"/>
      <c r="I334" s="12">
        <f t="shared" si="342"/>
        <v>174.50420000000003</v>
      </c>
      <c r="J334" s="13">
        <f t="shared" si="343"/>
        <v>1396.03</v>
      </c>
      <c r="K334" s="6"/>
      <c r="L334" s="6">
        <v>167.66</v>
      </c>
      <c r="M334" s="6">
        <v>45.15</v>
      </c>
      <c r="N334" s="6"/>
      <c r="O334" s="6">
        <v>212.81</v>
      </c>
      <c r="P334" s="6"/>
      <c r="Q334" s="6">
        <f t="shared" si="344"/>
        <v>137.48065863074137</v>
      </c>
      <c r="R334" s="6">
        <f t="shared" si="345"/>
        <v>37.023541369258652</v>
      </c>
      <c r="S334" s="6">
        <f t="shared" si="346"/>
        <v>0</v>
      </c>
      <c r="T334" s="6">
        <f t="shared" si="347"/>
        <v>174.50420000000003</v>
      </c>
      <c r="U334" s="6">
        <f t="shared" si="348"/>
        <v>174.50420000000003</v>
      </c>
      <c r="V334" s="6" t="b">
        <f t="shared" si="349"/>
        <v>1</v>
      </c>
      <c r="W334" s="6" t="b">
        <f t="shared" si="350"/>
        <v>1</v>
      </c>
      <c r="X334" s="36">
        <f t="shared" si="351"/>
        <v>-17.999999999999993</v>
      </c>
      <c r="Y334" s="6"/>
      <c r="Z334" s="6"/>
    </row>
    <row r="335" spans="1:26" x14ac:dyDescent="0.25">
      <c r="A335" s="34" t="s">
        <v>635</v>
      </c>
      <c r="B335" s="51" t="s">
        <v>636</v>
      </c>
      <c r="C335" s="52"/>
      <c r="D335" s="52"/>
      <c r="E335" s="52"/>
      <c r="F335" s="52"/>
      <c r="G335" s="52"/>
      <c r="H335" s="52"/>
      <c r="I335" s="52"/>
      <c r="J335" s="52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25.5" x14ac:dyDescent="0.25">
      <c r="A336" s="7" t="s">
        <v>637</v>
      </c>
      <c r="B336" s="7" t="s">
        <v>638</v>
      </c>
      <c r="C336" s="8" t="s">
        <v>13</v>
      </c>
      <c r="D336" s="9">
        <v>2</v>
      </c>
      <c r="E336" s="38">
        <f t="shared" ref="E336:E344" si="352">L336*(1-18%)</f>
        <v>466.80959999999999</v>
      </c>
      <c r="F336" s="12">
        <f t="shared" ref="F336:F344" si="353">TRUNC(E336*D336,2)</f>
        <v>933.61</v>
      </c>
      <c r="G336" s="12">
        <f t="shared" ref="G336:I344" si="354">M336*(1-18%)</f>
        <v>125.70600000000002</v>
      </c>
      <c r="H336" s="12"/>
      <c r="I336" s="12">
        <f t="shared" si="354"/>
        <v>592.51559999999995</v>
      </c>
      <c r="J336" s="13">
        <f t="shared" ref="J336:J344" si="355">ROUND(I336*D336,2)</f>
        <v>1185.03</v>
      </c>
      <c r="K336" s="6"/>
      <c r="L336" s="6">
        <v>569.28</v>
      </c>
      <c r="M336" s="6">
        <v>153.30000000000001</v>
      </c>
      <c r="N336" s="6"/>
      <c r="O336" s="6">
        <v>722.57999999999993</v>
      </c>
      <c r="P336" s="6"/>
      <c r="Q336" s="6">
        <f t="shared" ref="Q336:Q344" si="356">U336-R336-S336</f>
        <v>466.8050106357835</v>
      </c>
      <c r="R336" s="6">
        <f t="shared" ref="R336:R344" si="357">U336-(U336/(1+26.93%))</f>
        <v>125.71058936421645</v>
      </c>
      <c r="S336" s="6">
        <f t="shared" ref="S336:S344" si="358">N336*(1-18%)</f>
        <v>0</v>
      </c>
      <c r="T336" s="6">
        <f t="shared" ref="T336:T344" si="359">(SUM(Q336:S336))</f>
        <v>592.51559999999995</v>
      </c>
      <c r="U336" s="6">
        <f t="shared" ref="U336:U344" si="360">O336*(1-18%)</f>
        <v>592.51559999999995</v>
      </c>
      <c r="V336" s="6" t="b">
        <f t="shared" ref="V336:V344" si="361">U336=T336</f>
        <v>1</v>
      </c>
      <c r="W336" s="6" t="b">
        <f t="shared" ref="W336:W344" si="362">U336=I336</f>
        <v>1</v>
      </c>
      <c r="X336" s="36">
        <f t="shared" ref="X336:X344" si="363">((U336/O336)-1)*100</f>
        <v>-17.999999999999993</v>
      </c>
      <c r="Y336" s="6"/>
      <c r="Z336" s="6"/>
    </row>
    <row r="337" spans="1:26" ht="38.25" x14ac:dyDescent="0.25">
      <c r="A337" s="7" t="s">
        <v>639</v>
      </c>
      <c r="B337" s="7" t="s">
        <v>640</v>
      </c>
      <c r="C337" s="8" t="s">
        <v>13</v>
      </c>
      <c r="D337" s="9">
        <v>6</v>
      </c>
      <c r="E337" s="38">
        <f t="shared" si="352"/>
        <v>23.165000000000003</v>
      </c>
      <c r="F337" s="12">
        <f t="shared" si="353"/>
        <v>138.99</v>
      </c>
      <c r="G337" s="12">
        <f t="shared" si="354"/>
        <v>6.2320000000000002</v>
      </c>
      <c r="H337" s="12"/>
      <c r="I337" s="12">
        <f t="shared" si="354"/>
        <v>29.397000000000002</v>
      </c>
      <c r="J337" s="13">
        <f t="shared" si="355"/>
        <v>176.38</v>
      </c>
      <c r="K337" s="6"/>
      <c r="L337" s="6">
        <v>28.25</v>
      </c>
      <c r="M337" s="6">
        <v>7.6</v>
      </c>
      <c r="N337" s="6"/>
      <c r="O337" s="6">
        <v>35.85</v>
      </c>
      <c r="P337" s="6"/>
      <c r="Q337" s="6">
        <f t="shared" si="356"/>
        <v>23.160009454029783</v>
      </c>
      <c r="R337" s="6">
        <f t="shared" si="357"/>
        <v>6.2369905459702188</v>
      </c>
      <c r="S337" s="6">
        <f t="shared" si="358"/>
        <v>0</v>
      </c>
      <c r="T337" s="6">
        <f t="shared" si="359"/>
        <v>29.397000000000002</v>
      </c>
      <c r="U337" s="6">
        <f t="shared" si="360"/>
        <v>29.397000000000002</v>
      </c>
      <c r="V337" s="6" t="b">
        <f t="shared" si="361"/>
        <v>1</v>
      </c>
      <c r="W337" s="6" t="b">
        <f t="shared" si="362"/>
        <v>1</v>
      </c>
      <c r="X337" s="36">
        <f t="shared" si="363"/>
        <v>-17.999999999999993</v>
      </c>
      <c r="Y337" s="6"/>
      <c r="Z337" s="6"/>
    </row>
    <row r="338" spans="1:26" ht="51" x14ac:dyDescent="0.25">
      <c r="A338" s="7" t="s">
        <v>641</v>
      </c>
      <c r="B338" s="7" t="s">
        <v>642</v>
      </c>
      <c r="C338" s="8" t="s">
        <v>13</v>
      </c>
      <c r="D338" s="9">
        <v>2</v>
      </c>
      <c r="E338" s="38">
        <f t="shared" si="352"/>
        <v>187.59140000000002</v>
      </c>
      <c r="F338" s="12">
        <f t="shared" si="353"/>
        <v>375.18</v>
      </c>
      <c r="G338" s="12">
        <f t="shared" si="354"/>
        <v>50.512000000000008</v>
      </c>
      <c r="H338" s="12"/>
      <c r="I338" s="12">
        <f t="shared" si="354"/>
        <v>238.10340000000002</v>
      </c>
      <c r="J338" s="13">
        <f t="shared" si="355"/>
        <v>476.21</v>
      </c>
      <c r="K338" s="6"/>
      <c r="L338" s="6">
        <v>228.77</v>
      </c>
      <c r="M338" s="6">
        <v>61.6</v>
      </c>
      <c r="N338" s="6"/>
      <c r="O338" s="6">
        <v>290.37</v>
      </c>
      <c r="P338" s="6"/>
      <c r="Q338" s="6">
        <f t="shared" si="356"/>
        <v>187.58638619711655</v>
      </c>
      <c r="R338" s="6">
        <f t="shared" si="357"/>
        <v>50.517013802883469</v>
      </c>
      <c r="S338" s="6">
        <f t="shared" si="358"/>
        <v>0</v>
      </c>
      <c r="T338" s="6">
        <f t="shared" si="359"/>
        <v>238.10340000000002</v>
      </c>
      <c r="U338" s="6">
        <f t="shared" si="360"/>
        <v>238.10340000000002</v>
      </c>
      <c r="V338" s="6" t="b">
        <f t="shared" si="361"/>
        <v>1</v>
      </c>
      <c r="W338" s="6" t="b">
        <f t="shared" si="362"/>
        <v>1</v>
      </c>
      <c r="X338" s="36">
        <f t="shared" si="363"/>
        <v>-17.999999999999993</v>
      </c>
      <c r="Y338" s="6"/>
      <c r="Z338" s="6"/>
    </row>
    <row r="339" spans="1:26" ht="51" x14ac:dyDescent="0.25">
      <c r="A339" s="7" t="s">
        <v>643</v>
      </c>
      <c r="B339" s="7" t="s">
        <v>644</v>
      </c>
      <c r="C339" s="8" t="s">
        <v>13</v>
      </c>
      <c r="D339" s="9">
        <v>8</v>
      </c>
      <c r="E339" s="38">
        <f t="shared" si="352"/>
        <v>194.38920000000002</v>
      </c>
      <c r="F339" s="12">
        <f t="shared" si="353"/>
        <v>1555.11</v>
      </c>
      <c r="G339" s="12">
        <f t="shared" si="354"/>
        <v>52.348800000000004</v>
      </c>
      <c r="H339" s="12"/>
      <c r="I339" s="12">
        <f t="shared" si="354"/>
        <v>246.738</v>
      </c>
      <c r="J339" s="13">
        <f t="shared" si="355"/>
        <v>1973.9</v>
      </c>
      <c r="K339" s="6"/>
      <c r="L339" s="6">
        <v>237.06</v>
      </c>
      <c r="M339" s="6">
        <v>63.84</v>
      </c>
      <c r="N339" s="6"/>
      <c r="O339" s="6">
        <v>300.89999999999998</v>
      </c>
      <c r="P339" s="6"/>
      <c r="Q339" s="6">
        <f t="shared" si="356"/>
        <v>194.38903332545499</v>
      </c>
      <c r="R339" s="6">
        <f t="shared" si="357"/>
        <v>52.348966674545011</v>
      </c>
      <c r="S339" s="6">
        <f t="shared" si="358"/>
        <v>0</v>
      </c>
      <c r="T339" s="6">
        <f t="shared" si="359"/>
        <v>246.738</v>
      </c>
      <c r="U339" s="6">
        <f t="shared" si="360"/>
        <v>246.738</v>
      </c>
      <c r="V339" s="6" t="b">
        <f t="shared" si="361"/>
        <v>1</v>
      </c>
      <c r="W339" s="6" t="b">
        <f t="shared" si="362"/>
        <v>1</v>
      </c>
      <c r="X339" s="36">
        <f t="shared" si="363"/>
        <v>-17.999999999999993</v>
      </c>
      <c r="Y339" s="6"/>
      <c r="Z339" s="6"/>
    </row>
    <row r="340" spans="1:26" ht="51" x14ac:dyDescent="0.25">
      <c r="A340" s="7" t="s">
        <v>645</v>
      </c>
      <c r="B340" s="7" t="s">
        <v>646</v>
      </c>
      <c r="C340" s="8" t="s">
        <v>13</v>
      </c>
      <c r="D340" s="9">
        <v>6</v>
      </c>
      <c r="E340" s="38">
        <f t="shared" si="352"/>
        <v>39.056600000000003</v>
      </c>
      <c r="F340" s="12">
        <f t="shared" si="353"/>
        <v>234.33</v>
      </c>
      <c r="G340" s="12">
        <f t="shared" si="354"/>
        <v>10.512400000000001</v>
      </c>
      <c r="H340" s="12"/>
      <c r="I340" s="12">
        <f t="shared" si="354"/>
        <v>49.569000000000003</v>
      </c>
      <c r="J340" s="13">
        <f t="shared" si="355"/>
        <v>297.41000000000003</v>
      </c>
      <c r="K340" s="6"/>
      <c r="L340" s="6">
        <v>47.63</v>
      </c>
      <c r="M340" s="6">
        <v>12.82</v>
      </c>
      <c r="N340" s="6"/>
      <c r="O340" s="6">
        <v>60.45</v>
      </c>
      <c r="P340" s="6"/>
      <c r="Q340" s="6">
        <f t="shared" si="356"/>
        <v>39.05223351453558</v>
      </c>
      <c r="R340" s="6">
        <f t="shared" si="357"/>
        <v>10.516766485464423</v>
      </c>
      <c r="S340" s="6">
        <f t="shared" si="358"/>
        <v>0</v>
      </c>
      <c r="T340" s="6">
        <f t="shared" si="359"/>
        <v>49.569000000000003</v>
      </c>
      <c r="U340" s="6">
        <f t="shared" si="360"/>
        <v>49.569000000000003</v>
      </c>
      <c r="V340" s="6" t="b">
        <f t="shared" si="361"/>
        <v>1</v>
      </c>
      <c r="W340" s="6" t="b">
        <f t="shared" si="362"/>
        <v>1</v>
      </c>
      <c r="X340" s="36">
        <f t="shared" si="363"/>
        <v>-18.000000000000004</v>
      </c>
      <c r="Y340" s="6"/>
      <c r="Z340" s="6"/>
    </row>
    <row r="341" spans="1:26" ht="38.25" x14ac:dyDescent="0.25">
      <c r="A341" s="7" t="s">
        <v>647</v>
      </c>
      <c r="B341" s="7" t="s">
        <v>648</v>
      </c>
      <c r="C341" s="8" t="s">
        <v>649</v>
      </c>
      <c r="D341" s="9">
        <v>2</v>
      </c>
      <c r="E341" s="38">
        <f t="shared" si="352"/>
        <v>398.47080000000005</v>
      </c>
      <c r="F341" s="12">
        <f t="shared" si="353"/>
        <v>796.94</v>
      </c>
      <c r="G341" s="12">
        <f t="shared" si="354"/>
        <v>107.30520000000001</v>
      </c>
      <c r="H341" s="12"/>
      <c r="I341" s="12">
        <f t="shared" si="354"/>
        <v>505.77600000000001</v>
      </c>
      <c r="J341" s="13">
        <f t="shared" si="355"/>
        <v>1011.55</v>
      </c>
      <c r="K341" s="6"/>
      <c r="L341" s="6">
        <v>485.94</v>
      </c>
      <c r="M341" s="6">
        <v>130.86000000000001</v>
      </c>
      <c r="N341" s="6"/>
      <c r="O341" s="6">
        <v>616.79999999999995</v>
      </c>
      <c r="P341" s="6"/>
      <c r="Q341" s="6">
        <f t="shared" si="356"/>
        <v>398.46844717560867</v>
      </c>
      <c r="R341" s="6">
        <f t="shared" si="357"/>
        <v>107.30755282439134</v>
      </c>
      <c r="S341" s="6">
        <f t="shared" si="358"/>
        <v>0</v>
      </c>
      <c r="T341" s="6">
        <f t="shared" si="359"/>
        <v>505.77600000000001</v>
      </c>
      <c r="U341" s="6">
        <f t="shared" si="360"/>
        <v>505.77600000000001</v>
      </c>
      <c r="V341" s="6" t="b">
        <f t="shared" si="361"/>
        <v>1</v>
      </c>
      <c r="W341" s="6" t="b">
        <f t="shared" si="362"/>
        <v>1</v>
      </c>
      <c r="X341" s="36">
        <f t="shared" si="363"/>
        <v>-17.999999999999993</v>
      </c>
      <c r="Y341" s="6"/>
      <c r="Z341" s="6"/>
    </row>
    <row r="342" spans="1:26" ht="63.75" x14ac:dyDescent="0.25">
      <c r="A342" s="7" t="s">
        <v>650</v>
      </c>
      <c r="B342" s="7" t="s">
        <v>651</v>
      </c>
      <c r="C342" s="8" t="s">
        <v>13</v>
      </c>
      <c r="D342" s="9">
        <v>6</v>
      </c>
      <c r="E342" s="38">
        <f t="shared" si="352"/>
        <v>79.425200000000004</v>
      </c>
      <c r="F342" s="12">
        <f t="shared" si="353"/>
        <v>476.55</v>
      </c>
      <c r="G342" s="12">
        <f t="shared" si="354"/>
        <v>21.3856</v>
      </c>
      <c r="H342" s="12"/>
      <c r="I342" s="12">
        <f t="shared" si="354"/>
        <v>100.8108</v>
      </c>
      <c r="J342" s="13">
        <f t="shared" si="355"/>
        <v>604.86</v>
      </c>
      <c r="K342" s="6"/>
      <c r="L342" s="6">
        <v>96.86</v>
      </c>
      <c r="M342" s="6">
        <v>26.08</v>
      </c>
      <c r="N342" s="6"/>
      <c r="O342" s="6">
        <v>122.94</v>
      </c>
      <c r="P342" s="6"/>
      <c r="Q342" s="6">
        <f t="shared" si="356"/>
        <v>79.422358780430173</v>
      </c>
      <c r="R342" s="6">
        <f t="shared" si="357"/>
        <v>21.388441219569827</v>
      </c>
      <c r="S342" s="6">
        <f t="shared" si="358"/>
        <v>0</v>
      </c>
      <c r="T342" s="6">
        <f t="shared" si="359"/>
        <v>100.8108</v>
      </c>
      <c r="U342" s="6">
        <f t="shared" si="360"/>
        <v>100.8108</v>
      </c>
      <c r="V342" s="6" t="b">
        <f t="shared" si="361"/>
        <v>1</v>
      </c>
      <c r="W342" s="6" t="b">
        <f t="shared" si="362"/>
        <v>1</v>
      </c>
      <c r="X342" s="36">
        <f t="shared" si="363"/>
        <v>-17.999999999999993</v>
      </c>
      <c r="Y342" s="6"/>
      <c r="Z342" s="6"/>
    </row>
    <row r="343" spans="1:26" ht="25.5" x14ac:dyDescent="0.25">
      <c r="A343" s="7" t="s">
        <v>652</v>
      </c>
      <c r="B343" s="7" t="s">
        <v>653</v>
      </c>
      <c r="C343" s="8" t="s">
        <v>13</v>
      </c>
      <c r="D343" s="9">
        <v>8</v>
      </c>
      <c r="E343" s="38">
        <f t="shared" si="352"/>
        <v>36.481800000000007</v>
      </c>
      <c r="F343" s="12">
        <f t="shared" si="353"/>
        <v>291.85000000000002</v>
      </c>
      <c r="G343" s="12">
        <f t="shared" si="354"/>
        <v>9.8236000000000008</v>
      </c>
      <c r="H343" s="12"/>
      <c r="I343" s="12">
        <f t="shared" si="354"/>
        <v>46.305400000000006</v>
      </c>
      <c r="J343" s="13">
        <f t="shared" si="355"/>
        <v>370.44</v>
      </c>
      <c r="K343" s="6"/>
      <c r="L343" s="6">
        <v>44.49</v>
      </c>
      <c r="M343" s="6">
        <v>11.98</v>
      </c>
      <c r="N343" s="6"/>
      <c r="O343" s="6">
        <v>56.47</v>
      </c>
      <c r="P343" s="6"/>
      <c r="Q343" s="6">
        <f t="shared" si="356"/>
        <v>36.481052548648869</v>
      </c>
      <c r="R343" s="6">
        <f t="shared" si="357"/>
        <v>9.8243474513511373</v>
      </c>
      <c r="S343" s="6">
        <f t="shared" si="358"/>
        <v>0</v>
      </c>
      <c r="T343" s="6">
        <f t="shared" si="359"/>
        <v>46.305400000000006</v>
      </c>
      <c r="U343" s="6">
        <f t="shared" si="360"/>
        <v>46.305400000000006</v>
      </c>
      <c r="V343" s="6" t="b">
        <f t="shared" si="361"/>
        <v>1</v>
      </c>
      <c r="W343" s="6" t="b">
        <f t="shared" si="362"/>
        <v>1</v>
      </c>
      <c r="X343" s="36">
        <f t="shared" si="363"/>
        <v>-17.999999999999982</v>
      </c>
      <c r="Y343" s="6"/>
      <c r="Z343" s="6"/>
    </row>
    <row r="344" spans="1:26" ht="25.5" x14ac:dyDescent="0.25">
      <c r="A344" s="7" t="s">
        <v>654</v>
      </c>
      <c r="B344" s="39" t="s">
        <v>655</v>
      </c>
      <c r="C344" s="40" t="s">
        <v>13</v>
      </c>
      <c r="D344" s="41">
        <v>10</v>
      </c>
      <c r="E344" s="38">
        <f t="shared" si="352"/>
        <v>16.2852</v>
      </c>
      <c r="F344" s="38">
        <f t="shared" si="353"/>
        <v>162.85</v>
      </c>
      <c r="G344" s="38">
        <f t="shared" si="354"/>
        <v>4.3788</v>
      </c>
      <c r="H344" s="38"/>
      <c r="I344" s="38">
        <f t="shared" si="354"/>
        <v>20.664000000000001</v>
      </c>
      <c r="J344" s="68">
        <f t="shared" si="355"/>
        <v>206.64</v>
      </c>
      <c r="K344" s="6"/>
      <c r="L344" s="6">
        <v>19.86</v>
      </c>
      <c r="M344" s="6">
        <v>5.34</v>
      </c>
      <c r="N344" s="6"/>
      <c r="O344" s="6">
        <v>25.2</v>
      </c>
      <c r="P344" s="6"/>
      <c r="Q344" s="6">
        <f t="shared" si="356"/>
        <v>16.279839281493739</v>
      </c>
      <c r="R344" s="6">
        <f t="shared" si="357"/>
        <v>4.3841607185062621</v>
      </c>
      <c r="S344" s="6">
        <f t="shared" si="358"/>
        <v>0</v>
      </c>
      <c r="T344" s="6">
        <f t="shared" si="359"/>
        <v>20.664000000000001</v>
      </c>
      <c r="U344" s="6">
        <f t="shared" si="360"/>
        <v>20.664000000000001</v>
      </c>
      <c r="V344" s="6" t="b">
        <f t="shared" si="361"/>
        <v>1</v>
      </c>
      <c r="W344" s="6" t="b">
        <f t="shared" si="362"/>
        <v>1</v>
      </c>
      <c r="X344" s="36">
        <f t="shared" si="363"/>
        <v>-17.999999999999993</v>
      </c>
      <c r="Y344" s="6"/>
      <c r="Z344" s="6"/>
    </row>
    <row r="345" spans="1:26" x14ac:dyDescent="0.25">
      <c r="A345" s="34" t="s">
        <v>656</v>
      </c>
      <c r="B345" s="69" t="s">
        <v>657</v>
      </c>
      <c r="C345" s="70"/>
      <c r="D345" s="70"/>
      <c r="E345" s="70"/>
      <c r="F345" s="70"/>
      <c r="G345" s="70"/>
      <c r="H345" s="70"/>
      <c r="I345" s="70"/>
      <c r="J345" s="70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38.25" x14ac:dyDescent="0.25">
      <c r="A346" s="7" t="s">
        <v>617</v>
      </c>
      <c r="B346" s="39" t="s">
        <v>618</v>
      </c>
      <c r="C346" s="40" t="s">
        <v>13</v>
      </c>
      <c r="D346" s="41">
        <v>14</v>
      </c>
      <c r="E346" s="38">
        <f t="shared" ref="E346:E349" si="364">L346*(1-18%)</f>
        <v>100.22860000000001</v>
      </c>
      <c r="F346" s="38">
        <f t="shared" ref="F346:F349" si="365">TRUNC(E346*D346,2)</f>
        <v>1403.2</v>
      </c>
      <c r="G346" s="38">
        <f t="shared" ref="G346:I349" si="366">M346*(1-18%)</f>
        <v>26.9862</v>
      </c>
      <c r="H346" s="38"/>
      <c r="I346" s="38">
        <f t="shared" si="366"/>
        <v>127.2148</v>
      </c>
      <c r="J346" s="68">
        <f>ROUND(I346*D346,2)</f>
        <v>1781.01</v>
      </c>
      <c r="K346" s="6"/>
      <c r="L346" s="6">
        <v>122.23</v>
      </c>
      <c r="M346" s="6">
        <v>32.909999999999997</v>
      </c>
      <c r="N346" s="6"/>
      <c r="O346" s="6">
        <v>155.13999999999999</v>
      </c>
      <c r="P346" s="6"/>
      <c r="Q346" s="6">
        <f t="shared" ref="Q346:Q349" si="367">U346-R346-S346</f>
        <v>100.22437564011661</v>
      </c>
      <c r="R346" s="6">
        <f t="shared" ref="R346:R349" si="368">U346-(U346/(1+26.93%))</f>
        <v>26.990424359883392</v>
      </c>
      <c r="S346" s="6">
        <f t="shared" ref="S346:S349" si="369">N346*(1-18%)</f>
        <v>0</v>
      </c>
      <c r="T346" s="6">
        <f t="shared" ref="T346:T349" si="370">(SUM(Q346:S346))</f>
        <v>127.2148</v>
      </c>
      <c r="U346" s="6">
        <f t="shared" ref="U346:U349" si="371">O346*(1-18%)</f>
        <v>127.2148</v>
      </c>
      <c r="V346" s="6" t="b">
        <f t="shared" ref="V346:V349" si="372">U346=T346</f>
        <v>1</v>
      </c>
      <c r="W346" s="6" t="b">
        <f t="shared" ref="W346:W349" si="373">U346=I346</f>
        <v>1</v>
      </c>
      <c r="X346" s="36">
        <f t="shared" ref="X346:X349" si="374">((U346/O346)-1)*100</f>
        <v>-17.999999999999993</v>
      </c>
      <c r="Y346" s="6"/>
      <c r="Z346" s="6"/>
    </row>
    <row r="347" spans="1:26" ht="25.5" x14ac:dyDescent="0.25">
      <c r="A347" s="7" t="s">
        <v>658</v>
      </c>
      <c r="B347" s="39" t="s">
        <v>659</v>
      </c>
      <c r="C347" s="40" t="s">
        <v>13</v>
      </c>
      <c r="D347" s="41">
        <v>5</v>
      </c>
      <c r="E347" s="38">
        <f t="shared" si="364"/>
        <v>706.37260000000003</v>
      </c>
      <c r="F347" s="38">
        <f t="shared" si="365"/>
        <v>3531.86</v>
      </c>
      <c r="G347" s="38">
        <f t="shared" si="366"/>
        <v>190.2236</v>
      </c>
      <c r="H347" s="38"/>
      <c r="I347" s="38">
        <f t="shared" si="366"/>
        <v>896.59619999999995</v>
      </c>
      <c r="J347" s="68">
        <f>ROUND(I347*D347,2)</f>
        <v>4482.9799999999996</v>
      </c>
      <c r="K347" s="6"/>
      <c r="L347" s="6">
        <v>861.43</v>
      </c>
      <c r="M347" s="6">
        <v>231.98</v>
      </c>
      <c r="N347" s="6"/>
      <c r="O347" s="6">
        <v>1093.4099999999999</v>
      </c>
      <c r="P347" s="6"/>
      <c r="Q347" s="6">
        <f t="shared" si="367"/>
        <v>706.37059796738367</v>
      </c>
      <c r="R347" s="6">
        <f t="shared" si="368"/>
        <v>190.22560203261628</v>
      </c>
      <c r="S347" s="6">
        <f t="shared" si="369"/>
        <v>0</v>
      </c>
      <c r="T347" s="6">
        <f t="shared" si="370"/>
        <v>896.59619999999995</v>
      </c>
      <c r="U347" s="6">
        <f t="shared" si="371"/>
        <v>896.59619999999995</v>
      </c>
      <c r="V347" s="6" t="b">
        <f t="shared" si="372"/>
        <v>1</v>
      </c>
      <c r="W347" s="6" t="b">
        <f t="shared" si="373"/>
        <v>1</v>
      </c>
      <c r="X347" s="36">
        <f t="shared" si="374"/>
        <v>-17.999999999999993</v>
      </c>
      <c r="Y347" s="6"/>
      <c r="Z347" s="6"/>
    </row>
    <row r="348" spans="1:26" ht="38.25" x14ac:dyDescent="0.25">
      <c r="A348" s="7" t="s">
        <v>660</v>
      </c>
      <c r="B348" s="39" t="s">
        <v>661</v>
      </c>
      <c r="C348" s="40" t="s">
        <v>13</v>
      </c>
      <c r="D348" s="41">
        <v>5</v>
      </c>
      <c r="E348" s="38">
        <f t="shared" si="364"/>
        <v>247.45959999999999</v>
      </c>
      <c r="F348" s="38">
        <f t="shared" si="365"/>
        <v>1237.29</v>
      </c>
      <c r="G348" s="38">
        <f t="shared" si="366"/>
        <v>66.633200000000002</v>
      </c>
      <c r="H348" s="38"/>
      <c r="I348" s="38">
        <f t="shared" si="366"/>
        <v>314.09280000000001</v>
      </c>
      <c r="J348" s="68">
        <f>ROUND(I348*D348,2)</f>
        <v>1570.46</v>
      </c>
      <c r="K348" s="6"/>
      <c r="L348" s="6">
        <v>301.77999999999997</v>
      </c>
      <c r="M348" s="6">
        <v>81.260000000000005</v>
      </c>
      <c r="N348" s="6"/>
      <c r="O348" s="6">
        <v>383.03999999999996</v>
      </c>
      <c r="P348" s="6"/>
      <c r="Q348" s="6">
        <f t="shared" si="367"/>
        <v>247.45355707870482</v>
      </c>
      <c r="R348" s="6">
        <f t="shared" si="368"/>
        <v>66.639242921295192</v>
      </c>
      <c r="S348" s="6">
        <f t="shared" si="369"/>
        <v>0</v>
      </c>
      <c r="T348" s="6">
        <f t="shared" si="370"/>
        <v>314.09280000000001</v>
      </c>
      <c r="U348" s="6">
        <f t="shared" si="371"/>
        <v>314.09280000000001</v>
      </c>
      <c r="V348" s="6" t="b">
        <f t="shared" si="372"/>
        <v>1</v>
      </c>
      <c r="W348" s="6" t="b">
        <f t="shared" si="373"/>
        <v>1</v>
      </c>
      <c r="X348" s="36">
        <f t="shared" si="374"/>
        <v>-17.999999999999993</v>
      </c>
      <c r="Y348" s="6"/>
      <c r="Z348" s="6"/>
    </row>
    <row r="349" spans="1:26" ht="38.25" x14ac:dyDescent="0.25">
      <c r="A349" s="7" t="s">
        <v>662</v>
      </c>
      <c r="B349" s="39" t="s">
        <v>663</v>
      </c>
      <c r="C349" s="40" t="s">
        <v>13</v>
      </c>
      <c r="D349" s="41">
        <v>9</v>
      </c>
      <c r="E349" s="38">
        <f t="shared" si="364"/>
        <v>268.4024</v>
      </c>
      <c r="F349" s="38">
        <f t="shared" si="365"/>
        <v>2415.62</v>
      </c>
      <c r="G349" s="38">
        <f t="shared" si="366"/>
        <v>72.274799999999999</v>
      </c>
      <c r="H349" s="38"/>
      <c r="I349" s="38">
        <f t="shared" si="366"/>
        <v>340.67720000000003</v>
      </c>
      <c r="J349" s="68">
        <f>ROUND(I349*D349,2)</f>
        <v>3066.09</v>
      </c>
      <c r="K349" s="6"/>
      <c r="L349" s="6">
        <v>327.32</v>
      </c>
      <c r="M349" s="6">
        <v>88.14</v>
      </c>
      <c r="N349" s="6"/>
      <c r="O349" s="6">
        <v>415.46</v>
      </c>
      <c r="P349" s="6"/>
      <c r="Q349" s="6">
        <f t="shared" si="367"/>
        <v>268.3976995194202</v>
      </c>
      <c r="R349" s="6">
        <f t="shared" si="368"/>
        <v>72.279500480579827</v>
      </c>
      <c r="S349" s="6">
        <f t="shared" si="369"/>
        <v>0</v>
      </c>
      <c r="T349" s="6">
        <f t="shared" si="370"/>
        <v>340.67720000000003</v>
      </c>
      <c r="U349" s="6">
        <f t="shared" si="371"/>
        <v>340.67720000000003</v>
      </c>
      <c r="V349" s="6" t="b">
        <f t="shared" si="372"/>
        <v>1</v>
      </c>
      <c r="W349" s="6" t="b">
        <f t="shared" si="373"/>
        <v>1</v>
      </c>
      <c r="X349" s="36">
        <f t="shared" si="374"/>
        <v>-17.999999999999993</v>
      </c>
      <c r="Y349" s="6"/>
      <c r="Z349" s="6"/>
    </row>
    <row r="350" spans="1:26" x14ac:dyDescent="0.25">
      <c r="A350" s="34" t="s">
        <v>664</v>
      </c>
      <c r="B350" s="51" t="s">
        <v>665</v>
      </c>
      <c r="C350" s="52"/>
      <c r="D350" s="52"/>
      <c r="E350" s="52"/>
      <c r="F350" s="52"/>
      <c r="G350" s="52"/>
      <c r="H350" s="52"/>
      <c r="I350" s="52"/>
      <c r="J350" s="52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x14ac:dyDescent="0.25">
      <c r="A351" s="34" t="s">
        <v>666</v>
      </c>
      <c r="B351" s="51" t="s">
        <v>667</v>
      </c>
      <c r="C351" s="52"/>
      <c r="D351" s="52"/>
      <c r="E351" s="52"/>
      <c r="F351" s="52"/>
      <c r="G351" s="52"/>
      <c r="H351" s="52"/>
      <c r="I351" s="52"/>
      <c r="J351" s="52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63.75" x14ac:dyDescent="0.25">
      <c r="A352" s="7" t="s">
        <v>668</v>
      </c>
      <c r="B352" s="7" t="s">
        <v>669</v>
      </c>
      <c r="C352" s="8" t="s">
        <v>13</v>
      </c>
      <c r="D352" s="9">
        <v>36</v>
      </c>
      <c r="E352" s="38">
        <f t="shared" ref="E352:E358" si="375">L352*(1-18%)</f>
        <v>20.5</v>
      </c>
      <c r="F352" s="12">
        <f t="shared" ref="F352:F358" si="376">TRUNC(E352*D352,2)</f>
        <v>738</v>
      </c>
      <c r="G352" s="12">
        <f t="shared" ref="G352:I358" si="377">M352*(1-18%)</f>
        <v>5.5186000000000011</v>
      </c>
      <c r="H352" s="12"/>
      <c r="I352" s="12">
        <f t="shared" si="377"/>
        <v>26.018600000000003</v>
      </c>
      <c r="J352" s="13">
        <f t="shared" ref="J352:J358" si="378">ROUND(I352*D352,2)</f>
        <v>936.67</v>
      </c>
      <c r="K352" s="6"/>
      <c r="L352" s="6">
        <v>25</v>
      </c>
      <c r="M352" s="6">
        <v>6.73</v>
      </c>
      <c r="N352" s="6"/>
      <c r="O352" s="6">
        <v>31.73</v>
      </c>
      <c r="P352" s="6"/>
      <c r="Q352" s="6">
        <f t="shared" ref="Q352:Q358" si="379">U352-R352-S352</f>
        <v>20.498384936579221</v>
      </c>
      <c r="R352" s="6">
        <f t="shared" ref="R352:R358" si="380">U352-(U352/(1+26.93%))</f>
        <v>5.5202150634207818</v>
      </c>
      <c r="S352" s="6">
        <f t="shared" ref="S352:S358" si="381">N352*(1-18%)</f>
        <v>0</v>
      </c>
      <c r="T352" s="6">
        <f t="shared" ref="T352:T358" si="382">(SUM(Q352:S352))</f>
        <v>26.018600000000003</v>
      </c>
      <c r="U352" s="6">
        <f t="shared" ref="U352:U358" si="383">O352*(1-18%)</f>
        <v>26.018600000000003</v>
      </c>
      <c r="V352" s="6" t="b">
        <f t="shared" ref="V352:V358" si="384">U352=T352</f>
        <v>1</v>
      </c>
      <c r="W352" s="6" t="b">
        <f t="shared" ref="W352:W358" si="385">U352=I352</f>
        <v>1</v>
      </c>
      <c r="X352" s="36">
        <f t="shared" ref="X352:X358" si="386">((U352/O352)-1)*100</f>
        <v>-17.999999999999993</v>
      </c>
      <c r="Y352" s="6"/>
      <c r="Z352" s="6"/>
    </row>
    <row r="353" spans="1:26" ht="63.75" x14ac:dyDescent="0.25">
      <c r="A353" s="7" t="s">
        <v>670</v>
      </c>
      <c r="B353" s="7" t="s">
        <v>671</v>
      </c>
      <c r="C353" s="8" t="s">
        <v>13</v>
      </c>
      <c r="D353" s="9">
        <v>21</v>
      </c>
      <c r="E353" s="38">
        <f t="shared" si="375"/>
        <v>23.706200000000003</v>
      </c>
      <c r="F353" s="12">
        <f t="shared" si="376"/>
        <v>497.83</v>
      </c>
      <c r="G353" s="12">
        <f t="shared" si="377"/>
        <v>6.3796000000000008</v>
      </c>
      <c r="H353" s="12"/>
      <c r="I353" s="12">
        <f t="shared" si="377"/>
        <v>30.085799999999999</v>
      </c>
      <c r="J353" s="13">
        <f t="shared" si="378"/>
        <v>631.79999999999995</v>
      </c>
      <c r="K353" s="6"/>
      <c r="L353" s="6">
        <v>28.91</v>
      </c>
      <c r="M353" s="6">
        <v>7.78</v>
      </c>
      <c r="N353" s="6"/>
      <c r="O353" s="6">
        <v>36.69</v>
      </c>
      <c r="P353" s="6"/>
      <c r="Q353" s="6">
        <f t="shared" si="379"/>
        <v>23.702670763412907</v>
      </c>
      <c r="R353" s="6">
        <f t="shared" si="380"/>
        <v>6.3831292365870915</v>
      </c>
      <c r="S353" s="6">
        <f t="shared" si="381"/>
        <v>0</v>
      </c>
      <c r="T353" s="6">
        <f t="shared" si="382"/>
        <v>30.085799999999999</v>
      </c>
      <c r="U353" s="6">
        <f t="shared" si="383"/>
        <v>30.085799999999999</v>
      </c>
      <c r="V353" s="6" t="b">
        <f t="shared" si="384"/>
        <v>1</v>
      </c>
      <c r="W353" s="6" t="b">
        <f t="shared" si="385"/>
        <v>1</v>
      </c>
      <c r="X353" s="36">
        <f t="shared" si="386"/>
        <v>-17.999999999999993</v>
      </c>
      <c r="Y353" s="6"/>
      <c r="Z353" s="6"/>
    </row>
    <row r="354" spans="1:26" ht="63.75" x14ac:dyDescent="0.25">
      <c r="A354" s="7" t="s">
        <v>672</v>
      </c>
      <c r="B354" s="7" t="s">
        <v>673</v>
      </c>
      <c r="C354" s="8" t="s">
        <v>13</v>
      </c>
      <c r="D354" s="9">
        <v>5</v>
      </c>
      <c r="E354" s="38">
        <f t="shared" si="375"/>
        <v>12.2508</v>
      </c>
      <c r="F354" s="12">
        <f t="shared" si="376"/>
        <v>61.25</v>
      </c>
      <c r="G354" s="12">
        <f t="shared" si="377"/>
        <v>3.2963999999999998</v>
      </c>
      <c r="H354" s="12"/>
      <c r="I354" s="12">
        <f t="shared" si="377"/>
        <v>15.547200000000002</v>
      </c>
      <c r="J354" s="13">
        <f t="shared" si="378"/>
        <v>77.739999999999995</v>
      </c>
      <c r="K354" s="6"/>
      <c r="L354" s="6">
        <v>14.94</v>
      </c>
      <c r="M354" s="6">
        <v>4.0199999999999996</v>
      </c>
      <c r="N354" s="6"/>
      <c r="O354" s="6">
        <v>18.96</v>
      </c>
      <c r="P354" s="6"/>
      <c r="Q354" s="6">
        <f t="shared" si="379"/>
        <v>12.248640983219099</v>
      </c>
      <c r="R354" s="6">
        <f t="shared" si="380"/>
        <v>3.2985590167809029</v>
      </c>
      <c r="S354" s="6">
        <f t="shared" si="381"/>
        <v>0</v>
      </c>
      <c r="T354" s="6">
        <f t="shared" si="382"/>
        <v>15.547200000000002</v>
      </c>
      <c r="U354" s="6">
        <f t="shared" si="383"/>
        <v>15.547200000000002</v>
      </c>
      <c r="V354" s="6" t="b">
        <f t="shared" si="384"/>
        <v>1</v>
      </c>
      <c r="W354" s="6" t="b">
        <f t="shared" si="385"/>
        <v>1</v>
      </c>
      <c r="X354" s="36">
        <f t="shared" si="386"/>
        <v>-17.999999999999993</v>
      </c>
      <c r="Y354" s="6"/>
      <c r="Z354" s="6"/>
    </row>
    <row r="355" spans="1:26" ht="63.75" x14ac:dyDescent="0.25">
      <c r="A355" s="7" t="s">
        <v>674</v>
      </c>
      <c r="B355" s="7" t="s">
        <v>675</v>
      </c>
      <c r="C355" s="8" t="s">
        <v>13</v>
      </c>
      <c r="D355" s="9">
        <v>14</v>
      </c>
      <c r="E355" s="38">
        <f t="shared" si="375"/>
        <v>29.0854</v>
      </c>
      <c r="F355" s="12">
        <f t="shared" si="376"/>
        <v>407.19</v>
      </c>
      <c r="G355" s="12">
        <f t="shared" si="377"/>
        <v>7.8310000000000013</v>
      </c>
      <c r="H355" s="12"/>
      <c r="I355" s="12">
        <f t="shared" si="377"/>
        <v>36.916400000000003</v>
      </c>
      <c r="J355" s="13">
        <f t="shared" si="378"/>
        <v>516.83000000000004</v>
      </c>
      <c r="K355" s="6"/>
      <c r="L355" s="6">
        <v>35.47</v>
      </c>
      <c r="M355" s="6">
        <v>9.5500000000000007</v>
      </c>
      <c r="N355" s="6"/>
      <c r="O355" s="6">
        <v>45.019999999999996</v>
      </c>
      <c r="P355" s="6"/>
      <c r="Q355" s="6">
        <f t="shared" si="379"/>
        <v>29.084062081462228</v>
      </c>
      <c r="R355" s="6">
        <f t="shared" si="380"/>
        <v>7.8323379185377746</v>
      </c>
      <c r="S355" s="6">
        <f t="shared" si="381"/>
        <v>0</v>
      </c>
      <c r="T355" s="6">
        <f t="shared" si="382"/>
        <v>36.916400000000003</v>
      </c>
      <c r="U355" s="6">
        <f t="shared" si="383"/>
        <v>36.916400000000003</v>
      </c>
      <c r="V355" s="6" t="b">
        <f t="shared" si="384"/>
        <v>1</v>
      </c>
      <c r="W355" s="6" t="b">
        <f t="shared" si="385"/>
        <v>1</v>
      </c>
      <c r="X355" s="36">
        <f t="shared" si="386"/>
        <v>-17.999999999999982</v>
      </c>
      <c r="Y355" s="6"/>
      <c r="Z355" s="6"/>
    </row>
    <row r="356" spans="1:26" ht="25.5" x14ac:dyDescent="0.25">
      <c r="A356" s="7" t="s">
        <v>676</v>
      </c>
      <c r="B356" s="7" t="s">
        <v>677</v>
      </c>
      <c r="C356" s="8" t="s">
        <v>47</v>
      </c>
      <c r="D356" s="9">
        <v>6.72</v>
      </c>
      <c r="E356" s="38">
        <f t="shared" si="375"/>
        <v>15.965400000000001</v>
      </c>
      <c r="F356" s="12">
        <f t="shared" si="376"/>
        <v>107.28</v>
      </c>
      <c r="G356" s="12">
        <f t="shared" si="377"/>
        <v>4.2968000000000002</v>
      </c>
      <c r="H356" s="12"/>
      <c r="I356" s="12">
        <f t="shared" si="377"/>
        <v>20.262200000000004</v>
      </c>
      <c r="J356" s="13">
        <f t="shared" si="378"/>
        <v>136.16</v>
      </c>
      <c r="K356" s="6"/>
      <c r="L356" s="6">
        <v>19.47</v>
      </c>
      <c r="M356" s="6">
        <v>5.24</v>
      </c>
      <c r="N356" s="6"/>
      <c r="O356" s="6">
        <v>24.71</v>
      </c>
      <c r="P356" s="6"/>
      <c r="Q356" s="6">
        <f t="shared" si="379"/>
        <v>15.963286851020252</v>
      </c>
      <c r="R356" s="6">
        <f t="shared" si="380"/>
        <v>4.2989131489797519</v>
      </c>
      <c r="S356" s="6">
        <f t="shared" si="381"/>
        <v>0</v>
      </c>
      <c r="T356" s="6">
        <f t="shared" si="382"/>
        <v>20.262200000000004</v>
      </c>
      <c r="U356" s="6">
        <f t="shared" si="383"/>
        <v>20.262200000000004</v>
      </c>
      <c r="V356" s="6" t="b">
        <f t="shared" si="384"/>
        <v>1</v>
      </c>
      <c r="W356" s="6" t="b">
        <f t="shared" si="385"/>
        <v>1</v>
      </c>
      <c r="X356" s="36">
        <f t="shared" si="386"/>
        <v>-17.999999999999993</v>
      </c>
      <c r="Y356" s="6"/>
      <c r="Z356" s="6"/>
    </row>
    <row r="357" spans="1:26" ht="25.5" x14ac:dyDescent="0.25">
      <c r="A357" s="7" t="s">
        <v>678</v>
      </c>
      <c r="B357" s="7" t="s">
        <v>679</v>
      </c>
      <c r="C357" s="8" t="s">
        <v>32</v>
      </c>
      <c r="D357" s="9">
        <v>0.182</v>
      </c>
      <c r="E357" s="38">
        <f t="shared" si="375"/>
        <v>297.74200000000002</v>
      </c>
      <c r="F357" s="12">
        <f t="shared" si="376"/>
        <v>54.18</v>
      </c>
      <c r="G357" s="12">
        <f t="shared" si="377"/>
        <v>80.179600000000008</v>
      </c>
      <c r="H357" s="12"/>
      <c r="I357" s="12">
        <f t="shared" si="377"/>
        <v>377.92160000000001</v>
      </c>
      <c r="J357" s="13">
        <f t="shared" si="378"/>
        <v>68.78</v>
      </c>
      <c r="K357" s="6"/>
      <c r="L357" s="6">
        <v>363.1</v>
      </c>
      <c r="M357" s="6">
        <v>97.78</v>
      </c>
      <c r="N357" s="6"/>
      <c r="O357" s="6">
        <v>460.88</v>
      </c>
      <c r="P357" s="6"/>
      <c r="Q357" s="6">
        <f t="shared" si="379"/>
        <v>297.74017174820773</v>
      </c>
      <c r="R357" s="6">
        <f t="shared" si="380"/>
        <v>80.181428251792283</v>
      </c>
      <c r="S357" s="6">
        <f t="shared" si="381"/>
        <v>0</v>
      </c>
      <c r="T357" s="6">
        <f t="shared" si="382"/>
        <v>377.92160000000001</v>
      </c>
      <c r="U357" s="6">
        <f t="shared" si="383"/>
        <v>377.92160000000001</v>
      </c>
      <c r="V357" s="6" t="b">
        <f t="shared" si="384"/>
        <v>1</v>
      </c>
      <c r="W357" s="6" t="b">
        <f t="shared" si="385"/>
        <v>1</v>
      </c>
      <c r="X357" s="36">
        <f t="shared" si="386"/>
        <v>-17.999999999999993</v>
      </c>
      <c r="Y357" s="6"/>
      <c r="Z357" s="6"/>
    </row>
    <row r="358" spans="1:26" ht="25.5" x14ac:dyDescent="0.25">
      <c r="A358" s="7" t="s">
        <v>680</v>
      </c>
      <c r="B358" s="7" t="s">
        <v>681</v>
      </c>
      <c r="C358" s="8" t="s">
        <v>13</v>
      </c>
      <c r="D358" s="9">
        <v>16</v>
      </c>
      <c r="E358" s="38">
        <f t="shared" si="375"/>
        <v>13.448</v>
      </c>
      <c r="F358" s="12">
        <f t="shared" si="376"/>
        <v>215.16</v>
      </c>
      <c r="G358" s="12">
        <f t="shared" si="377"/>
        <v>3.6162000000000005</v>
      </c>
      <c r="H358" s="12"/>
      <c r="I358" s="12">
        <f t="shared" si="377"/>
        <v>17.0642</v>
      </c>
      <c r="J358" s="13">
        <f t="shared" si="378"/>
        <v>273.02999999999997</v>
      </c>
      <c r="K358" s="6"/>
      <c r="L358" s="6">
        <v>16.399999999999999</v>
      </c>
      <c r="M358" s="6">
        <v>4.41</v>
      </c>
      <c r="N358" s="6"/>
      <c r="O358" s="6">
        <v>20.81</v>
      </c>
      <c r="P358" s="6"/>
      <c r="Q358" s="6">
        <f t="shared" si="379"/>
        <v>13.443787914598598</v>
      </c>
      <c r="R358" s="6">
        <f t="shared" si="380"/>
        <v>3.6204120854014015</v>
      </c>
      <c r="S358" s="6">
        <f t="shared" si="381"/>
        <v>0</v>
      </c>
      <c r="T358" s="6">
        <f t="shared" si="382"/>
        <v>17.0642</v>
      </c>
      <c r="U358" s="6">
        <f t="shared" si="383"/>
        <v>17.0642</v>
      </c>
      <c r="V358" s="6" t="b">
        <f t="shared" si="384"/>
        <v>1</v>
      </c>
      <c r="W358" s="6" t="b">
        <f t="shared" si="385"/>
        <v>1</v>
      </c>
      <c r="X358" s="36">
        <f t="shared" si="386"/>
        <v>-17.999999999999993</v>
      </c>
      <c r="Y358" s="6"/>
      <c r="Z358" s="6"/>
    </row>
    <row r="359" spans="1:26" x14ac:dyDescent="0.25">
      <c r="A359" s="34" t="s">
        <v>682</v>
      </c>
      <c r="B359" s="51" t="s">
        <v>683</v>
      </c>
      <c r="C359" s="52"/>
      <c r="D359" s="52"/>
      <c r="E359" s="52"/>
      <c r="F359" s="52"/>
      <c r="G359" s="52"/>
      <c r="H359" s="52"/>
      <c r="I359" s="52"/>
      <c r="J359" s="52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x14ac:dyDescent="0.25">
      <c r="A360" s="34" t="s">
        <v>684</v>
      </c>
      <c r="B360" s="51" t="s">
        <v>685</v>
      </c>
      <c r="C360" s="52"/>
      <c r="D360" s="52"/>
      <c r="E360" s="52"/>
      <c r="F360" s="52"/>
      <c r="G360" s="52"/>
      <c r="H360" s="52"/>
      <c r="I360" s="52"/>
      <c r="J360" s="52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x14ac:dyDescent="0.25">
      <c r="A361" s="7" t="s">
        <v>686</v>
      </c>
      <c r="B361" s="7" t="s">
        <v>687</v>
      </c>
      <c r="C361" s="8" t="s">
        <v>32</v>
      </c>
      <c r="D361" s="9">
        <v>909.5</v>
      </c>
      <c r="E361" s="38">
        <f t="shared" ref="E361" si="387">L361*(1-18%)</f>
        <v>8.2902000000000005</v>
      </c>
      <c r="F361" s="12">
        <f t="shared" ref="F361" si="388">TRUNC(E361*D361,2)</f>
        <v>7539.93</v>
      </c>
      <c r="G361" s="12">
        <f t="shared" ref="G361:I361" si="389">M361*(1-18%)</f>
        <v>2.2304000000000004</v>
      </c>
      <c r="H361" s="12"/>
      <c r="I361" s="12">
        <f t="shared" si="389"/>
        <v>10.520600000000002</v>
      </c>
      <c r="J361" s="13">
        <f>ROUND(I361*D361,2)</f>
        <v>9568.49</v>
      </c>
      <c r="K361" s="6"/>
      <c r="L361" s="6">
        <v>10.11</v>
      </c>
      <c r="M361" s="6">
        <v>2.72</v>
      </c>
      <c r="N361" s="6"/>
      <c r="O361" s="6">
        <v>12.83</v>
      </c>
      <c r="P361" s="6"/>
      <c r="Q361" s="6">
        <f>U361-R361-S361</f>
        <v>8.2885054754589174</v>
      </c>
      <c r="R361" s="6">
        <f>U361-(U361/(1+26.93%))</f>
        <v>2.2320945245410844</v>
      </c>
      <c r="S361" s="6">
        <f>N361*(1-18%)</f>
        <v>0</v>
      </c>
      <c r="T361" s="6">
        <f>(SUM(Q361:S361))</f>
        <v>10.520600000000002</v>
      </c>
      <c r="U361" s="6">
        <f>O361*(1-18%)</f>
        <v>10.520600000000002</v>
      </c>
      <c r="V361" s="6" t="b">
        <f>U361=T361</f>
        <v>1</v>
      </c>
      <c r="W361" s="6" t="b">
        <f>U361=I361</f>
        <v>1</v>
      </c>
      <c r="X361" s="36">
        <f>((U361/O361)-1)*100</f>
        <v>-17.999999999999982</v>
      </c>
      <c r="Y361" s="6"/>
      <c r="Z361" s="6"/>
    </row>
    <row r="362" spans="1:26" x14ac:dyDescent="0.25">
      <c r="A362" s="53" t="s">
        <v>14</v>
      </c>
      <c r="B362" s="54"/>
      <c r="C362" s="54"/>
      <c r="D362" s="54"/>
      <c r="E362" s="54"/>
      <c r="F362" s="54"/>
      <c r="G362" s="54"/>
      <c r="H362" s="54"/>
      <c r="I362" s="55"/>
      <c r="J362" s="13">
        <f>SUM(J156:J361)</f>
        <v>1858430.14</v>
      </c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x14ac:dyDescent="0.25">
      <c r="A363" s="34" t="s">
        <v>688</v>
      </c>
      <c r="B363" s="51" t="s">
        <v>689</v>
      </c>
      <c r="C363" s="52"/>
      <c r="D363" s="52"/>
      <c r="E363" s="52"/>
      <c r="F363" s="52"/>
      <c r="G363" s="52"/>
      <c r="H363" s="52"/>
      <c r="I363" s="52"/>
      <c r="J363" s="52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x14ac:dyDescent="0.25">
      <c r="A364" s="34" t="s">
        <v>690</v>
      </c>
      <c r="B364" s="51" t="s">
        <v>691</v>
      </c>
      <c r="C364" s="52"/>
      <c r="D364" s="52"/>
      <c r="E364" s="52"/>
      <c r="F364" s="52"/>
      <c r="G364" s="52"/>
      <c r="H364" s="52"/>
      <c r="I364" s="52"/>
      <c r="J364" s="52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x14ac:dyDescent="0.25">
      <c r="A365" s="34" t="s">
        <v>692</v>
      </c>
      <c r="B365" s="51" t="s">
        <v>693</v>
      </c>
      <c r="C365" s="52"/>
      <c r="D365" s="52"/>
      <c r="E365" s="52"/>
      <c r="F365" s="52"/>
      <c r="G365" s="52"/>
      <c r="H365" s="52"/>
      <c r="I365" s="52"/>
      <c r="J365" s="52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x14ac:dyDescent="0.25">
      <c r="A366" s="34" t="s">
        <v>694</v>
      </c>
      <c r="B366" s="51" t="s">
        <v>695</v>
      </c>
      <c r="C366" s="52"/>
      <c r="D366" s="52"/>
      <c r="E366" s="52"/>
      <c r="F366" s="52"/>
      <c r="G366" s="52"/>
      <c r="H366" s="52"/>
      <c r="I366" s="52"/>
      <c r="J366" s="52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51" x14ac:dyDescent="0.25">
      <c r="A367" s="7" t="s">
        <v>696</v>
      </c>
      <c r="B367" s="7" t="s">
        <v>697</v>
      </c>
      <c r="C367" s="8" t="s">
        <v>47</v>
      </c>
      <c r="D367" s="9">
        <v>80.03</v>
      </c>
      <c r="E367" s="38">
        <f t="shared" ref="E367:E372" si="390">L367*(1-18%)</f>
        <v>13.259400000000003</v>
      </c>
      <c r="F367" s="12">
        <f t="shared" ref="F367:F372" si="391">TRUNC(E367*D367,2)</f>
        <v>1061.1400000000001</v>
      </c>
      <c r="G367" s="12">
        <f t="shared" ref="G367:I372" si="392">M367*(1-18%)</f>
        <v>3.5670000000000002</v>
      </c>
      <c r="H367" s="12"/>
      <c r="I367" s="12">
        <f t="shared" si="392"/>
        <v>16.826400000000003</v>
      </c>
      <c r="J367" s="13">
        <f t="shared" ref="J367:J372" si="393">ROUND(I367*D367,2)</f>
        <v>1346.62</v>
      </c>
      <c r="K367" s="6"/>
      <c r="L367" s="6">
        <v>16.170000000000002</v>
      </c>
      <c r="M367" s="6">
        <v>4.3499999999999996</v>
      </c>
      <c r="N367" s="6"/>
      <c r="O367" s="6">
        <v>20.520000000000003</v>
      </c>
      <c r="P367" s="6"/>
      <c r="Q367" s="6">
        <f t="shared" ref="Q367:Q372" si="394">U367-R367-S367</f>
        <v>13.25644055778776</v>
      </c>
      <c r="R367" s="6">
        <f t="shared" ref="R367:R372" si="395">U367-(U367/(1+26.93%))</f>
        <v>3.5699594422122427</v>
      </c>
      <c r="S367" s="6">
        <f t="shared" ref="S367:S372" si="396">N367*(1-18%)</f>
        <v>0</v>
      </c>
      <c r="T367" s="6">
        <f t="shared" ref="T367:T372" si="397">(SUM(Q367:S367))</f>
        <v>16.826400000000003</v>
      </c>
      <c r="U367" s="6">
        <f t="shared" ref="U367:U372" si="398">O367*(1-18%)</f>
        <v>16.826400000000003</v>
      </c>
      <c r="V367" s="6" t="b">
        <f t="shared" ref="V367:V372" si="399">U367=T367</f>
        <v>1</v>
      </c>
      <c r="W367" s="6" t="b">
        <f t="shared" ref="W367:W372" si="400">U367=I367</f>
        <v>1</v>
      </c>
      <c r="X367" s="36">
        <f t="shared" ref="X367:X372" si="401">((U367/O367)-1)*100</f>
        <v>-17.999999999999993</v>
      </c>
      <c r="Y367" s="6"/>
      <c r="Z367" s="6"/>
    </row>
    <row r="368" spans="1:26" ht="51" x14ac:dyDescent="0.25">
      <c r="A368" s="7" t="s">
        <v>698</v>
      </c>
      <c r="B368" s="7" t="s">
        <v>699</v>
      </c>
      <c r="C368" s="8" t="s">
        <v>47</v>
      </c>
      <c r="D368" s="9">
        <v>102.46</v>
      </c>
      <c r="E368" s="38">
        <f t="shared" si="390"/>
        <v>9.3726000000000003</v>
      </c>
      <c r="F368" s="12">
        <f t="shared" si="391"/>
        <v>960.31</v>
      </c>
      <c r="G368" s="12">
        <f t="shared" si="392"/>
        <v>2.5173999999999999</v>
      </c>
      <c r="H368" s="12"/>
      <c r="I368" s="12">
        <f t="shared" si="392"/>
        <v>11.89</v>
      </c>
      <c r="J368" s="13">
        <f t="shared" si="393"/>
        <v>1218.25</v>
      </c>
      <c r="K368" s="6"/>
      <c r="L368" s="6">
        <v>11.43</v>
      </c>
      <c r="M368" s="6">
        <v>3.07</v>
      </c>
      <c r="N368" s="6"/>
      <c r="O368" s="6">
        <v>14.5</v>
      </c>
      <c r="P368" s="6"/>
      <c r="Q368" s="6">
        <f t="shared" si="394"/>
        <v>9.3673678405420322</v>
      </c>
      <c r="R368" s="6">
        <f t="shared" si="395"/>
        <v>2.5226321594579684</v>
      </c>
      <c r="S368" s="6">
        <f t="shared" si="396"/>
        <v>0</v>
      </c>
      <c r="T368" s="6">
        <f t="shared" si="397"/>
        <v>11.89</v>
      </c>
      <c r="U368" s="6">
        <f t="shared" si="398"/>
        <v>11.89</v>
      </c>
      <c r="V368" s="6" t="b">
        <f t="shared" si="399"/>
        <v>1</v>
      </c>
      <c r="W368" s="6" t="b">
        <f t="shared" si="400"/>
        <v>1</v>
      </c>
      <c r="X368" s="36">
        <f t="shared" si="401"/>
        <v>-17.999999999999993</v>
      </c>
      <c r="Y368" s="6"/>
      <c r="Z368" s="6"/>
    </row>
    <row r="369" spans="1:26" ht="51" x14ac:dyDescent="0.25">
      <c r="A369" s="7" t="s">
        <v>700</v>
      </c>
      <c r="B369" s="7" t="s">
        <v>701</v>
      </c>
      <c r="C369" s="8" t="s">
        <v>47</v>
      </c>
      <c r="D369" s="9">
        <v>3.49</v>
      </c>
      <c r="E369" s="38">
        <f t="shared" si="390"/>
        <v>8.6264000000000003</v>
      </c>
      <c r="F369" s="12">
        <f t="shared" si="391"/>
        <v>30.1</v>
      </c>
      <c r="G369" s="12">
        <f t="shared" si="392"/>
        <v>2.3206000000000002</v>
      </c>
      <c r="H369" s="12"/>
      <c r="I369" s="12">
        <f t="shared" si="392"/>
        <v>10.947000000000001</v>
      </c>
      <c r="J369" s="13">
        <f t="shared" si="393"/>
        <v>38.21</v>
      </c>
      <c r="K369" s="6"/>
      <c r="L369" s="6">
        <v>10.52</v>
      </c>
      <c r="M369" s="6">
        <v>2.83</v>
      </c>
      <c r="N369" s="6"/>
      <c r="O369" s="6">
        <v>13.35</v>
      </c>
      <c r="P369" s="6"/>
      <c r="Q369" s="6">
        <f t="shared" si="394"/>
        <v>8.6244386669818027</v>
      </c>
      <c r="R369" s="6">
        <f t="shared" si="395"/>
        <v>2.3225613330181982</v>
      </c>
      <c r="S369" s="6">
        <f t="shared" si="396"/>
        <v>0</v>
      </c>
      <c r="T369" s="6">
        <f t="shared" si="397"/>
        <v>10.947000000000001</v>
      </c>
      <c r="U369" s="6">
        <f t="shared" si="398"/>
        <v>10.947000000000001</v>
      </c>
      <c r="V369" s="6" t="b">
        <f t="shared" si="399"/>
        <v>1</v>
      </c>
      <c r="W369" s="6" t="b">
        <f t="shared" si="400"/>
        <v>1</v>
      </c>
      <c r="X369" s="36">
        <f t="shared" si="401"/>
        <v>-17.999999999999993</v>
      </c>
      <c r="Y369" s="6"/>
      <c r="Z369" s="6"/>
    </row>
    <row r="370" spans="1:26" ht="51" x14ac:dyDescent="0.25">
      <c r="A370" s="7" t="s">
        <v>702</v>
      </c>
      <c r="B370" s="7" t="s">
        <v>703</v>
      </c>
      <c r="C370" s="8" t="s">
        <v>47</v>
      </c>
      <c r="D370" s="9">
        <v>103.46</v>
      </c>
      <c r="E370" s="38">
        <f t="shared" si="390"/>
        <v>9.930200000000001</v>
      </c>
      <c r="F370" s="12">
        <f t="shared" si="391"/>
        <v>1027.3699999999999</v>
      </c>
      <c r="G370" s="12">
        <f t="shared" si="392"/>
        <v>2.6732</v>
      </c>
      <c r="H370" s="12"/>
      <c r="I370" s="12">
        <f t="shared" si="392"/>
        <v>12.603400000000001</v>
      </c>
      <c r="J370" s="13">
        <f t="shared" si="393"/>
        <v>1303.95</v>
      </c>
      <c r="K370" s="6"/>
      <c r="L370" s="6">
        <v>12.11</v>
      </c>
      <c r="M370" s="6">
        <v>3.26</v>
      </c>
      <c r="N370" s="6"/>
      <c r="O370" s="6">
        <v>15.37</v>
      </c>
      <c r="P370" s="6"/>
      <c r="Q370" s="6">
        <f t="shared" si="394"/>
        <v>9.9294099109745542</v>
      </c>
      <c r="R370" s="6">
        <f t="shared" si="395"/>
        <v>2.6739900890254464</v>
      </c>
      <c r="S370" s="6">
        <f t="shared" si="396"/>
        <v>0</v>
      </c>
      <c r="T370" s="6">
        <f t="shared" si="397"/>
        <v>12.603400000000001</v>
      </c>
      <c r="U370" s="6">
        <f t="shared" si="398"/>
        <v>12.603400000000001</v>
      </c>
      <c r="V370" s="6" t="b">
        <f t="shared" si="399"/>
        <v>1</v>
      </c>
      <c r="W370" s="6" t="b">
        <f t="shared" si="400"/>
        <v>1</v>
      </c>
      <c r="X370" s="36">
        <f t="shared" si="401"/>
        <v>-17.999999999999993</v>
      </c>
      <c r="Y370" s="6"/>
      <c r="Z370" s="6"/>
    </row>
    <row r="371" spans="1:26" ht="51" x14ac:dyDescent="0.25">
      <c r="A371" s="7" t="s">
        <v>704</v>
      </c>
      <c r="B371" s="7" t="s">
        <v>705</v>
      </c>
      <c r="C371" s="8" t="s">
        <v>47</v>
      </c>
      <c r="D371" s="9">
        <v>1.7</v>
      </c>
      <c r="E371" s="38">
        <f t="shared" si="390"/>
        <v>16.309800000000003</v>
      </c>
      <c r="F371" s="12">
        <f t="shared" si="391"/>
        <v>27.72</v>
      </c>
      <c r="G371" s="12">
        <f t="shared" si="392"/>
        <v>4.3870000000000005</v>
      </c>
      <c r="H371" s="12"/>
      <c r="I371" s="12">
        <f t="shared" si="392"/>
        <v>20.696800000000003</v>
      </c>
      <c r="J371" s="13">
        <f t="shared" si="393"/>
        <v>35.18</v>
      </c>
      <c r="K371" s="6"/>
      <c r="L371" s="6">
        <v>19.89</v>
      </c>
      <c r="M371" s="6">
        <v>5.35</v>
      </c>
      <c r="N371" s="6"/>
      <c r="O371" s="6">
        <v>25.240000000000002</v>
      </c>
      <c r="P371" s="6"/>
      <c r="Q371" s="6">
        <f t="shared" si="394"/>
        <v>16.305680296226271</v>
      </c>
      <c r="R371" s="6">
        <f t="shared" si="395"/>
        <v>4.3911197037737324</v>
      </c>
      <c r="S371" s="6">
        <f t="shared" si="396"/>
        <v>0</v>
      </c>
      <c r="T371" s="6">
        <f t="shared" si="397"/>
        <v>20.696800000000003</v>
      </c>
      <c r="U371" s="6">
        <f t="shared" si="398"/>
        <v>20.696800000000003</v>
      </c>
      <c r="V371" s="6" t="b">
        <f t="shared" si="399"/>
        <v>1</v>
      </c>
      <c r="W371" s="6" t="b">
        <f t="shared" si="400"/>
        <v>1</v>
      </c>
      <c r="X371" s="36">
        <f t="shared" si="401"/>
        <v>-17.999999999999993</v>
      </c>
      <c r="Y371" s="6"/>
      <c r="Z371" s="6"/>
    </row>
    <row r="372" spans="1:26" ht="51" x14ac:dyDescent="0.25">
      <c r="A372" s="7" t="s">
        <v>706</v>
      </c>
      <c r="B372" s="7" t="s">
        <v>707</v>
      </c>
      <c r="C372" s="8" t="s">
        <v>47</v>
      </c>
      <c r="D372" s="9">
        <v>37.520000000000003</v>
      </c>
      <c r="E372" s="38">
        <f t="shared" si="390"/>
        <v>26.912400000000002</v>
      </c>
      <c r="F372" s="12">
        <f t="shared" si="391"/>
        <v>1009.75</v>
      </c>
      <c r="G372" s="12">
        <f t="shared" si="392"/>
        <v>7.2406000000000006</v>
      </c>
      <c r="H372" s="12"/>
      <c r="I372" s="12">
        <f t="shared" si="392"/>
        <v>34.152999999999999</v>
      </c>
      <c r="J372" s="13">
        <f t="shared" si="393"/>
        <v>1281.42</v>
      </c>
      <c r="K372" s="6"/>
      <c r="L372" s="6">
        <v>32.82</v>
      </c>
      <c r="M372" s="6">
        <v>8.83</v>
      </c>
      <c r="N372" s="6"/>
      <c r="O372" s="6">
        <v>41.65</v>
      </c>
      <c r="P372" s="6"/>
      <c r="Q372" s="6">
        <f t="shared" si="394"/>
        <v>26.906956590246594</v>
      </c>
      <c r="R372" s="6">
        <f t="shared" si="395"/>
        <v>7.2460434097534048</v>
      </c>
      <c r="S372" s="6">
        <f t="shared" si="396"/>
        <v>0</v>
      </c>
      <c r="T372" s="6">
        <f t="shared" si="397"/>
        <v>34.152999999999999</v>
      </c>
      <c r="U372" s="6">
        <f t="shared" si="398"/>
        <v>34.152999999999999</v>
      </c>
      <c r="V372" s="6" t="b">
        <f t="shared" si="399"/>
        <v>1</v>
      </c>
      <c r="W372" s="6" t="b">
        <f t="shared" si="400"/>
        <v>1</v>
      </c>
      <c r="X372" s="36">
        <f t="shared" si="401"/>
        <v>-18.000000000000004</v>
      </c>
      <c r="Y372" s="6"/>
      <c r="Z372" s="6"/>
    </row>
    <row r="373" spans="1:26" x14ac:dyDescent="0.25">
      <c r="A373" s="34" t="s">
        <v>708</v>
      </c>
      <c r="B373" s="51" t="s">
        <v>709</v>
      </c>
      <c r="C373" s="52"/>
      <c r="D373" s="52"/>
      <c r="E373" s="52"/>
      <c r="F373" s="52"/>
      <c r="G373" s="52"/>
      <c r="H373" s="52"/>
      <c r="I373" s="52"/>
      <c r="J373" s="52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14.75" x14ac:dyDescent="0.25">
      <c r="A374" s="7" t="s">
        <v>710</v>
      </c>
      <c r="B374" s="7" t="s">
        <v>932</v>
      </c>
      <c r="C374" s="8" t="s">
        <v>13</v>
      </c>
      <c r="D374" s="9">
        <v>20</v>
      </c>
      <c r="E374" s="38">
        <f t="shared" ref="E374:E382" si="402">L374*(1-18%)</f>
        <v>4.1328000000000005</v>
      </c>
      <c r="F374" s="12">
        <f t="shared" ref="F374:F382" si="403">TRUNC(E374*D374,2)</f>
        <v>82.65</v>
      </c>
      <c r="G374" s="12">
        <f t="shared" ref="G374:I382" si="404">M374*(1-18%)</f>
        <v>1.1070000000000002</v>
      </c>
      <c r="H374" s="12"/>
      <c r="I374" s="12">
        <f t="shared" si="404"/>
        <v>5.2398000000000007</v>
      </c>
      <c r="J374" s="13">
        <f t="shared" ref="J374:J382" si="405">ROUND(I374*D374,2)</f>
        <v>104.8</v>
      </c>
      <c r="K374" s="6"/>
      <c r="L374" s="6">
        <v>5.04</v>
      </c>
      <c r="M374" s="6">
        <v>1.35</v>
      </c>
      <c r="N374" s="6"/>
      <c r="O374" s="6">
        <v>6.3900000000000006</v>
      </c>
      <c r="P374" s="6"/>
      <c r="Q374" s="6">
        <f t="shared" ref="Q374:Q382" si="406">U374-R374-S374</f>
        <v>4.128102103521627</v>
      </c>
      <c r="R374" s="6">
        <f t="shared" ref="R374:R382" si="407">U374-(U374/(1+26.93%))</f>
        <v>1.1116978964783737</v>
      </c>
      <c r="S374" s="6">
        <f t="shared" ref="S374:S382" si="408">N374*(1-18%)</f>
        <v>0</v>
      </c>
      <c r="T374" s="6">
        <f t="shared" ref="T374:T382" si="409">(SUM(Q374:S374))</f>
        <v>5.2398000000000007</v>
      </c>
      <c r="U374" s="6">
        <f t="shared" ref="U374:U382" si="410">O374*(1-18%)</f>
        <v>5.2398000000000007</v>
      </c>
      <c r="V374" s="6" t="b">
        <f t="shared" ref="V374:V382" si="411">U374=T374</f>
        <v>1</v>
      </c>
      <c r="W374" s="6" t="b">
        <f t="shared" ref="W374:W382" si="412">U374=I374</f>
        <v>1</v>
      </c>
      <c r="X374" s="36">
        <f t="shared" ref="X374:X382" si="413">((U374/O374)-1)*100</f>
        <v>-17.999999999999993</v>
      </c>
      <c r="Y374" s="6"/>
      <c r="Z374" s="6"/>
    </row>
    <row r="375" spans="1:26" ht="63.75" x14ac:dyDescent="0.25">
      <c r="A375" s="7" t="s">
        <v>711</v>
      </c>
      <c r="B375" s="7" t="s">
        <v>712</v>
      </c>
      <c r="C375" s="8" t="s">
        <v>13</v>
      </c>
      <c r="D375" s="9">
        <v>3</v>
      </c>
      <c r="E375" s="38">
        <f t="shared" si="402"/>
        <v>4.0836000000000006</v>
      </c>
      <c r="F375" s="12">
        <f t="shared" si="403"/>
        <v>12.25</v>
      </c>
      <c r="G375" s="12">
        <f t="shared" si="404"/>
        <v>1.0988000000000002</v>
      </c>
      <c r="H375" s="12"/>
      <c r="I375" s="12">
        <f t="shared" si="404"/>
        <v>5.1824000000000003</v>
      </c>
      <c r="J375" s="13">
        <f t="shared" si="405"/>
        <v>15.55</v>
      </c>
      <c r="K375" s="6"/>
      <c r="L375" s="6">
        <v>4.9800000000000004</v>
      </c>
      <c r="M375" s="6">
        <v>1.34</v>
      </c>
      <c r="N375" s="6"/>
      <c r="O375" s="6">
        <v>6.32</v>
      </c>
      <c r="P375" s="6"/>
      <c r="Q375" s="6">
        <f t="shared" si="406"/>
        <v>4.0828803277396997</v>
      </c>
      <c r="R375" s="6">
        <f t="shared" si="407"/>
        <v>1.0995196722603007</v>
      </c>
      <c r="S375" s="6">
        <f t="shared" si="408"/>
        <v>0</v>
      </c>
      <c r="T375" s="6">
        <f t="shared" si="409"/>
        <v>5.1824000000000003</v>
      </c>
      <c r="U375" s="6">
        <f t="shared" si="410"/>
        <v>5.1824000000000003</v>
      </c>
      <c r="V375" s="6" t="b">
        <f t="shared" si="411"/>
        <v>1</v>
      </c>
      <c r="W375" s="6" t="b">
        <f t="shared" si="412"/>
        <v>1</v>
      </c>
      <c r="X375" s="36">
        <f t="shared" si="413"/>
        <v>-17.999999999999993</v>
      </c>
      <c r="Y375" s="6"/>
      <c r="Z375" s="6"/>
    </row>
    <row r="376" spans="1:26" ht="63.75" x14ac:dyDescent="0.25">
      <c r="A376" s="7" t="s">
        <v>713</v>
      </c>
      <c r="B376" s="7" t="s">
        <v>714</v>
      </c>
      <c r="C376" s="8" t="s">
        <v>13</v>
      </c>
      <c r="D376" s="9">
        <v>2</v>
      </c>
      <c r="E376" s="38">
        <f t="shared" si="402"/>
        <v>4.9774000000000003</v>
      </c>
      <c r="F376" s="12">
        <f t="shared" si="403"/>
        <v>9.9499999999999993</v>
      </c>
      <c r="G376" s="12">
        <f t="shared" si="404"/>
        <v>1.3366</v>
      </c>
      <c r="H376" s="12"/>
      <c r="I376" s="12">
        <f t="shared" si="404"/>
        <v>6.3140000000000009</v>
      </c>
      <c r="J376" s="13">
        <f t="shared" si="405"/>
        <v>12.63</v>
      </c>
      <c r="K376" s="6"/>
      <c r="L376" s="6">
        <v>6.07</v>
      </c>
      <c r="M376" s="6">
        <v>1.63</v>
      </c>
      <c r="N376" s="6"/>
      <c r="O376" s="6">
        <v>7.7</v>
      </c>
      <c r="P376" s="6"/>
      <c r="Q376" s="6">
        <f t="shared" si="406"/>
        <v>4.9743953360119759</v>
      </c>
      <c r="R376" s="6">
        <f t="shared" si="407"/>
        <v>1.339604663988025</v>
      </c>
      <c r="S376" s="6">
        <f t="shared" si="408"/>
        <v>0</v>
      </c>
      <c r="T376" s="6">
        <f t="shared" si="409"/>
        <v>6.3140000000000009</v>
      </c>
      <c r="U376" s="6">
        <f t="shared" si="410"/>
        <v>6.3140000000000009</v>
      </c>
      <c r="V376" s="6" t="b">
        <f t="shared" si="411"/>
        <v>1</v>
      </c>
      <c r="W376" s="6" t="b">
        <f t="shared" si="412"/>
        <v>1</v>
      </c>
      <c r="X376" s="36">
        <f t="shared" si="413"/>
        <v>-17.999999999999993</v>
      </c>
      <c r="Y376" s="6"/>
      <c r="Z376" s="6"/>
    </row>
    <row r="377" spans="1:26" ht="63.75" x14ac:dyDescent="0.25">
      <c r="A377" s="7" t="s">
        <v>715</v>
      </c>
      <c r="B377" s="7" t="s">
        <v>716</v>
      </c>
      <c r="C377" s="8" t="s">
        <v>13</v>
      </c>
      <c r="D377" s="9">
        <v>40</v>
      </c>
      <c r="E377" s="38">
        <f t="shared" si="402"/>
        <v>6.551800000000001</v>
      </c>
      <c r="F377" s="12">
        <f t="shared" si="403"/>
        <v>262.07</v>
      </c>
      <c r="G377" s="12">
        <f t="shared" si="404"/>
        <v>1.7630000000000001</v>
      </c>
      <c r="H377" s="12"/>
      <c r="I377" s="12">
        <f t="shared" si="404"/>
        <v>8.3148000000000017</v>
      </c>
      <c r="J377" s="13">
        <f t="shared" si="405"/>
        <v>332.59</v>
      </c>
      <c r="K377" s="6"/>
      <c r="L377" s="6">
        <v>7.99</v>
      </c>
      <c r="M377" s="6">
        <v>2.15</v>
      </c>
      <c r="N377" s="6"/>
      <c r="O377" s="6">
        <v>10.14</v>
      </c>
      <c r="P377" s="6"/>
      <c r="Q377" s="6">
        <f t="shared" si="406"/>
        <v>6.5506972346962913</v>
      </c>
      <c r="R377" s="6">
        <f t="shared" si="407"/>
        <v>1.7641027653037105</v>
      </c>
      <c r="S377" s="6">
        <f t="shared" si="408"/>
        <v>0</v>
      </c>
      <c r="T377" s="6">
        <f t="shared" si="409"/>
        <v>8.3148000000000017</v>
      </c>
      <c r="U377" s="6">
        <f t="shared" si="410"/>
        <v>8.3148000000000017</v>
      </c>
      <c r="V377" s="6" t="b">
        <f t="shared" si="411"/>
        <v>1</v>
      </c>
      <c r="W377" s="6" t="b">
        <f t="shared" si="412"/>
        <v>1</v>
      </c>
      <c r="X377" s="36">
        <f t="shared" si="413"/>
        <v>-17.999999999999982</v>
      </c>
      <c r="Y377" s="6"/>
      <c r="Z377" s="6"/>
    </row>
    <row r="378" spans="1:26" ht="63.75" x14ac:dyDescent="0.25">
      <c r="A378" s="7" t="s">
        <v>717</v>
      </c>
      <c r="B378" s="7" t="s">
        <v>718</v>
      </c>
      <c r="C378" s="8" t="s">
        <v>13</v>
      </c>
      <c r="D378" s="9">
        <v>2</v>
      </c>
      <c r="E378" s="38">
        <f t="shared" si="402"/>
        <v>17.744800000000001</v>
      </c>
      <c r="F378" s="12">
        <f t="shared" si="403"/>
        <v>35.479999999999997</v>
      </c>
      <c r="G378" s="12">
        <f t="shared" si="404"/>
        <v>4.7724000000000002</v>
      </c>
      <c r="H378" s="12"/>
      <c r="I378" s="12">
        <f t="shared" si="404"/>
        <v>22.517200000000003</v>
      </c>
      <c r="J378" s="13">
        <f t="shared" si="405"/>
        <v>45.03</v>
      </c>
      <c r="K378" s="6"/>
      <c r="L378" s="6">
        <v>21.64</v>
      </c>
      <c r="M378" s="6">
        <v>5.82</v>
      </c>
      <c r="N378" s="6"/>
      <c r="O378" s="6">
        <v>27.46</v>
      </c>
      <c r="P378" s="6"/>
      <c r="Q378" s="6">
        <f t="shared" si="406"/>
        <v>17.73985661388167</v>
      </c>
      <c r="R378" s="6">
        <f t="shared" si="407"/>
        <v>4.7773433861183321</v>
      </c>
      <c r="S378" s="6">
        <f t="shared" si="408"/>
        <v>0</v>
      </c>
      <c r="T378" s="6">
        <f t="shared" si="409"/>
        <v>22.517200000000003</v>
      </c>
      <c r="U378" s="6">
        <f t="shared" si="410"/>
        <v>22.517200000000003</v>
      </c>
      <c r="V378" s="6" t="b">
        <f t="shared" si="411"/>
        <v>1</v>
      </c>
      <c r="W378" s="6" t="b">
        <f t="shared" si="412"/>
        <v>1</v>
      </c>
      <c r="X378" s="36">
        <f t="shared" si="413"/>
        <v>-17.999999999999993</v>
      </c>
      <c r="Y378" s="6"/>
      <c r="Z378" s="6"/>
    </row>
    <row r="379" spans="1:26" ht="76.5" x14ac:dyDescent="0.25">
      <c r="A379" s="7" t="s">
        <v>719</v>
      </c>
      <c r="B379" s="7" t="s">
        <v>720</v>
      </c>
      <c r="C379" s="8" t="s">
        <v>13</v>
      </c>
      <c r="D379" s="9">
        <v>1</v>
      </c>
      <c r="E379" s="38">
        <f t="shared" si="402"/>
        <v>13.972800000000001</v>
      </c>
      <c r="F379" s="12">
        <f t="shared" si="403"/>
        <v>13.97</v>
      </c>
      <c r="G379" s="12">
        <f t="shared" si="404"/>
        <v>3.7556000000000003</v>
      </c>
      <c r="H379" s="12"/>
      <c r="I379" s="12">
        <f t="shared" si="404"/>
        <v>17.728400000000001</v>
      </c>
      <c r="J379" s="13">
        <f t="shared" si="405"/>
        <v>17.73</v>
      </c>
      <c r="K379" s="6"/>
      <c r="L379" s="6">
        <v>17.04</v>
      </c>
      <c r="M379" s="6">
        <v>4.58</v>
      </c>
      <c r="N379" s="6"/>
      <c r="O379" s="6">
        <v>21.619999999999997</v>
      </c>
      <c r="P379" s="6"/>
      <c r="Q379" s="6">
        <f t="shared" si="406"/>
        <v>13.967068462932327</v>
      </c>
      <c r="R379" s="6">
        <f t="shared" si="407"/>
        <v>3.7613315370676741</v>
      </c>
      <c r="S379" s="6">
        <f t="shared" si="408"/>
        <v>0</v>
      </c>
      <c r="T379" s="6">
        <f t="shared" si="409"/>
        <v>17.728400000000001</v>
      </c>
      <c r="U379" s="6">
        <f t="shared" si="410"/>
        <v>17.728400000000001</v>
      </c>
      <c r="V379" s="6" t="b">
        <f t="shared" si="411"/>
        <v>1</v>
      </c>
      <c r="W379" s="6" t="b">
        <f t="shared" si="412"/>
        <v>1</v>
      </c>
      <c r="X379" s="36">
        <f t="shared" si="413"/>
        <v>-17.999999999999982</v>
      </c>
      <c r="Y379" s="6"/>
      <c r="Z379" s="6"/>
    </row>
    <row r="380" spans="1:26" ht="89.25" x14ac:dyDescent="0.25">
      <c r="A380" s="7" t="s">
        <v>721</v>
      </c>
      <c r="B380" s="7" t="s">
        <v>722</v>
      </c>
      <c r="C380" s="8" t="s">
        <v>13</v>
      </c>
      <c r="D380" s="9">
        <v>2</v>
      </c>
      <c r="E380" s="38">
        <f t="shared" si="402"/>
        <v>17.0806</v>
      </c>
      <c r="F380" s="12">
        <f t="shared" si="403"/>
        <v>34.159999999999997</v>
      </c>
      <c r="G380" s="12">
        <f t="shared" si="404"/>
        <v>4.5919999999999996</v>
      </c>
      <c r="H380" s="12"/>
      <c r="I380" s="12">
        <f t="shared" si="404"/>
        <v>21.672600000000003</v>
      </c>
      <c r="J380" s="13">
        <f t="shared" si="405"/>
        <v>43.35</v>
      </c>
      <c r="K380" s="6"/>
      <c r="L380" s="6">
        <v>20.83</v>
      </c>
      <c r="M380" s="6">
        <v>5.6</v>
      </c>
      <c r="N380" s="6"/>
      <c r="O380" s="6">
        <v>26.43</v>
      </c>
      <c r="P380" s="6"/>
      <c r="Q380" s="6">
        <f t="shared" si="406"/>
        <v>17.07445048451903</v>
      </c>
      <c r="R380" s="6">
        <f t="shared" si="407"/>
        <v>4.5981495154809728</v>
      </c>
      <c r="S380" s="6">
        <f t="shared" si="408"/>
        <v>0</v>
      </c>
      <c r="T380" s="6">
        <f t="shared" si="409"/>
        <v>21.672600000000003</v>
      </c>
      <c r="U380" s="6">
        <f t="shared" si="410"/>
        <v>21.672600000000003</v>
      </c>
      <c r="V380" s="6" t="b">
        <f t="shared" si="411"/>
        <v>1</v>
      </c>
      <c r="W380" s="6" t="b">
        <f t="shared" si="412"/>
        <v>1</v>
      </c>
      <c r="X380" s="36">
        <f t="shared" si="413"/>
        <v>-17.999999999999993</v>
      </c>
      <c r="Y380" s="6"/>
      <c r="Z380" s="6"/>
    </row>
    <row r="381" spans="1:26" ht="89.25" x14ac:dyDescent="0.25">
      <c r="A381" s="7" t="s">
        <v>723</v>
      </c>
      <c r="B381" s="7" t="s">
        <v>724</v>
      </c>
      <c r="C381" s="8" t="s">
        <v>13</v>
      </c>
      <c r="D381" s="9">
        <v>2</v>
      </c>
      <c r="E381" s="38">
        <f t="shared" si="402"/>
        <v>24.796800000000001</v>
      </c>
      <c r="F381" s="12">
        <f t="shared" si="403"/>
        <v>49.59</v>
      </c>
      <c r="G381" s="12">
        <f t="shared" si="404"/>
        <v>6.6748000000000012</v>
      </c>
      <c r="H381" s="12"/>
      <c r="I381" s="12">
        <f t="shared" si="404"/>
        <v>31.471599999999999</v>
      </c>
      <c r="J381" s="13">
        <f t="shared" si="405"/>
        <v>62.94</v>
      </c>
      <c r="K381" s="6"/>
      <c r="L381" s="6">
        <v>30.24</v>
      </c>
      <c r="M381" s="6">
        <v>8.14</v>
      </c>
      <c r="N381" s="6"/>
      <c r="O381" s="6">
        <v>38.379999999999995</v>
      </c>
      <c r="P381" s="6"/>
      <c r="Q381" s="6">
        <f t="shared" si="406"/>
        <v>24.794453635862286</v>
      </c>
      <c r="R381" s="6">
        <f t="shared" si="407"/>
        <v>6.6771463641377125</v>
      </c>
      <c r="S381" s="6">
        <f t="shared" si="408"/>
        <v>0</v>
      </c>
      <c r="T381" s="6">
        <f t="shared" si="409"/>
        <v>31.471599999999999</v>
      </c>
      <c r="U381" s="6">
        <f t="shared" si="410"/>
        <v>31.471599999999999</v>
      </c>
      <c r="V381" s="6" t="b">
        <f t="shared" si="411"/>
        <v>1</v>
      </c>
      <c r="W381" s="6" t="b">
        <f t="shared" si="412"/>
        <v>1</v>
      </c>
      <c r="X381" s="36">
        <f t="shared" si="413"/>
        <v>-17.999999999999993</v>
      </c>
      <c r="Y381" s="6"/>
      <c r="Z381" s="6"/>
    </row>
    <row r="382" spans="1:26" ht="76.5" x14ac:dyDescent="0.25">
      <c r="A382" s="7" t="s">
        <v>725</v>
      </c>
      <c r="B382" s="7" t="s">
        <v>726</v>
      </c>
      <c r="C382" s="8" t="s">
        <v>13</v>
      </c>
      <c r="D382" s="9">
        <v>2</v>
      </c>
      <c r="E382" s="38">
        <f t="shared" si="402"/>
        <v>121.4666</v>
      </c>
      <c r="F382" s="12">
        <f t="shared" si="403"/>
        <v>242.93</v>
      </c>
      <c r="G382" s="12">
        <f t="shared" si="404"/>
        <v>32.709800000000001</v>
      </c>
      <c r="H382" s="12"/>
      <c r="I382" s="12">
        <f t="shared" si="404"/>
        <v>154.1764</v>
      </c>
      <c r="J382" s="13">
        <f t="shared" si="405"/>
        <v>308.35000000000002</v>
      </c>
      <c r="K382" s="6"/>
      <c r="L382" s="6">
        <v>148.13</v>
      </c>
      <c r="M382" s="6">
        <v>39.89</v>
      </c>
      <c r="N382" s="6"/>
      <c r="O382" s="6">
        <v>188.01999999999998</v>
      </c>
      <c r="P382" s="6"/>
      <c r="Q382" s="6">
        <f t="shared" si="406"/>
        <v>121.46568975025606</v>
      </c>
      <c r="R382" s="6">
        <f t="shared" si="407"/>
        <v>32.71071024974394</v>
      </c>
      <c r="S382" s="6">
        <f t="shared" si="408"/>
        <v>0</v>
      </c>
      <c r="T382" s="6">
        <f t="shared" si="409"/>
        <v>154.1764</v>
      </c>
      <c r="U382" s="6">
        <f t="shared" si="410"/>
        <v>154.1764</v>
      </c>
      <c r="V382" s="6" t="b">
        <f t="shared" si="411"/>
        <v>1</v>
      </c>
      <c r="W382" s="6" t="b">
        <f t="shared" si="412"/>
        <v>1</v>
      </c>
      <c r="X382" s="36">
        <f t="shared" si="413"/>
        <v>-17.999999999999993</v>
      </c>
      <c r="Y382" s="6"/>
      <c r="Z382" s="6"/>
    </row>
    <row r="383" spans="1:26" x14ac:dyDescent="0.25">
      <c r="A383" s="34" t="s">
        <v>727</v>
      </c>
      <c r="B383" s="51" t="s">
        <v>728</v>
      </c>
      <c r="C383" s="52"/>
      <c r="D383" s="52"/>
      <c r="E383" s="52"/>
      <c r="F383" s="52"/>
      <c r="G383" s="52"/>
      <c r="H383" s="52"/>
      <c r="I383" s="52"/>
      <c r="J383" s="52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51" x14ac:dyDescent="0.25">
      <c r="A384" s="7" t="s">
        <v>729</v>
      </c>
      <c r="B384" s="7" t="s">
        <v>730</v>
      </c>
      <c r="C384" s="8" t="s">
        <v>13</v>
      </c>
      <c r="D384" s="9">
        <v>11</v>
      </c>
      <c r="E384" s="38">
        <f t="shared" ref="E384:E386" si="414">L384*(1-18%)</f>
        <v>6.9454000000000011</v>
      </c>
      <c r="F384" s="12">
        <f t="shared" ref="F384:F386" si="415">TRUNC(E384*D384,2)</f>
        <v>76.39</v>
      </c>
      <c r="G384" s="12">
        <f t="shared" ref="G384:I386" si="416">M384*(1-18%)</f>
        <v>1.8695999999999999</v>
      </c>
      <c r="H384" s="12"/>
      <c r="I384" s="12">
        <f t="shared" si="416"/>
        <v>8.8150000000000013</v>
      </c>
      <c r="J384" s="13">
        <f>ROUND(I384*D384,2)</f>
        <v>96.97</v>
      </c>
      <c r="K384" s="6"/>
      <c r="L384" s="6">
        <v>8.4700000000000006</v>
      </c>
      <c r="M384" s="6">
        <v>2.2799999999999998</v>
      </c>
      <c r="N384" s="6"/>
      <c r="O384" s="6">
        <v>10.75</v>
      </c>
      <c r="P384" s="6"/>
      <c r="Q384" s="6">
        <f t="shared" ref="Q384:Q386" si="417">U384-R384-S384</f>
        <v>6.9447727093673697</v>
      </c>
      <c r="R384" s="6">
        <f t="shared" ref="R384:R386" si="418">U384-(U384/(1+26.93%))</f>
        <v>1.8702272906326316</v>
      </c>
      <c r="S384" s="6">
        <f t="shared" ref="S384:S386" si="419">N384*(1-18%)</f>
        <v>0</v>
      </c>
      <c r="T384" s="6">
        <f t="shared" ref="T384:T386" si="420">(SUM(Q384:S384))</f>
        <v>8.8150000000000013</v>
      </c>
      <c r="U384" s="6">
        <f t="shared" ref="U384:U386" si="421">O384*(1-18%)</f>
        <v>8.8150000000000013</v>
      </c>
      <c r="V384" s="6" t="b">
        <f t="shared" ref="V384:V386" si="422">U384=T384</f>
        <v>1</v>
      </c>
      <c r="W384" s="6" t="b">
        <f t="shared" ref="W384:W386" si="423">U384=I384</f>
        <v>1</v>
      </c>
      <c r="X384" s="36">
        <f t="shared" ref="X384:X386" si="424">((U384/O384)-1)*100</f>
        <v>-17.999999999999982</v>
      </c>
      <c r="Y384" s="6"/>
      <c r="Z384" s="6"/>
    </row>
    <row r="385" spans="1:26" ht="51" x14ac:dyDescent="0.25">
      <c r="A385" s="7" t="s">
        <v>731</v>
      </c>
      <c r="B385" s="7" t="s">
        <v>732</v>
      </c>
      <c r="C385" s="8" t="s">
        <v>13</v>
      </c>
      <c r="D385" s="9">
        <v>1</v>
      </c>
      <c r="E385" s="38">
        <f t="shared" si="414"/>
        <v>7.6342000000000008</v>
      </c>
      <c r="F385" s="12">
        <f t="shared" si="415"/>
        <v>7.63</v>
      </c>
      <c r="G385" s="12">
        <f t="shared" si="416"/>
        <v>2.0500000000000003</v>
      </c>
      <c r="H385" s="12"/>
      <c r="I385" s="12">
        <f t="shared" si="416"/>
        <v>9.6842000000000006</v>
      </c>
      <c r="J385" s="13">
        <f>ROUND(I385*D385,2)</f>
        <v>9.68</v>
      </c>
      <c r="K385" s="6"/>
      <c r="L385" s="6">
        <v>9.31</v>
      </c>
      <c r="M385" s="6">
        <v>2.5</v>
      </c>
      <c r="N385" s="6"/>
      <c r="O385" s="6">
        <v>11.81</v>
      </c>
      <c r="P385" s="6"/>
      <c r="Q385" s="6">
        <f t="shared" si="417"/>
        <v>7.629559599779407</v>
      </c>
      <c r="R385" s="6">
        <f t="shared" si="418"/>
        <v>2.0546404002205936</v>
      </c>
      <c r="S385" s="6">
        <f t="shared" si="419"/>
        <v>0</v>
      </c>
      <c r="T385" s="6">
        <f t="shared" si="420"/>
        <v>9.6842000000000006</v>
      </c>
      <c r="U385" s="6">
        <f t="shared" si="421"/>
        <v>9.6842000000000006</v>
      </c>
      <c r="V385" s="6" t="b">
        <f t="shared" si="422"/>
        <v>1</v>
      </c>
      <c r="W385" s="6" t="b">
        <f t="shared" si="423"/>
        <v>1</v>
      </c>
      <c r="X385" s="36">
        <f t="shared" si="424"/>
        <v>-17.999999999999993</v>
      </c>
      <c r="Y385" s="6"/>
      <c r="Z385" s="6"/>
    </row>
    <row r="386" spans="1:26" ht="51" x14ac:dyDescent="0.25">
      <c r="A386" s="7" t="s">
        <v>733</v>
      </c>
      <c r="B386" s="7" t="s">
        <v>734</v>
      </c>
      <c r="C386" s="8" t="s">
        <v>13</v>
      </c>
      <c r="D386" s="9">
        <v>2</v>
      </c>
      <c r="E386" s="38">
        <f t="shared" si="414"/>
        <v>14.694400000000002</v>
      </c>
      <c r="F386" s="12">
        <f t="shared" si="415"/>
        <v>29.38</v>
      </c>
      <c r="G386" s="12">
        <f t="shared" si="416"/>
        <v>3.9524000000000004</v>
      </c>
      <c r="H386" s="12"/>
      <c r="I386" s="12">
        <f t="shared" si="416"/>
        <v>18.646800000000002</v>
      </c>
      <c r="J386" s="13">
        <f>ROUND(I386*D386,2)</f>
        <v>37.29</v>
      </c>
      <c r="K386" s="6"/>
      <c r="L386" s="6">
        <v>17.920000000000002</v>
      </c>
      <c r="M386" s="6">
        <v>4.82</v>
      </c>
      <c r="N386" s="6"/>
      <c r="O386" s="6">
        <v>22.740000000000002</v>
      </c>
      <c r="P386" s="6"/>
      <c r="Q386" s="6">
        <f t="shared" si="417"/>
        <v>14.690616875443162</v>
      </c>
      <c r="R386" s="6">
        <f t="shared" si="418"/>
        <v>3.9561831245568406</v>
      </c>
      <c r="S386" s="6">
        <f t="shared" si="419"/>
        <v>0</v>
      </c>
      <c r="T386" s="6">
        <f t="shared" si="420"/>
        <v>18.646800000000002</v>
      </c>
      <c r="U386" s="6">
        <f t="shared" si="421"/>
        <v>18.646800000000002</v>
      </c>
      <c r="V386" s="6" t="b">
        <f t="shared" si="422"/>
        <v>1</v>
      </c>
      <c r="W386" s="6" t="b">
        <f t="shared" si="423"/>
        <v>1</v>
      </c>
      <c r="X386" s="36">
        <f t="shared" si="424"/>
        <v>-17.999999999999993</v>
      </c>
      <c r="Y386" s="6"/>
      <c r="Z386" s="6"/>
    </row>
    <row r="387" spans="1:26" x14ac:dyDescent="0.25">
      <c r="A387" s="34" t="s">
        <v>735</v>
      </c>
      <c r="B387" s="51" t="s">
        <v>736</v>
      </c>
      <c r="C387" s="52"/>
      <c r="D387" s="52"/>
      <c r="E387" s="52"/>
      <c r="F387" s="52"/>
      <c r="G387" s="52"/>
      <c r="H387" s="52"/>
      <c r="I387" s="52"/>
      <c r="J387" s="52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51" x14ac:dyDescent="0.25">
      <c r="A388" s="7" t="s">
        <v>737</v>
      </c>
      <c r="B388" s="7" t="s">
        <v>738</v>
      </c>
      <c r="C388" s="8" t="s">
        <v>13</v>
      </c>
      <c r="D388" s="9">
        <v>34</v>
      </c>
      <c r="E388" s="38">
        <f t="shared" ref="E388:E397" si="425">L388*(1-18%)</f>
        <v>5.4858000000000011</v>
      </c>
      <c r="F388" s="12">
        <f t="shared" ref="F388:F397" si="426">TRUNC(E388*D388,2)</f>
        <v>186.51</v>
      </c>
      <c r="G388" s="12">
        <f t="shared" ref="G388:I397" si="427">M388*(1-18%)</f>
        <v>1.4760000000000002</v>
      </c>
      <c r="H388" s="12"/>
      <c r="I388" s="12">
        <f t="shared" si="427"/>
        <v>6.9618000000000011</v>
      </c>
      <c r="J388" s="13">
        <f t="shared" ref="J388:J397" si="428">ROUND(I388*D388,2)</f>
        <v>236.7</v>
      </c>
      <c r="K388" s="6"/>
      <c r="L388" s="6">
        <v>6.69</v>
      </c>
      <c r="M388" s="6">
        <v>1.8</v>
      </c>
      <c r="N388" s="6"/>
      <c r="O388" s="6">
        <v>8.49</v>
      </c>
      <c r="P388" s="6"/>
      <c r="Q388" s="6">
        <f t="shared" ref="Q388:Q397" si="429">U388-R388-S388</f>
        <v>5.4847553769794386</v>
      </c>
      <c r="R388" s="6">
        <f t="shared" ref="R388:R397" si="430">U388-(U388/(1+26.93%))</f>
        <v>1.4770446230205625</v>
      </c>
      <c r="S388" s="6">
        <f t="shared" ref="S388:S397" si="431">N388*(1-18%)</f>
        <v>0</v>
      </c>
      <c r="T388" s="6">
        <f t="shared" ref="T388:T397" si="432">(SUM(Q388:S388))</f>
        <v>6.9618000000000011</v>
      </c>
      <c r="U388" s="6">
        <f t="shared" ref="U388:U397" si="433">O388*(1-18%)</f>
        <v>6.9618000000000011</v>
      </c>
      <c r="V388" s="6" t="b">
        <f t="shared" ref="V388:V397" si="434">U388=T388</f>
        <v>1</v>
      </c>
      <c r="W388" s="6" t="b">
        <f t="shared" ref="W388:W397" si="435">U388=I388</f>
        <v>1</v>
      </c>
      <c r="X388" s="36">
        <f t="shared" ref="X388:X397" si="436">((U388/O388)-1)*100</f>
        <v>-17.999999999999993</v>
      </c>
      <c r="Y388" s="6"/>
      <c r="Z388" s="6"/>
    </row>
    <row r="389" spans="1:26" ht="63.75" x14ac:dyDescent="0.25">
      <c r="A389" s="7" t="s">
        <v>739</v>
      </c>
      <c r="B389" s="7" t="s">
        <v>740</v>
      </c>
      <c r="C389" s="8" t="s">
        <v>13</v>
      </c>
      <c r="D389" s="9">
        <v>23</v>
      </c>
      <c r="E389" s="38">
        <f t="shared" si="425"/>
        <v>9.4956000000000014</v>
      </c>
      <c r="F389" s="12">
        <f t="shared" si="426"/>
        <v>218.39</v>
      </c>
      <c r="G389" s="12">
        <f t="shared" si="427"/>
        <v>2.5502000000000002</v>
      </c>
      <c r="H389" s="12"/>
      <c r="I389" s="12">
        <f t="shared" si="427"/>
        <v>12.0458</v>
      </c>
      <c r="J389" s="13">
        <f t="shared" si="428"/>
        <v>277.05</v>
      </c>
      <c r="K389" s="6"/>
      <c r="L389" s="6">
        <v>11.58</v>
      </c>
      <c r="M389" s="6">
        <v>3.11</v>
      </c>
      <c r="N389" s="6"/>
      <c r="O389" s="6">
        <v>14.69</v>
      </c>
      <c r="P389" s="6"/>
      <c r="Q389" s="6">
        <f t="shared" si="429"/>
        <v>9.4901126605215484</v>
      </c>
      <c r="R389" s="6">
        <f t="shared" si="430"/>
        <v>2.5556873394784514</v>
      </c>
      <c r="S389" s="6">
        <f t="shared" si="431"/>
        <v>0</v>
      </c>
      <c r="T389" s="6">
        <f t="shared" si="432"/>
        <v>12.0458</v>
      </c>
      <c r="U389" s="6">
        <f t="shared" si="433"/>
        <v>12.0458</v>
      </c>
      <c r="V389" s="6" t="b">
        <f t="shared" si="434"/>
        <v>1</v>
      </c>
      <c r="W389" s="6" t="b">
        <f t="shared" si="435"/>
        <v>1</v>
      </c>
      <c r="X389" s="36">
        <f t="shared" si="436"/>
        <v>-17.999999999999993</v>
      </c>
      <c r="Y389" s="6"/>
      <c r="Z389" s="6"/>
    </row>
    <row r="390" spans="1:26" ht="51" x14ac:dyDescent="0.25">
      <c r="A390" s="7" t="s">
        <v>741</v>
      </c>
      <c r="B390" s="7" t="s">
        <v>742</v>
      </c>
      <c r="C390" s="8" t="s">
        <v>13</v>
      </c>
      <c r="D390" s="9">
        <v>1</v>
      </c>
      <c r="E390" s="38">
        <f t="shared" si="425"/>
        <v>6.4206000000000003</v>
      </c>
      <c r="F390" s="12">
        <f t="shared" si="426"/>
        <v>6.42</v>
      </c>
      <c r="G390" s="12">
        <f t="shared" si="427"/>
        <v>1.7220000000000002</v>
      </c>
      <c r="H390" s="12"/>
      <c r="I390" s="12">
        <f t="shared" si="427"/>
        <v>8.1425999999999998</v>
      </c>
      <c r="J390" s="13">
        <f t="shared" si="428"/>
        <v>8.14</v>
      </c>
      <c r="K390" s="6"/>
      <c r="L390" s="6">
        <v>7.83</v>
      </c>
      <c r="M390" s="6">
        <v>2.1</v>
      </c>
      <c r="N390" s="6"/>
      <c r="O390" s="6">
        <v>9.93</v>
      </c>
      <c r="P390" s="6"/>
      <c r="Q390" s="6">
        <f t="shared" si="429"/>
        <v>6.4150319073505084</v>
      </c>
      <c r="R390" s="6">
        <f t="shared" si="430"/>
        <v>1.7275680926494914</v>
      </c>
      <c r="S390" s="6">
        <f t="shared" si="431"/>
        <v>0</v>
      </c>
      <c r="T390" s="6">
        <f t="shared" si="432"/>
        <v>8.1425999999999998</v>
      </c>
      <c r="U390" s="6">
        <f t="shared" si="433"/>
        <v>8.1425999999999998</v>
      </c>
      <c r="V390" s="6" t="b">
        <f t="shared" si="434"/>
        <v>1</v>
      </c>
      <c r="W390" s="6" t="b">
        <f t="shared" si="435"/>
        <v>1</v>
      </c>
      <c r="X390" s="36">
        <f t="shared" si="436"/>
        <v>-17.999999999999993</v>
      </c>
      <c r="Y390" s="6"/>
      <c r="Z390" s="6"/>
    </row>
    <row r="391" spans="1:26" ht="51" x14ac:dyDescent="0.25">
      <c r="A391" s="7" t="s">
        <v>743</v>
      </c>
      <c r="B391" s="7" t="s">
        <v>744</v>
      </c>
      <c r="C391" s="8" t="s">
        <v>13</v>
      </c>
      <c r="D391" s="9">
        <v>6</v>
      </c>
      <c r="E391" s="38">
        <f t="shared" si="425"/>
        <v>5.3464</v>
      </c>
      <c r="F391" s="12">
        <f t="shared" si="426"/>
        <v>32.07</v>
      </c>
      <c r="G391" s="12">
        <f t="shared" si="427"/>
        <v>1.4350000000000001</v>
      </c>
      <c r="H391" s="12"/>
      <c r="I391" s="12">
        <f t="shared" si="427"/>
        <v>6.7814000000000005</v>
      </c>
      <c r="J391" s="13">
        <f t="shared" si="428"/>
        <v>40.69</v>
      </c>
      <c r="K391" s="6"/>
      <c r="L391" s="6">
        <v>6.52</v>
      </c>
      <c r="M391" s="6">
        <v>1.75</v>
      </c>
      <c r="N391" s="6"/>
      <c r="O391" s="6">
        <v>8.27</v>
      </c>
      <c r="P391" s="6"/>
      <c r="Q391" s="6">
        <f t="shared" si="429"/>
        <v>5.3426297959505247</v>
      </c>
      <c r="R391" s="6">
        <f t="shared" si="430"/>
        <v>1.4387702040494759</v>
      </c>
      <c r="S391" s="6">
        <f t="shared" si="431"/>
        <v>0</v>
      </c>
      <c r="T391" s="6">
        <f t="shared" si="432"/>
        <v>6.7814000000000005</v>
      </c>
      <c r="U391" s="6">
        <f t="shared" si="433"/>
        <v>6.7814000000000005</v>
      </c>
      <c r="V391" s="6" t="b">
        <f t="shared" si="434"/>
        <v>1</v>
      </c>
      <c r="W391" s="6" t="b">
        <f t="shared" si="435"/>
        <v>1</v>
      </c>
      <c r="X391" s="36">
        <f t="shared" si="436"/>
        <v>-17.999999999999993</v>
      </c>
      <c r="Y391" s="6"/>
      <c r="Z391" s="6"/>
    </row>
    <row r="392" spans="1:26" ht="51" x14ac:dyDescent="0.25">
      <c r="A392" s="7" t="s">
        <v>745</v>
      </c>
      <c r="B392" s="7" t="s">
        <v>746</v>
      </c>
      <c r="C392" s="8" t="s">
        <v>13</v>
      </c>
      <c r="D392" s="9">
        <v>2</v>
      </c>
      <c r="E392" s="38">
        <f t="shared" si="425"/>
        <v>6.6666000000000007</v>
      </c>
      <c r="F392" s="12">
        <f t="shared" si="426"/>
        <v>13.33</v>
      </c>
      <c r="G392" s="12">
        <f t="shared" si="427"/>
        <v>1.7876000000000003</v>
      </c>
      <c r="H392" s="12"/>
      <c r="I392" s="12">
        <f t="shared" si="427"/>
        <v>8.4542000000000019</v>
      </c>
      <c r="J392" s="13">
        <f t="shared" si="428"/>
        <v>16.91</v>
      </c>
      <c r="K392" s="6"/>
      <c r="L392" s="6">
        <v>8.1300000000000008</v>
      </c>
      <c r="M392" s="6">
        <v>2.1800000000000002</v>
      </c>
      <c r="N392" s="6"/>
      <c r="O392" s="6">
        <v>10.31</v>
      </c>
      <c r="P392" s="6"/>
      <c r="Q392" s="6">
        <f t="shared" si="429"/>
        <v>6.6605215473095427</v>
      </c>
      <c r="R392" s="6">
        <f t="shared" si="430"/>
        <v>1.7936784526904592</v>
      </c>
      <c r="S392" s="6">
        <f t="shared" si="431"/>
        <v>0</v>
      </c>
      <c r="T392" s="6">
        <f t="shared" si="432"/>
        <v>8.4542000000000019</v>
      </c>
      <c r="U392" s="6">
        <f t="shared" si="433"/>
        <v>8.4542000000000019</v>
      </c>
      <c r="V392" s="6" t="b">
        <f t="shared" si="434"/>
        <v>1</v>
      </c>
      <c r="W392" s="6" t="b">
        <f t="shared" si="435"/>
        <v>1</v>
      </c>
      <c r="X392" s="36">
        <f t="shared" si="436"/>
        <v>-17.999999999999982</v>
      </c>
      <c r="Y392" s="6"/>
      <c r="Z392" s="6"/>
    </row>
    <row r="393" spans="1:26" ht="51" x14ac:dyDescent="0.25">
      <c r="A393" s="7" t="s">
        <v>747</v>
      </c>
      <c r="B393" s="7" t="s">
        <v>748</v>
      </c>
      <c r="C393" s="8" t="s">
        <v>13</v>
      </c>
      <c r="D393" s="9">
        <v>6</v>
      </c>
      <c r="E393" s="38">
        <f t="shared" si="425"/>
        <v>6.9044000000000008</v>
      </c>
      <c r="F393" s="12">
        <f t="shared" si="426"/>
        <v>41.42</v>
      </c>
      <c r="G393" s="12">
        <f t="shared" si="427"/>
        <v>1.8532</v>
      </c>
      <c r="H393" s="12"/>
      <c r="I393" s="12">
        <f t="shared" si="427"/>
        <v>8.7576000000000001</v>
      </c>
      <c r="J393" s="13">
        <f t="shared" si="428"/>
        <v>52.55</v>
      </c>
      <c r="K393" s="6"/>
      <c r="L393" s="6">
        <v>8.42</v>
      </c>
      <c r="M393" s="6">
        <v>2.2599999999999998</v>
      </c>
      <c r="N393" s="6"/>
      <c r="O393" s="6">
        <v>10.68</v>
      </c>
      <c r="P393" s="6"/>
      <c r="Q393" s="6">
        <f t="shared" si="429"/>
        <v>6.8995509335854415</v>
      </c>
      <c r="R393" s="6">
        <f t="shared" si="430"/>
        <v>1.8580490664145586</v>
      </c>
      <c r="S393" s="6">
        <f t="shared" si="431"/>
        <v>0</v>
      </c>
      <c r="T393" s="6">
        <f t="shared" si="432"/>
        <v>8.7576000000000001</v>
      </c>
      <c r="U393" s="6">
        <f t="shared" si="433"/>
        <v>8.7576000000000001</v>
      </c>
      <c r="V393" s="6" t="b">
        <f t="shared" si="434"/>
        <v>1</v>
      </c>
      <c r="W393" s="6" t="b">
        <f t="shared" si="435"/>
        <v>1</v>
      </c>
      <c r="X393" s="36">
        <f t="shared" si="436"/>
        <v>-17.999999999999993</v>
      </c>
      <c r="Y393" s="6"/>
      <c r="Z393" s="6"/>
    </row>
    <row r="394" spans="1:26" ht="51" x14ac:dyDescent="0.25">
      <c r="A394" s="7" t="s">
        <v>749</v>
      </c>
      <c r="B394" s="7" t="s">
        <v>750</v>
      </c>
      <c r="C394" s="8" t="s">
        <v>13</v>
      </c>
      <c r="D394" s="9">
        <v>54</v>
      </c>
      <c r="E394" s="38">
        <f t="shared" si="425"/>
        <v>8.3230000000000004</v>
      </c>
      <c r="F394" s="12">
        <f t="shared" si="426"/>
        <v>449.44</v>
      </c>
      <c r="G394" s="12">
        <f t="shared" si="427"/>
        <v>2.2386000000000004</v>
      </c>
      <c r="H394" s="12"/>
      <c r="I394" s="12">
        <f t="shared" si="427"/>
        <v>10.561600000000002</v>
      </c>
      <c r="J394" s="13">
        <f t="shared" si="428"/>
        <v>570.33000000000004</v>
      </c>
      <c r="K394" s="6"/>
      <c r="L394" s="6">
        <v>10.15</v>
      </c>
      <c r="M394" s="6">
        <v>2.73</v>
      </c>
      <c r="N394" s="6"/>
      <c r="O394" s="6">
        <v>12.88</v>
      </c>
      <c r="P394" s="6"/>
      <c r="Q394" s="6">
        <f t="shared" si="429"/>
        <v>8.320806743874579</v>
      </c>
      <c r="R394" s="6">
        <f t="shared" si="430"/>
        <v>2.2407932561254231</v>
      </c>
      <c r="S394" s="6">
        <f t="shared" si="431"/>
        <v>0</v>
      </c>
      <c r="T394" s="6">
        <f t="shared" si="432"/>
        <v>10.561600000000002</v>
      </c>
      <c r="U394" s="6">
        <f t="shared" si="433"/>
        <v>10.561600000000002</v>
      </c>
      <c r="V394" s="6" t="b">
        <f t="shared" si="434"/>
        <v>1</v>
      </c>
      <c r="W394" s="6" t="b">
        <f t="shared" si="435"/>
        <v>1</v>
      </c>
      <c r="X394" s="36">
        <f t="shared" si="436"/>
        <v>-17.999999999999993</v>
      </c>
      <c r="Y394" s="6"/>
      <c r="Z394" s="6"/>
    </row>
    <row r="395" spans="1:26" ht="51" x14ac:dyDescent="0.25">
      <c r="A395" s="7" t="s">
        <v>751</v>
      </c>
      <c r="B395" s="7" t="s">
        <v>752</v>
      </c>
      <c r="C395" s="8" t="s">
        <v>13</v>
      </c>
      <c r="D395" s="9">
        <v>1</v>
      </c>
      <c r="E395" s="38">
        <f t="shared" si="425"/>
        <v>21.065800000000003</v>
      </c>
      <c r="F395" s="12">
        <f t="shared" si="426"/>
        <v>21.06</v>
      </c>
      <c r="G395" s="12">
        <f t="shared" si="427"/>
        <v>5.6662000000000008</v>
      </c>
      <c r="H395" s="12"/>
      <c r="I395" s="12">
        <f t="shared" si="427"/>
        <v>26.732000000000003</v>
      </c>
      <c r="J395" s="13">
        <f t="shared" si="428"/>
        <v>26.73</v>
      </c>
      <c r="K395" s="6"/>
      <c r="L395" s="6">
        <v>25.69</v>
      </c>
      <c r="M395" s="6">
        <v>6.91</v>
      </c>
      <c r="N395" s="6"/>
      <c r="O395" s="6">
        <v>32.6</v>
      </c>
      <c r="P395" s="6"/>
      <c r="Q395" s="6">
        <f t="shared" si="429"/>
        <v>21.060427007011743</v>
      </c>
      <c r="R395" s="6">
        <f t="shared" si="430"/>
        <v>5.6715729929882599</v>
      </c>
      <c r="S395" s="6">
        <f t="shared" si="431"/>
        <v>0</v>
      </c>
      <c r="T395" s="6">
        <f t="shared" si="432"/>
        <v>26.732000000000003</v>
      </c>
      <c r="U395" s="6">
        <f t="shared" si="433"/>
        <v>26.732000000000003</v>
      </c>
      <c r="V395" s="6" t="b">
        <f t="shared" si="434"/>
        <v>1</v>
      </c>
      <c r="W395" s="6" t="b">
        <f t="shared" si="435"/>
        <v>1</v>
      </c>
      <c r="X395" s="36">
        <f t="shared" si="436"/>
        <v>-17.999999999999993</v>
      </c>
      <c r="Y395" s="6"/>
      <c r="Z395" s="6"/>
    </row>
    <row r="396" spans="1:26" ht="51" x14ac:dyDescent="0.25">
      <c r="A396" s="7" t="s">
        <v>753</v>
      </c>
      <c r="B396" s="7" t="s">
        <v>754</v>
      </c>
      <c r="C396" s="8" t="s">
        <v>13</v>
      </c>
      <c r="D396" s="9">
        <v>3</v>
      </c>
      <c r="E396" s="38">
        <f t="shared" si="425"/>
        <v>64.861999999999995</v>
      </c>
      <c r="F396" s="12">
        <f t="shared" si="426"/>
        <v>194.58</v>
      </c>
      <c r="G396" s="12">
        <f t="shared" si="427"/>
        <v>17.466000000000001</v>
      </c>
      <c r="H396" s="12"/>
      <c r="I396" s="12">
        <f t="shared" si="427"/>
        <v>82.328000000000003</v>
      </c>
      <c r="J396" s="13">
        <f t="shared" si="428"/>
        <v>246.98</v>
      </c>
      <c r="K396" s="6"/>
      <c r="L396" s="6">
        <v>79.099999999999994</v>
      </c>
      <c r="M396" s="6">
        <v>21.3</v>
      </c>
      <c r="N396" s="6"/>
      <c r="O396" s="6">
        <v>100.39999999999999</v>
      </c>
      <c r="P396" s="6"/>
      <c r="Q396" s="6">
        <f t="shared" si="429"/>
        <v>64.860946978649665</v>
      </c>
      <c r="R396" s="6">
        <f t="shared" si="430"/>
        <v>17.467053021350338</v>
      </c>
      <c r="S396" s="6">
        <f t="shared" si="431"/>
        <v>0</v>
      </c>
      <c r="T396" s="6">
        <f t="shared" si="432"/>
        <v>82.328000000000003</v>
      </c>
      <c r="U396" s="6">
        <f t="shared" si="433"/>
        <v>82.328000000000003</v>
      </c>
      <c r="V396" s="6" t="b">
        <f t="shared" si="434"/>
        <v>1</v>
      </c>
      <c r="W396" s="6" t="b">
        <f t="shared" si="435"/>
        <v>1</v>
      </c>
      <c r="X396" s="36">
        <f t="shared" si="436"/>
        <v>-17.999999999999993</v>
      </c>
      <c r="Y396" s="6"/>
      <c r="Z396" s="6"/>
    </row>
    <row r="397" spans="1:26" ht="63.75" x14ac:dyDescent="0.25">
      <c r="A397" s="7" t="s">
        <v>755</v>
      </c>
      <c r="B397" s="7" t="s">
        <v>756</v>
      </c>
      <c r="C397" s="8" t="s">
        <v>13</v>
      </c>
      <c r="D397" s="9">
        <v>6</v>
      </c>
      <c r="E397" s="38">
        <f t="shared" si="425"/>
        <v>8.7986000000000004</v>
      </c>
      <c r="F397" s="12">
        <f t="shared" si="426"/>
        <v>52.79</v>
      </c>
      <c r="G397" s="12">
        <f t="shared" si="427"/>
        <v>2.3616000000000001</v>
      </c>
      <c r="H397" s="12"/>
      <c r="I397" s="12">
        <f t="shared" si="427"/>
        <v>11.1602</v>
      </c>
      <c r="J397" s="13">
        <f t="shared" si="428"/>
        <v>66.959999999999994</v>
      </c>
      <c r="K397" s="6"/>
      <c r="L397" s="6">
        <v>10.73</v>
      </c>
      <c r="M397" s="6">
        <v>2.88</v>
      </c>
      <c r="N397" s="6"/>
      <c r="O397" s="6">
        <v>13.61</v>
      </c>
      <c r="P397" s="6"/>
      <c r="Q397" s="6">
        <f t="shared" si="429"/>
        <v>8.7924052627432445</v>
      </c>
      <c r="R397" s="6">
        <f t="shared" si="430"/>
        <v>2.3677947372567552</v>
      </c>
      <c r="S397" s="6">
        <f t="shared" si="431"/>
        <v>0</v>
      </c>
      <c r="T397" s="6">
        <f t="shared" si="432"/>
        <v>11.1602</v>
      </c>
      <c r="U397" s="6">
        <f t="shared" si="433"/>
        <v>11.1602</v>
      </c>
      <c r="V397" s="6" t="b">
        <f t="shared" si="434"/>
        <v>1</v>
      </c>
      <c r="W397" s="6" t="b">
        <f t="shared" si="435"/>
        <v>1</v>
      </c>
      <c r="X397" s="36">
        <f t="shared" si="436"/>
        <v>-17.999999999999993</v>
      </c>
      <c r="Y397" s="6"/>
      <c r="Z397" s="6"/>
    </row>
    <row r="398" spans="1:26" x14ac:dyDescent="0.25">
      <c r="A398" s="34" t="s">
        <v>757</v>
      </c>
      <c r="B398" s="51" t="s">
        <v>758</v>
      </c>
      <c r="C398" s="52"/>
      <c r="D398" s="52"/>
      <c r="E398" s="52"/>
      <c r="F398" s="52"/>
      <c r="G398" s="52"/>
      <c r="H398" s="52"/>
      <c r="I398" s="52"/>
      <c r="J398" s="52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51" x14ac:dyDescent="0.25">
      <c r="A399" s="7" t="s">
        <v>759</v>
      </c>
      <c r="B399" s="7" t="s">
        <v>760</v>
      </c>
      <c r="C399" s="8" t="s">
        <v>13</v>
      </c>
      <c r="D399" s="9">
        <v>5</v>
      </c>
      <c r="E399" s="38">
        <f t="shared" ref="E399:E404" si="437">L399*(1-18%)</f>
        <v>4.0754000000000001</v>
      </c>
      <c r="F399" s="12">
        <f t="shared" ref="F399:F404" si="438">TRUNC(E399*D399,2)</f>
        <v>20.37</v>
      </c>
      <c r="G399" s="12">
        <f t="shared" ref="G399:I404" si="439">M399*(1-18%)</f>
        <v>1.0906000000000002</v>
      </c>
      <c r="H399" s="12"/>
      <c r="I399" s="12">
        <f t="shared" si="439"/>
        <v>5.1660000000000004</v>
      </c>
      <c r="J399" s="13">
        <f t="shared" ref="J399:J404" si="440">ROUND(I399*D399,2)</f>
        <v>25.83</v>
      </c>
      <c r="K399" s="6"/>
      <c r="L399" s="6">
        <v>4.97</v>
      </c>
      <c r="M399" s="6">
        <v>1.33</v>
      </c>
      <c r="N399" s="6"/>
      <c r="O399" s="6">
        <v>6.3</v>
      </c>
      <c r="P399" s="6"/>
      <c r="Q399" s="6">
        <f t="shared" ref="Q399:Q404" si="441">U399-R399-S399</f>
        <v>4.0699598203734348</v>
      </c>
      <c r="R399" s="6">
        <f t="shared" ref="R399:R404" si="442">U399-(U399/(1+26.93%))</f>
        <v>1.0960401796265655</v>
      </c>
      <c r="S399" s="6">
        <f t="shared" ref="S399:S404" si="443">N399*(1-18%)</f>
        <v>0</v>
      </c>
      <c r="T399" s="6">
        <f t="shared" ref="T399:T404" si="444">(SUM(Q399:S399))</f>
        <v>5.1660000000000004</v>
      </c>
      <c r="U399" s="6">
        <f t="shared" ref="U399:U404" si="445">O399*(1-18%)</f>
        <v>5.1660000000000004</v>
      </c>
      <c r="V399" s="6" t="b">
        <f t="shared" ref="V399:V404" si="446">U399=T399</f>
        <v>1</v>
      </c>
      <c r="W399" s="6" t="b">
        <f t="shared" ref="W399:W404" si="447">U399=I399</f>
        <v>1</v>
      </c>
      <c r="X399" s="36">
        <f t="shared" ref="X399:X404" si="448">((U399/O399)-1)*100</f>
        <v>-17.999999999999993</v>
      </c>
      <c r="Y399" s="6"/>
      <c r="Z399" s="6"/>
    </row>
    <row r="400" spans="1:26" ht="51" x14ac:dyDescent="0.25">
      <c r="A400" s="7" t="s">
        <v>761</v>
      </c>
      <c r="B400" s="7" t="s">
        <v>762</v>
      </c>
      <c r="C400" s="8" t="s">
        <v>13</v>
      </c>
      <c r="D400" s="9">
        <v>2</v>
      </c>
      <c r="E400" s="38">
        <f t="shared" si="437"/>
        <v>4.141</v>
      </c>
      <c r="F400" s="12">
        <f t="shared" si="438"/>
        <v>8.2799999999999994</v>
      </c>
      <c r="G400" s="12">
        <f t="shared" si="439"/>
        <v>1.1070000000000002</v>
      </c>
      <c r="H400" s="12"/>
      <c r="I400" s="12">
        <f t="shared" si="439"/>
        <v>5.2480000000000011</v>
      </c>
      <c r="J400" s="13">
        <f t="shared" si="440"/>
        <v>10.5</v>
      </c>
      <c r="K400" s="6"/>
      <c r="L400" s="6">
        <v>5.05</v>
      </c>
      <c r="M400" s="6">
        <v>1.35</v>
      </c>
      <c r="N400" s="6"/>
      <c r="O400" s="6">
        <v>6.4</v>
      </c>
      <c r="P400" s="6"/>
      <c r="Q400" s="6">
        <f t="shared" si="441"/>
        <v>4.1345623572047598</v>
      </c>
      <c r="R400" s="6">
        <f t="shared" si="442"/>
        <v>1.1134376427952413</v>
      </c>
      <c r="S400" s="6">
        <f t="shared" si="443"/>
        <v>0</v>
      </c>
      <c r="T400" s="6">
        <f t="shared" si="444"/>
        <v>5.2480000000000011</v>
      </c>
      <c r="U400" s="6">
        <f t="shared" si="445"/>
        <v>5.2480000000000011</v>
      </c>
      <c r="V400" s="6" t="b">
        <f t="shared" si="446"/>
        <v>1</v>
      </c>
      <c r="W400" s="6" t="b">
        <f t="shared" si="447"/>
        <v>1</v>
      </c>
      <c r="X400" s="36">
        <f t="shared" si="448"/>
        <v>-17.999999999999982</v>
      </c>
      <c r="Y400" s="6"/>
      <c r="Z400" s="6"/>
    </row>
    <row r="401" spans="1:26" ht="51" x14ac:dyDescent="0.25">
      <c r="A401" s="7" t="s">
        <v>763</v>
      </c>
      <c r="B401" s="7" t="s">
        <v>764</v>
      </c>
      <c r="C401" s="8" t="s">
        <v>13</v>
      </c>
      <c r="D401" s="9">
        <v>1</v>
      </c>
      <c r="E401" s="38">
        <f t="shared" si="437"/>
        <v>4.0672000000000006</v>
      </c>
      <c r="F401" s="12">
        <f t="shared" si="438"/>
        <v>4.0599999999999996</v>
      </c>
      <c r="G401" s="12">
        <f t="shared" si="439"/>
        <v>1.0906000000000002</v>
      </c>
      <c r="H401" s="12"/>
      <c r="I401" s="12">
        <f t="shared" si="439"/>
        <v>5.1578000000000008</v>
      </c>
      <c r="J401" s="13">
        <f t="shared" si="440"/>
        <v>5.16</v>
      </c>
      <c r="K401" s="6"/>
      <c r="L401" s="6">
        <v>4.96</v>
      </c>
      <c r="M401" s="6">
        <v>1.33</v>
      </c>
      <c r="N401" s="6"/>
      <c r="O401" s="6">
        <v>6.29</v>
      </c>
      <c r="P401" s="6"/>
      <c r="Q401" s="6">
        <f t="shared" si="441"/>
        <v>4.0634995666903029</v>
      </c>
      <c r="R401" s="6">
        <f t="shared" si="442"/>
        <v>1.094300433309698</v>
      </c>
      <c r="S401" s="6">
        <f t="shared" si="443"/>
        <v>0</v>
      </c>
      <c r="T401" s="6">
        <f t="shared" si="444"/>
        <v>5.1578000000000008</v>
      </c>
      <c r="U401" s="6">
        <f t="shared" si="445"/>
        <v>5.1578000000000008</v>
      </c>
      <c r="V401" s="6" t="b">
        <f t="shared" si="446"/>
        <v>1</v>
      </c>
      <c r="W401" s="6" t="b">
        <f t="shared" si="447"/>
        <v>1</v>
      </c>
      <c r="X401" s="36">
        <f t="shared" si="448"/>
        <v>-17.999999999999982</v>
      </c>
      <c r="Y401" s="6"/>
      <c r="Z401" s="6"/>
    </row>
    <row r="402" spans="1:26" ht="51" x14ac:dyDescent="0.25">
      <c r="A402" s="7" t="s">
        <v>765</v>
      </c>
      <c r="B402" s="7" t="s">
        <v>766</v>
      </c>
      <c r="C402" s="8" t="s">
        <v>13</v>
      </c>
      <c r="D402" s="9">
        <v>2</v>
      </c>
      <c r="E402" s="38">
        <f t="shared" si="437"/>
        <v>5.2562000000000006</v>
      </c>
      <c r="F402" s="12">
        <f t="shared" si="438"/>
        <v>10.51</v>
      </c>
      <c r="G402" s="12">
        <f t="shared" si="439"/>
        <v>1.4104000000000001</v>
      </c>
      <c r="H402" s="12"/>
      <c r="I402" s="12">
        <f t="shared" si="439"/>
        <v>6.6666000000000007</v>
      </c>
      <c r="J402" s="13">
        <f t="shared" si="440"/>
        <v>13.33</v>
      </c>
      <c r="K402" s="6"/>
      <c r="L402" s="6">
        <v>6.41</v>
      </c>
      <c r="M402" s="6">
        <v>1.72</v>
      </c>
      <c r="N402" s="6"/>
      <c r="O402" s="6">
        <v>8.1300000000000008</v>
      </c>
      <c r="P402" s="6"/>
      <c r="Q402" s="6">
        <f t="shared" si="441"/>
        <v>5.2521862443866709</v>
      </c>
      <c r="R402" s="6">
        <f t="shared" si="442"/>
        <v>1.4144137556133298</v>
      </c>
      <c r="S402" s="6">
        <f t="shared" si="443"/>
        <v>0</v>
      </c>
      <c r="T402" s="6">
        <f t="shared" si="444"/>
        <v>6.6666000000000007</v>
      </c>
      <c r="U402" s="6">
        <f t="shared" si="445"/>
        <v>6.6666000000000007</v>
      </c>
      <c r="V402" s="6" t="b">
        <f t="shared" si="446"/>
        <v>1</v>
      </c>
      <c r="W402" s="6" t="b">
        <f t="shared" si="447"/>
        <v>1</v>
      </c>
      <c r="X402" s="36">
        <f t="shared" si="448"/>
        <v>-17.999999999999993</v>
      </c>
      <c r="Y402" s="6"/>
      <c r="Z402" s="6"/>
    </row>
    <row r="403" spans="1:26" ht="51" x14ac:dyDescent="0.25">
      <c r="A403" s="7" t="s">
        <v>767</v>
      </c>
      <c r="B403" s="7" t="s">
        <v>768</v>
      </c>
      <c r="C403" s="8" t="s">
        <v>13</v>
      </c>
      <c r="D403" s="9">
        <v>7</v>
      </c>
      <c r="E403" s="38">
        <f t="shared" si="437"/>
        <v>6.6583999999999994</v>
      </c>
      <c r="F403" s="12">
        <f t="shared" si="438"/>
        <v>46.6</v>
      </c>
      <c r="G403" s="12">
        <f t="shared" si="439"/>
        <v>1.7876000000000003</v>
      </c>
      <c r="H403" s="12"/>
      <c r="I403" s="12">
        <f t="shared" si="439"/>
        <v>8.4459999999999997</v>
      </c>
      <c r="J403" s="13">
        <f t="shared" si="440"/>
        <v>59.12</v>
      </c>
      <c r="K403" s="6"/>
      <c r="L403" s="6">
        <v>8.1199999999999992</v>
      </c>
      <c r="M403" s="6">
        <v>2.1800000000000002</v>
      </c>
      <c r="N403" s="6"/>
      <c r="O403" s="6">
        <v>10.299999999999999</v>
      </c>
      <c r="P403" s="6"/>
      <c r="Q403" s="6">
        <f t="shared" si="441"/>
        <v>6.654061293626409</v>
      </c>
      <c r="R403" s="6">
        <f t="shared" si="442"/>
        <v>1.7919387063735908</v>
      </c>
      <c r="S403" s="6">
        <f t="shared" si="443"/>
        <v>0</v>
      </c>
      <c r="T403" s="6">
        <f t="shared" si="444"/>
        <v>8.4459999999999997</v>
      </c>
      <c r="U403" s="6">
        <f t="shared" si="445"/>
        <v>8.4459999999999997</v>
      </c>
      <c r="V403" s="6" t="b">
        <f t="shared" si="446"/>
        <v>1</v>
      </c>
      <c r="W403" s="6" t="b">
        <f t="shared" si="447"/>
        <v>1</v>
      </c>
      <c r="X403" s="36">
        <f t="shared" si="448"/>
        <v>-17.999999999999993</v>
      </c>
      <c r="Y403" s="6"/>
      <c r="Z403" s="6"/>
    </row>
    <row r="404" spans="1:26" ht="51" x14ac:dyDescent="0.25">
      <c r="A404" s="7" t="s">
        <v>769</v>
      </c>
      <c r="B404" s="7" t="s">
        <v>770</v>
      </c>
      <c r="C404" s="8" t="s">
        <v>13</v>
      </c>
      <c r="D404" s="9">
        <v>2</v>
      </c>
      <c r="E404" s="38">
        <f t="shared" si="437"/>
        <v>11.906400000000001</v>
      </c>
      <c r="F404" s="12">
        <f t="shared" si="438"/>
        <v>23.81</v>
      </c>
      <c r="G404" s="12">
        <f t="shared" si="439"/>
        <v>3.2062000000000004</v>
      </c>
      <c r="H404" s="12"/>
      <c r="I404" s="12">
        <f t="shared" si="439"/>
        <v>15.1126</v>
      </c>
      <c r="J404" s="13">
        <f t="shared" si="440"/>
        <v>30.23</v>
      </c>
      <c r="K404" s="6"/>
      <c r="L404" s="6">
        <v>14.52</v>
      </c>
      <c r="M404" s="6">
        <v>3.91</v>
      </c>
      <c r="N404" s="6"/>
      <c r="O404" s="6">
        <v>18.43</v>
      </c>
      <c r="P404" s="6"/>
      <c r="Q404" s="6">
        <f t="shared" si="441"/>
        <v>11.90624753801308</v>
      </c>
      <c r="R404" s="6">
        <f t="shared" si="442"/>
        <v>3.2063524619869206</v>
      </c>
      <c r="S404" s="6">
        <f t="shared" si="443"/>
        <v>0</v>
      </c>
      <c r="T404" s="6">
        <f t="shared" si="444"/>
        <v>15.1126</v>
      </c>
      <c r="U404" s="6">
        <f t="shared" si="445"/>
        <v>15.1126</v>
      </c>
      <c r="V404" s="6" t="b">
        <f t="shared" si="446"/>
        <v>1</v>
      </c>
      <c r="W404" s="6" t="b">
        <f t="shared" si="447"/>
        <v>1</v>
      </c>
      <c r="X404" s="36">
        <f t="shared" si="448"/>
        <v>-17.999999999999993</v>
      </c>
      <c r="Y404" s="6"/>
      <c r="Z404" s="6"/>
    </row>
    <row r="405" spans="1:26" x14ac:dyDescent="0.25">
      <c r="A405" s="34" t="s">
        <v>771</v>
      </c>
      <c r="B405" s="51" t="s">
        <v>772</v>
      </c>
      <c r="C405" s="52"/>
      <c r="D405" s="52"/>
      <c r="E405" s="52"/>
      <c r="F405" s="52"/>
      <c r="G405" s="52"/>
      <c r="H405" s="52"/>
      <c r="I405" s="52"/>
      <c r="J405" s="52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51" x14ac:dyDescent="0.25">
      <c r="A406" s="7" t="s">
        <v>773</v>
      </c>
      <c r="B406" s="7" t="s">
        <v>774</v>
      </c>
      <c r="C406" s="8" t="s">
        <v>13</v>
      </c>
      <c r="D406" s="9">
        <v>9</v>
      </c>
      <c r="E406" s="38">
        <f t="shared" ref="E406:E416" si="449">L406*(1-18%)</f>
        <v>7.6342000000000008</v>
      </c>
      <c r="F406" s="12">
        <f t="shared" ref="F406:F416" si="450">TRUNC(E406*D406,2)</f>
        <v>68.7</v>
      </c>
      <c r="G406" s="12">
        <f t="shared" ref="G406:I416" si="451">M406*(1-18%)</f>
        <v>2.0500000000000003</v>
      </c>
      <c r="H406" s="12"/>
      <c r="I406" s="12">
        <f t="shared" si="451"/>
        <v>9.6842000000000006</v>
      </c>
      <c r="J406" s="13">
        <f t="shared" ref="J406:J416" si="452">ROUND(I406*D406,2)</f>
        <v>87.16</v>
      </c>
      <c r="K406" s="6"/>
      <c r="L406" s="6">
        <v>9.31</v>
      </c>
      <c r="M406" s="6">
        <v>2.5</v>
      </c>
      <c r="N406" s="6"/>
      <c r="O406" s="6">
        <v>11.81</v>
      </c>
      <c r="P406" s="6"/>
      <c r="Q406" s="6">
        <f t="shared" ref="Q406:Q416" si="453">U406-R406-S406</f>
        <v>7.629559599779407</v>
      </c>
      <c r="R406" s="6">
        <f t="shared" ref="R406:R416" si="454">U406-(U406/(1+26.93%))</f>
        <v>2.0546404002205936</v>
      </c>
      <c r="S406" s="6">
        <f t="shared" ref="S406:S416" si="455">N406*(1-18%)</f>
        <v>0</v>
      </c>
      <c r="T406" s="6">
        <f t="shared" ref="T406:T416" si="456">(SUM(Q406:S406))</f>
        <v>9.6842000000000006</v>
      </c>
      <c r="U406" s="6">
        <f t="shared" ref="U406:U416" si="457">O406*(1-18%)</f>
        <v>9.6842000000000006</v>
      </c>
      <c r="V406" s="6" t="b">
        <f t="shared" ref="V406:V416" si="458">U406=T406</f>
        <v>1</v>
      </c>
      <c r="W406" s="6" t="b">
        <f t="shared" ref="W406:W416" si="459">U406=I406</f>
        <v>1</v>
      </c>
      <c r="X406" s="36">
        <f t="shared" ref="X406:X416" si="460">((U406/O406)-1)*100</f>
        <v>-17.999999999999993</v>
      </c>
      <c r="Y406" s="6"/>
      <c r="Z406" s="6"/>
    </row>
    <row r="407" spans="1:26" ht="63.75" x14ac:dyDescent="0.25">
      <c r="A407" s="7" t="s">
        <v>775</v>
      </c>
      <c r="B407" s="7" t="s">
        <v>776</v>
      </c>
      <c r="C407" s="8" t="s">
        <v>13</v>
      </c>
      <c r="D407" s="9">
        <v>8</v>
      </c>
      <c r="E407" s="38">
        <f t="shared" si="449"/>
        <v>12.2918</v>
      </c>
      <c r="F407" s="12">
        <f t="shared" si="450"/>
        <v>98.33</v>
      </c>
      <c r="G407" s="12">
        <f t="shared" si="451"/>
        <v>3.3046000000000006</v>
      </c>
      <c r="H407" s="12"/>
      <c r="I407" s="12">
        <f t="shared" si="451"/>
        <v>15.596400000000001</v>
      </c>
      <c r="J407" s="13">
        <f t="shared" si="452"/>
        <v>124.77</v>
      </c>
      <c r="K407" s="6"/>
      <c r="L407" s="6">
        <v>14.99</v>
      </c>
      <c r="M407" s="6">
        <v>4.03</v>
      </c>
      <c r="N407" s="6"/>
      <c r="O407" s="6">
        <v>19.02</v>
      </c>
      <c r="P407" s="6"/>
      <c r="Q407" s="6">
        <f t="shared" si="453"/>
        <v>12.287402505317894</v>
      </c>
      <c r="R407" s="6">
        <f t="shared" si="454"/>
        <v>3.3089974946821066</v>
      </c>
      <c r="S407" s="6">
        <f t="shared" si="455"/>
        <v>0</v>
      </c>
      <c r="T407" s="6">
        <f t="shared" si="456"/>
        <v>15.596400000000001</v>
      </c>
      <c r="U407" s="6">
        <f t="shared" si="457"/>
        <v>15.596400000000001</v>
      </c>
      <c r="V407" s="6" t="b">
        <f t="shared" si="458"/>
        <v>1</v>
      </c>
      <c r="W407" s="6" t="b">
        <f t="shared" si="459"/>
        <v>1</v>
      </c>
      <c r="X407" s="36">
        <f t="shared" si="460"/>
        <v>-17.999999999999993</v>
      </c>
      <c r="Y407" s="6"/>
      <c r="Z407" s="6"/>
    </row>
    <row r="408" spans="1:26" ht="51" x14ac:dyDescent="0.25">
      <c r="A408" s="7" t="s">
        <v>777</v>
      </c>
      <c r="B408" s="7" t="s">
        <v>778</v>
      </c>
      <c r="C408" s="8" t="s">
        <v>13</v>
      </c>
      <c r="D408" s="9">
        <v>1</v>
      </c>
      <c r="E408" s="38">
        <f t="shared" si="449"/>
        <v>8.0688000000000013</v>
      </c>
      <c r="F408" s="12">
        <f t="shared" si="450"/>
        <v>8.06</v>
      </c>
      <c r="G408" s="12">
        <f t="shared" si="451"/>
        <v>2.1648000000000001</v>
      </c>
      <c r="H408" s="12"/>
      <c r="I408" s="12">
        <f t="shared" si="451"/>
        <v>10.233600000000001</v>
      </c>
      <c r="J408" s="13">
        <f t="shared" si="452"/>
        <v>10.23</v>
      </c>
      <c r="K408" s="6"/>
      <c r="L408" s="6">
        <v>9.84</v>
      </c>
      <c r="M408" s="6">
        <v>2.64</v>
      </c>
      <c r="N408" s="6"/>
      <c r="O408" s="6">
        <v>12.48</v>
      </c>
      <c r="P408" s="6"/>
      <c r="Q408" s="6">
        <f t="shared" si="453"/>
        <v>8.0623965965492808</v>
      </c>
      <c r="R408" s="6">
        <f t="shared" si="454"/>
        <v>2.1712034034507202</v>
      </c>
      <c r="S408" s="6">
        <f t="shared" si="455"/>
        <v>0</v>
      </c>
      <c r="T408" s="6">
        <f t="shared" si="456"/>
        <v>10.233600000000001</v>
      </c>
      <c r="U408" s="6">
        <f t="shared" si="457"/>
        <v>10.233600000000001</v>
      </c>
      <c r="V408" s="6" t="b">
        <f t="shared" si="458"/>
        <v>1</v>
      </c>
      <c r="W408" s="6" t="b">
        <f t="shared" si="459"/>
        <v>1</v>
      </c>
      <c r="X408" s="36">
        <f t="shared" si="460"/>
        <v>-17.999999999999993</v>
      </c>
      <c r="Y408" s="6"/>
      <c r="Z408" s="6"/>
    </row>
    <row r="409" spans="1:26" ht="38.25" x14ac:dyDescent="0.25">
      <c r="A409" s="7" t="s">
        <v>779</v>
      </c>
      <c r="B409" s="7" t="s">
        <v>780</v>
      </c>
      <c r="C409" s="8" t="s">
        <v>13</v>
      </c>
      <c r="D409" s="9">
        <v>1</v>
      </c>
      <c r="E409" s="38">
        <f t="shared" si="449"/>
        <v>10.7256</v>
      </c>
      <c r="F409" s="12">
        <f t="shared" si="450"/>
        <v>10.72</v>
      </c>
      <c r="G409" s="12">
        <f t="shared" si="451"/>
        <v>2.8864000000000001</v>
      </c>
      <c r="H409" s="12"/>
      <c r="I409" s="12">
        <f t="shared" si="451"/>
        <v>13.612000000000002</v>
      </c>
      <c r="J409" s="13">
        <f t="shared" si="452"/>
        <v>13.61</v>
      </c>
      <c r="K409" s="6"/>
      <c r="L409" s="6">
        <v>13.08</v>
      </c>
      <c r="M409" s="6">
        <v>3.52</v>
      </c>
      <c r="N409" s="6"/>
      <c r="O409" s="6">
        <v>16.600000000000001</v>
      </c>
      <c r="P409" s="6"/>
      <c r="Q409" s="6">
        <f t="shared" si="453"/>
        <v>10.724021113999845</v>
      </c>
      <c r="R409" s="6">
        <f t="shared" si="454"/>
        <v>2.8879788860001572</v>
      </c>
      <c r="S409" s="6">
        <f t="shared" si="455"/>
        <v>0</v>
      </c>
      <c r="T409" s="6">
        <f t="shared" si="456"/>
        <v>13.612000000000002</v>
      </c>
      <c r="U409" s="6">
        <f t="shared" si="457"/>
        <v>13.612000000000002</v>
      </c>
      <c r="V409" s="6" t="b">
        <f t="shared" si="458"/>
        <v>1</v>
      </c>
      <c r="W409" s="6" t="b">
        <f t="shared" si="459"/>
        <v>1</v>
      </c>
      <c r="X409" s="36">
        <f t="shared" si="460"/>
        <v>-17.999999999999993</v>
      </c>
      <c r="Y409" s="6"/>
      <c r="Z409" s="6"/>
    </row>
    <row r="410" spans="1:26" ht="38.25" x14ac:dyDescent="0.25">
      <c r="A410" s="7" t="s">
        <v>781</v>
      </c>
      <c r="B410" s="7" t="s">
        <v>782</v>
      </c>
      <c r="C410" s="8" t="s">
        <v>13</v>
      </c>
      <c r="D410" s="9">
        <v>19</v>
      </c>
      <c r="E410" s="38">
        <f t="shared" si="449"/>
        <v>12.964200000000002</v>
      </c>
      <c r="F410" s="12">
        <f t="shared" si="450"/>
        <v>246.31</v>
      </c>
      <c r="G410" s="12">
        <f t="shared" si="451"/>
        <v>3.4850000000000003</v>
      </c>
      <c r="H410" s="12"/>
      <c r="I410" s="12">
        <f t="shared" si="451"/>
        <v>16.449200000000005</v>
      </c>
      <c r="J410" s="13">
        <f t="shared" si="452"/>
        <v>312.52999999999997</v>
      </c>
      <c r="K410" s="6"/>
      <c r="L410" s="6">
        <v>15.81</v>
      </c>
      <c r="M410" s="6">
        <v>4.25</v>
      </c>
      <c r="N410" s="6"/>
      <c r="O410" s="6">
        <v>20.060000000000002</v>
      </c>
      <c r="P410" s="6"/>
      <c r="Q410" s="6">
        <f t="shared" si="453"/>
        <v>12.95926888836367</v>
      </c>
      <c r="R410" s="6">
        <f t="shared" si="454"/>
        <v>3.4899311116363343</v>
      </c>
      <c r="S410" s="6">
        <f t="shared" si="455"/>
        <v>0</v>
      </c>
      <c r="T410" s="6">
        <f t="shared" si="456"/>
        <v>16.449200000000005</v>
      </c>
      <c r="U410" s="6">
        <f t="shared" si="457"/>
        <v>16.449200000000005</v>
      </c>
      <c r="V410" s="6" t="b">
        <f t="shared" si="458"/>
        <v>1</v>
      </c>
      <c r="W410" s="6" t="b">
        <f t="shared" si="459"/>
        <v>1</v>
      </c>
      <c r="X410" s="36">
        <f t="shared" si="460"/>
        <v>-17.999999999999982</v>
      </c>
      <c r="Y410" s="6"/>
      <c r="Z410" s="6"/>
    </row>
    <row r="411" spans="1:26" ht="51" x14ac:dyDescent="0.25">
      <c r="A411" s="7" t="s">
        <v>783</v>
      </c>
      <c r="B411" s="7" t="s">
        <v>784</v>
      </c>
      <c r="C411" s="8" t="s">
        <v>13</v>
      </c>
      <c r="D411" s="9">
        <v>8</v>
      </c>
      <c r="E411" s="38">
        <f t="shared" si="449"/>
        <v>12.242600000000001</v>
      </c>
      <c r="F411" s="12">
        <f t="shared" si="450"/>
        <v>97.94</v>
      </c>
      <c r="G411" s="12">
        <f t="shared" si="451"/>
        <v>3.2963999999999998</v>
      </c>
      <c r="H411" s="12"/>
      <c r="I411" s="12">
        <f t="shared" si="451"/>
        <v>15.539000000000001</v>
      </c>
      <c r="J411" s="13">
        <f t="shared" si="452"/>
        <v>124.31</v>
      </c>
      <c r="K411" s="6"/>
      <c r="L411" s="6">
        <v>14.93</v>
      </c>
      <c r="M411" s="6">
        <v>4.0199999999999996</v>
      </c>
      <c r="N411" s="6"/>
      <c r="O411" s="6">
        <v>18.95</v>
      </c>
      <c r="P411" s="6"/>
      <c r="Q411" s="6">
        <f t="shared" si="453"/>
        <v>12.242180729535967</v>
      </c>
      <c r="R411" s="6">
        <f t="shared" si="454"/>
        <v>3.2968192704640344</v>
      </c>
      <c r="S411" s="6">
        <f t="shared" si="455"/>
        <v>0</v>
      </c>
      <c r="T411" s="6">
        <f t="shared" si="456"/>
        <v>15.539000000000001</v>
      </c>
      <c r="U411" s="6">
        <f t="shared" si="457"/>
        <v>15.539000000000001</v>
      </c>
      <c r="V411" s="6" t="b">
        <f t="shared" si="458"/>
        <v>1</v>
      </c>
      <c r="W411" s="6" t="b">
        <f t="shared" si="459"/>
        <v>1</v>
      </c>
      <c r="X411" s="36">
        <f t="shared" si="460"/>
        <v>-17.999999999999993</v>
      </c>
      <c r="Y411" s="6"/>
      <c r="Z411" s="6"/>
    </row>
    <row r="412" spans="1:26" ht="38.25" x14ac:dyDescent="0.25">
      <c r="A412" s="7" t="s">
        <v>785</v>
      </c>
      <c r="B412" s="7" t="s">
        <v>786</v>
      </c>
      <c r="C412" s="8" t="s">
        <v>13</v>
      </c>
      <c r="D412" s="9">
        <v>1</v>
      </c>
      <c r="E412" s="38">
        <f t="shared" si="449"/>
        <v>26.961600000000004</v>
      </c>
      <c r="F412" s="12">
        <f t="shared" si="450"/>
        <v>26.96</v>
      </c>
      <c r="G412" s="12">
        <f t="shared" si="451"/>
        <v>7.2570000000000006</v>
      </c>
      <c r="H412" s="12"/>
      <c r="I412" s="12">
        <f t="shared" si="451"/>
        <v>34.218600000000009</v>
      </c>
      <c r="J412" s="13">
        <f t="shared" si="452"/>
        <v>34.22</v>
      </c>
      <c r="K412" s="6"/>
      <c r="L412" s="6">
        <v>32.880000000000003</v>
      </c>
      <c r="M412" s="6">
        <v>8.85</v>
      </c>
      <c r="N412" s="6"/>
      <c r="O412" s="6">
        <v>41.730000000000004</v>
      </c>
      <c r="P412" s="6"/>
      <c r="Q412" s="6">
        <f t="shared" si="453"/>
        <v>26.95863861971166</v>
      </c>
      <c r="R412" s="6">
        <f t="shared" si="454"/>
        <v>7.2599613802883489</v>
      </c>
      <c r="S412" s="6">
        <f t="shared" si="455"/>
        <v>0</v>
      </c>
      <c r="T412" s="6">
        <f t="shared" si="456"/>
        <v>34.218600000000009</v>
      </c>
      <c r="U412" s="6">
        <f t="shared" si="457"/>
        <v>34.218600000000009</v>
      </c>
      <c r="V412" s="6" t="b">
        <f t="shared" si="458"/>
        <v>1</v>
      </c>
      <c r="W412" s="6" t="b">
        <f t="shared" si="459"/>
        <v>1</v>
      </c>
      <c r="X412" s="36">
        <f t="shared" si="460"/>
        <v>-17.999999999999982</v>
      </c>
      <c r="Y412" s="6"/>
      <c r="Z412" s="6"/>
    </row>
    <row r="413" spans="1:26" ht="38.25" x14ac:dyDescent="0.25">
      <c r="A413" s="7" t="s">
        <v>787</v>
      </c>
      <c r="B413" s="7" t="s">
        <v>788</v>
      </c>
      <c r="C413" s="8" t="s">
        <v>13</v>
      </c>
      <c r="D413" s="9">
        <v>2</v>
      </c>
      <c r="E413" s="38">
        <f t="shared" si="449"/>
        <v>49.142600000000002</v>
      </c>
      <c r="F413" s="12">
        <f t="shared" si="450"/>
        <v>98.28</v>
      </c>
      <c r="G413" s="12">
        <f t="shared" si="451"/>
        <v>13.226599999999999</v>
      </c>
      <c r="H413" s="12"/>
      <c r="I413" s="12">
        <f t="shared" si="451"/>
        <v>62.369200000000006</v>
      </c>
      <c r="J413" s="13">
        <f t="shared" si="452"/>
        <v>124.74</v>
      </c>
      <c r="K413" s="6"/>
      <c r="L413" s="6">
        <v>59.93</v>
      </c>
      <c r="M413" s="6">
        <v>16.13</v>
      </c>
      <c r="N413" s="6"/>
      <c r="O413" s="6">
        <v>76.06</v>
      </c>
      <c r="P413" s="6"/>
      <c r="Q413" s="6">
        <f t="shared" si="453"/>
        <v>49.13668951390531</v>
      </c>
      <c r="R413" s="6">
        <f t="shared" si="454"/>
        <v>13.232510486094696</v>
      </c>
      <c r="S413" s="6">
        <f t="shared" si="455"/>
        <v>0</v>
      </c>
      <c r="T413" s="6">
        <f t="shared" si="456"/>
        <v>62.369200000000006</v>
      </c>
      <c r="U413" s="6">
        <f t="shared" si="457"/>
        <v>62.369200000000006</v>
      </c>
      <c r="V413" s="6" t="b">
        <f t="shared" si="458"/>
        <v>1</v>
      </c>
      <c r="W413" s="6" t="b">
        <f t="shared" si="459"/>
        <v>1</v>
      </c>
      <c r="X413" s="36">
        <f t="shared" si="460"/>
        <v>-17.999999999999993</v>
      </c>
      <c r="Y413" s="6"/>
      <c r="Z413" s="6"/>
    </row>
    <row r="414" spans="1:26" ht="38.25" x14ac:dyDescent="0.25">
      <c r="A414" s="7" t="s">
        <v>789</v>
      </c>
      <c r="B414" s="7" t="s">
        <v>790</v>
      </c>
      <c r="C414" s="8" t="s">
        <v>13</v>
      </c>
      <c r="D414" s="9">
        <v>1</v>
      </c>
      <c r="E414" s="38">
        <f t="shared" si="449"/>
        <v>61.508200000000009</v>
      </c>
      <c r="F414" s="12">
        <f t="shared" si="450"/>
        <v>61.5</v>
      </c>
      <c r="G414" s="12">
        <f t="shared" si="451"/>
        <v>16.564</v>
      </c>
      <c r="H414" s="12"/>
      <c r="I414" s="12">
        <f t="shared" si="451"/>
        <v>78.072200000000009</v>
      </c>
      <c r="J414" s="13">
        <f t="shared" si="452"/>
        <v>78.069999999999993</v>
      </c>
      <c r="K414" s="6"/>
      <c r="L414" s="6">
        <v>75.010000000000005</v>
      </c>
      <c r="M414" s="6">
        <v>20.2</v>
      </c>
      <c r="N414" s="6"/>
      <c r="O414" s="6">
        <v>95.210000000000008</v>
      </c>
      <c r="P414" s="6"/>
      <c r="Q414" s="6">
        <f t="shared" si="453"/>
        <v>61.508075317103931</v>
      </c>
      <c r="R414" s="6">
        <f t="shared" si="454"/>
        <v>16.564124682896079</v>
      </c>
      <c r="S414" s="6">
        <f t="shared" si="455"/>
        <v>0</v>
      </c>
      <c r="T414" s="6">
        <f t="shared" si="456"/>
        <v>78.072200000000009</v>
      </c>
      <c r="U414" s="6">
        <f t="shared" si="457"/>
        <v>78.072200000000009</v>
      </c>
      <c r="V414" s="6" t="b">
        <f t="shared" si="458"/>
        <v>1</v>
      </c>
      <c r="W414" s="6" t="b">
        <f t="shared" si="459"/>
        <v>1</v>
      </c>
      <c r="X414" s="36">
        <f t="shared" si="460"/>
        <v>-17.999999999999993</v>
      </c>
      <c r="Y414" s="6"/>
      <c r="Z414" s="6"/>
    </row>
    <row r="415" spans="1:26" ht="51" x14ac:dyDescent="0.25">
      <c r="A415" s="7" t="s">
        <v>791</v>
      </c>
      <c r="B415" s="7" t="s">
        <v>792</v>
      </c>
      <c r="C415" s="8" t="s">
        <v>13</v>
      </c>
      <c r="D415" s="9">
        <v>5</v>
      </c>
      <c r="E415" s="38">
        <f t="shared" si="449"/>
        <v>42.615400000000001</v>
      </c>
      <c r="F415" s="12">
        <f t="shared" si="450"/>
        <v>213.07</v>
      </c>
      <c r="G415" s="12">
        <f t="shared" si="451"/>
        <v>11.471800000000002</v>
      </c>
      <c r="H415" s="12"/>
      <c r="I415" s="12">
        <f t="shared" si="451"/>
        <v>54.087199999999996</v>
      </c>
      <c r="J415" s="13">
        <f t="shared" si="452"/>
        <v>270.44</v>
      </c>
      <c r="K415" s="6"/>
      <c r="L415" s="6">
        <v>51.97</v>
      </c>
      <c r="M415" s="6">
        <v>13.99</v>
      </c>
      <c r="N415" s="6"/>
      <c r="O415" s="6">
        <v>65.959999999999994</v>
      </c>
      <c r="P415" s="6"/>
      <c r="Q415" s="6">
        <f t="shared" si="453"/>
        <v>42.611833293941544</v>
      </c>
      <c r="R415" s="6">
        <f t="shared" si="454"/>
        <v>11.475366706058452</v>
      </c>
      <c r="S415" s="6">
        <f t="shared" si="455"/>
        <v>0</v>
      </c>
      <c r="T415" s="6">
        <f t="shared" si="456"/>
        <v>54.087199999999996</v>
      </c>
      <c r="U415" s="6">
        <f t="shared" si="457"/>
        <v>54.087199999999996</v>
      </c>
      <c r="V415" s="6" t="b">
        <f t="shared" si="458"/>
        <v>1</v>
      </c>
      <c r="W415" s="6" t="b">
        <f t="shared" si="459"/>
        <v>1</v>
      </c>
      <c r="X415" s="36">
        <f t="shared" si="460"/>
        <v>-17.999999999999993</v>
      </c>
      <c r="Y415" s="6"/>
      <c r="Z415" s="6"/>
    </row>
    <row r="416" spans="1:26" ht="63.75" x14ac:dyDescent="0.25">
      <c r="A416" s="7" t="s">
        <v>793</v>
      </c>
      <c r="B416" s="7" t="s">
        <v>794</v>
      </c>
      <c r="C416" s="8" t="s">
        <v>13</v>
      </c>
      <c r="D416" s="9">
        <v>6</v>
      </c>
      <c r="E416" s="38">
        <f t="shared" si="449"/>
        <v>13.644800000000002</v>
      </c>
      <c r="F416" s="12">
        <f t="shared" si="450"/>
        <v>81.86</v>
      </c>
      <c r="G416" s="12">
        <f t="shared" si="451"/>
        <v>3.6736000000000004</v>
      </c>
      <c r="H416" s="12"/>
      <c r="I416" s="12">
        <f t="shared" si="451"/>
        <v>17.3184</v>
      </c>
      <c r="J416" s="13">
        <f t="shared" si="452"/>
        <v>103.91</v>
      </c>
      <c r="K416" s="6"/>
      <c r="L416" s="6">
        <v>16.64</v>
      </c>
      <c r="M416" s="6">
        <v>4.4800000000000004</v>
      </c>
      <c r="N416" s="6"/>
      <c r="O416" s="6">
        <v>21.12</v>
      </c>
      <c r="P416" s="6"/>
      <c r="Q416" s="6">
        <f t="shared" si="453"/>
        <v>13.644055778775705</v>
      </c>
      <c r="R416" s="6">
        <f t="shared" si="454"/>
        <v>3.6743442212242954</v>
      </c>
      <c r="S416" s="6">
        <f t="shared" si="455"/>
        <v>0</v>
      </c>
      <c r="T416" s="6">
        <f t="shared" si="456"/>
        <v>17.3184</v>
      </c>
      <c r="U416" s="6">
        <f t="shared" si="457"/>
        <v>17.3184</v>
      </c>
      <c r="V416" s="6" t="b">
        <f t="shared" si="458"/>
        <v>1</v>
      </c>
      <c r="W416" s="6" t="b">
        <f t="shared" si="459"/>
        <v>1</v>
      </c>
      <c r="X416" s="36">
        <f t="shared" si="460"/>
        <v>-18.000000000000004</v>
      </c>
      <c r="Y416" s="6"/>
      <c r="Z416" s="6"/>
    </row>
    <row r="417" spans="1:26" x14ac:dyDescent="0.25">
      <c r="A417" s="34" t="s">
        <v>795</v>
      </c>
      <c r="B417" s="51" t="s">
        <v>796</v>
      </c>
      <c r="C417" s="52"/>
      <c r="D417" s="52"/>
      <c r="E417" s="52"/>
      <c r="F417" s="52"/>
      <c r="G417" s="52"/>
      <c r="H417" s="52"/>
      <c r="I417" s="52"/>
      <c r="J417" s="52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63.75" x14ac:dyDescent="0.25">
      <c r="A418" s="7" t="s">
        <v>797</v>
      </c>
      <c r="B418" s="7" t="s">
        <v>798</v>
      </c>
      <c r="C418" s="8" t="s">
        <v>13</v>
      </c>
      <c r="D418" s="9">
        <v>7</v>
      </c>
      <c r="E418" s="38">
        <f t="shared" ref="E418:E427" si="461">L418*(1-18%)</f>
        <v>66.485600000000005</v>
      </c>
      <c r="F418" s="12">
        <f t="shared" ref="F418:F427" si="462">TRUNC(E418*D418,2)</f>
        <v>465.39</v>
      </c>
      <c r="G418" s="12">
        <f t="shared" ref="G418:I427" si="463">M418*(1-18%)</f>
        <v>17.900600000000001</v>
      </c>
      <c r="H418" s="12"/>
      <c r="I418" s="12">
        <f t="shared" si="463"/>
        <v>84.386200000000002</v>
      </c>
      <c r="J418" s="13">
        <f t="shared" ref="J418:J427" si="464">ROUND(I418*D418,2)</f>
        <v>590.70000000000005</v>
      </c>
      <c r="K418" s="6"/>
      <c r="L418" s="6">
        <v>81.08</v>
      </c>
      <c r="M418" s="6">
        <v>21.83</v>
      </c>
      <c r="N418" s="6"/>
      <c r="O418" s="6">
        <v>102.91</v>
      </c>
      <c r="P418" s="6"/>
      <c r="Q418" s="6">
        <f t="shared" ref="Q418:Q427" si="465">U418-R418-S418</f>
        <v>66.482470653115897</v>
      </c>
      <c r="R418" s="6">
        <f t="shared" ref="R418:R427" si="466">U418-(U418/(1+26.93%))</f>
        <v>17.903729346884106</v>
      </c>
      <c r="S418" s="6">
        <f t="shared" ref="S418:S427" si="467">N418*(1-18%)</f>
        <v>0</v>
      </c>
      <c r="T418" s="6">
        <f t="shared" ref="T418:T427" si="468">(SUM(Q418:S418))</f>
        <v>84.386200000000002</v>
      </c>
      <c r="U418" s="6">
        <f t="shared" ref="U418:U427" si="469">O418*(1-18%)</f>
        <v>84.386200000000002</v>
      </c>
      <c r="V418" s="6" t="b">
        <f t="shared" ref="V418:V427" si="470">U418=T418</f>
        <v>1</v>
      </c>
      <c r="W418" s="6" t="b">
        <f t="shared" ref="W418:W427" si="471">U418=I418</f>
        <v>1</v>
      </c>
      <c r="X418" s="36">
        <f t="shared" ref="X418:X427" si="472">((U418/O418)-1)*100</f>
        <v>-17.999999999999993</v>
      </c>
      <c r="Y418" s="6"/>
      <c r="Z418" s="6"/>
    </row>
    <row r="419" spans="1:26" ht="76.5" x14ac:dyDescent="0.25">
      <c r="A419" s="7" t="s">
        <v>799</v>
      </c>
      <c r="B419" s="7" t="s">
        <v>800</v>
      </c>
      <c r="C419" s="8" t="s">
        <v>13</v>
      </c>
      <c r="D419" s="9">
        <v>1</v>
      </c>
      <c r="E419" s="38">
        <f t="shared" si="461"/>
        <v>60.393000000000008</v>
      </c>
      <c r="F419" s="12">
        <f t="shared" si="462"/>
        <v>60.39</v>
      </c>
      <c r="G419" s="12">
        <f t="shared" si="463"/>
        <v>16.2606</v>
      </c>
      <c r="H419" s="12"/>
      <c r="I419" s="12">
        <f t="shared" si="463"/>
        <v>76.653600000000012</v>
      </c>
      <c r="J419" s="13">
        <f t="shared" si="464"/>
        <v>76.650000000000006</v>
      </c>
      <c r="K419" s="6"/>
      <c r="L419" s="6">
        <v>73.650000000000006</v>
      </c>
      <c r="M419" s="6">
        <v>19.829999999999998</v>
      </c>
      <c r="N419" s="6"/>
      <c r="O419" s="6">
        <v>93.48</v>
      </c>
      <c r="P419" s="6"/>
      <c r="Q419" s="6">
        <f t="shared" si="465"/>
        <v>60.390451429922017</v>
      </c>
      <c r="R419" s="6">
        <f t="shared" si="466"/>
        <v>16.263148570077995</v>
      </c>
      <c r="S419" s="6">
        <f t="shared" si="467"/>
        <v>0</v>
      </c>
      <c r="T419" s="6">
        <f t="shared" si="468"/>
        <v>76.653600000000012</v>
      </c>
      <c r="U419" s="6">
        <f t="shared" si="469"/>
        <v>76.653600000000012</v>
      </c>
      <c r="V419" s="6" t="b">
        <f t="shared" si="470"/>
        <v>1</v>
      </c>
      <c r="W419" s="6" t="b">
        <f t="shared" si="471"/>
        <v>1</v>
      </c>
      <c r="X419" s="36">
        <f t="shared" si="472"/>
        <v>-17.999999999999993</v>
      </c>
      <c r="Y419" s="6"/>
      <c r="Z419" s="6"/>
    </row>
    <row r="420" spans="1:26" ht="76.5" x14ac:dyDescent="0.25">
      <c r="A420" s="7" t="s">
        <v>801</v>
      </c>
      <c r="B420" s="7" t="s">
        <v>802</v>
      </c>
      <c r="C420" s="8" t="s">
        <v>13</v>
      </c>
      <c r="D420" s="9">
        <v>1</v>
      </c>
      <c r="E420" s="38">
        <f t="shared" si="461"/>
        <v>74.652800000000013</v>
      </c>
      <c r="F420" s="12">
        <f t="shared" si="462"/>
        <v>74.650000000000006</v>
      </c>
      <c r="G420" s="12">
        <f t="shared" si="463"/>
        <v>20.098200000000002</v>
      </c>
      <c r="H420" s="12"/>
      <c r="I420" s="12">
        <f t="shared" si="463"/>
        <v>94.751000000000019</v>
      </c>
      <c r="J420" s="13">
        <f t="shared" si="464"/>
        <v>94.75</v>
      </c>
      <c r="K420" s="6"/>
      <c r="L420" s="6">
        <v>91.04</v>
      </c>
      <c r="M420" s="6">
        <v>24.51</v>
      </c>
      <c r="N420" s="6"/>
      <c r="O420" s="6">
        <v>115.55000000000001</v>
      </c>
      <c r="P420" s="6"/>
      <c r="Q420" s="6">
        <f t="shared" si="465"/>
        <v>74.648231308595314</v>
      </c>
      <c r="R420" s="6">
        <f t="shared" si="466"/>
        <v>20.102768691404705</v>
      </c>
      <c r="S420" s="6">
        <f t="shared" si="467"/>
        <v>0</v>
      </c>
      <c r="T420" s="6">
        <f t="shared" si="468"/>
        <v>94.751000000000019</v>
      </c>
      <c r="U420" s="6">
        <f t="shared" si="469"/>
        <v>94.751000000000019</v>
      </c>
      <c r="V420" s="6" t="b">
        <f t="shared" si="470"/>
        <v>1</v>
      </c>
      <c r="W420" s="6" t="b">
        <f t="shared" si="471"/>
        <v>1</v>
      </c>
      <c r="X420" s="36">
        <f t="shared" si="472"/>
        <v>-17.999999999999993</v>
      </c>
      <c r="Y420" s="6"/>
      <c r="Z420" s="6"/>
    </row>
    <row r="421" spans="1:26" ht="76.5" x14ac:dyDescent="0.25">
      <c r="A421" s="7" t="s">
        <v>803</v>
      </c>
      <c r="B421" s="7" t="s">
        <v>804</v>
      </c>
      <c r="C421" s="8" t="s">
        <v>13</v>
      </c>
      <c r="D421" s="9">
        <v>1</v>
      </c>
      <c r="E421" s="38">
        <f t="shared" si="461"/>
        <v>88.215600000000009</v>
      </c>
      <c r="F421" s="12">
        <f t="shared" si="462"/>
        <v>88.21</v>
      </c>
      <c r="G421" s="12">
        <f t="shared" si="463"/>
        <v>23.755400000000002</v>
      </c>
      <c r="H421" s="12"/>
      <c r="I421" s="12">
        <f t="shared" si="463"/>
        <v>111.97100000000002</v>
      </c>
      <c r="J421" s="13">
        <f t="shared" si="464"/>
        <v>111.97</v>
      </c>
      <c r="K421" s="6"/>
      <c r="L421" s="6">
        <v>107.58</v>
      </c>
      <c r="M421" s="6">
        <v>28.97</v>
      </c>
      <c r="N421" s="6"/>
      <c r="O421" s="6">
        <v>136.55000000000001</v>
      </c>
      <c r="P421" s="6"/>
      <c r="Q421" s="6">
        <f t="shared" si="465"/>
        <v>88.214764043173432</v>
      </c>
      <c r="R421" s="6">
        <f t="shared" si="466"/>
        <v>23.756235956826586</v>
      </c>
      <c r="S421" s="6">
        <f t="shared" si="467"/>
        <v>0</v>
      </c>
      <c r="T421" s="6">
        <f t="shared" si="468"/>
        <v>111.97100000000002</v>
      </c>
      <c r="U421" s="6">
        <f t="shared" si="469"/>
        <v>111.97100000000002</v>
      </c>
      <c r="V421" s="6" t="b">
        <f t="shared" si="470"/>
        <v>1</v>
      </c>
      <c r="W421" s="6" t="b">
        <f t="shared" si="471"/>
        <v>1</v>
      </c>
      <c r="X421" s="36">
        <f t="shared" si="472"/>
        <v>-17.999999999999993</v>
      </c>
      <c r="Y421" s="6"/>
      <c r="Z421" s="6"/>
    </row>
    <row r="422" spans="1:26" ht="76.5" x14ac:dyDescent="0.25">
      <c r="A422" s="7" t="s">
        <v>805</v>
      </c>
      <c r="B422" s="7" t="s">
        <v>806</v>
      </c>
      <c r="C422" s="8" t="s">
        <v>13</v>
      </c>
      <c r="D422" s="9">
        <v>1</v>
      </c>
      <c r="E422" s="38">
        <f t="shared" si="461"/>
        <v>212.4374</v>
      </c>
      <c r="F422" s="12">
        <f t="shared" si="462"/>
        <v>212.43</v>
      </c>
      <c r="G422" s="12">
        <f t="shared" si="463"/>
        <v>57.20320000000001</v>
      </c>
      <c r="H422" s="12"/>
      <c r="I422" s="12">
        <f t="shared" si="463"/>
        <v>269.64060000000001</v>
      </c>
      <c r="J422" s="13">
        <f t="shared" si="464"/>
        <v>269.64</v>
      </c>
      <c r="K422" s="6"/>
      <c r="L422" s="6">
        <v>259.07</v>
      </c>
      <c r="M422" s="6">
        <v>69.760000000000005</v>
      </c>
      <c r="N422" s="6"/>
      <c r="O422" s="6">
        <v>328.83</v>
      </c>
      <c r="P422" s="6"/>
      <c r="Q422" s="6">
        <f t="shared" si="465"/>
        <v>212.43252186244391</v>
      </c>
      <c r="R422" s="6">
        <f t="shared" si="466"/>
        <v>57.2080781375561</v>
      </c>
      <c r="S422" s="6">
        <f t="shared" si="467"/>
        <v>0</v>
      </c>
      <c r="T422" s="6">
        <f t="shared" si="468"/>
        <v>269.64060000000001</v>
      </c>
      <c r="U422" s="6">
        <f t="shared" si="469"/>
        <v>269.64060000000001</v>
      </c>
      <c r="V422" s="6" t="b">
        <f t="shared" si="470"/>
        <v>1</v>
      </c>
      <c r="W422" s="6" t="b">
        <f t="shared" si="471"/>
        <v>1</v>
      </c>
      <c r="X422" s="36">
        <f t="shared" si="472"/>
        <v>-17.999999999999993</v>
      </c>
      <c r="Y422" s="6"/>
      <c r="Z422" s="6"/>
    </row>
    <row r="423" spans="1:26" ht="89.25" x14ac:dyDescent="0.25">
      <c r="A423" s="7" t="s">
        <v>807</v>
      </c>
      <c r="B423" s="7" t="s">
        <v>808</v>
      </c>
      <c r="C423" s="8" t="s">
        <v>13</v>
      </c>
      <c r="D423" s="9">
        <v>13</v>
      </c>
      <c r="E423" s="38">
        <f t="shared" si="461"/>
        <v>127.29680000000002</v>
      </c>
      <c r="F423" s="12">
        <f t="shared" si="462"/>
        <v>1654.85</v>
      </c>
      <c r="G423" s="12">
        <f t="shared" si="463"/>
        <v>34.276000000000003</v>
      </c>
      <c r="H423" s="12"/>
      <c r="I423" s="12">
        <f t="shared" si="463"/>
        <v>161.57280000000003</v>
      </c>
      <c r="J423" s="13">
        <f t="shared" si="464"/>
        <v>2100.4499999999998</v>
      </c>
      <c r="K423" s="6"/>
      <c r="L423" s="6">
        <v>155.24</v>
      </c>
      <c r="M423" s="6">
        <v>41.8</v>
      </c>
      <c r="N423" s="6"/>
      <c r="O423" s="6">
        <v>197.04000000000002</v>
      </c>
      <c r="P423" s="6"/>
      <c r="Q423" s="6">
        <f t="shared" si="465"/>
        <v>127.29283857244154</v>
      </c>
      <c r="R423" s="6">
        <f t="shared" si="466"/>
        <v>34.27996142755849</v>
      </c>
      <c r="S423" s="6">
        <f t="shared" si="467"/>
        <v>0</v>
      </c>
      <c r="T423" s="6">
        <f t="shared" si="468"/>
        <v>161.57280000000003</v>
      </c>
      <c r="U423" s="6">
        <f t="shared" si="469"/>
        <v>161.57280000000003</v>
      </c>
      <c r="V423" s="6" t="b">
        <f t="shared" si="470"/>
        <v>1</v>
      </c>
      <c r="W423" s="6" t="b">
        <f t="shared" si="471"/>
        <v>1</v>
      </c>
      <c r="X423" s="36">
        <f t="shared" si="472"/>
        <v>-17.999999999999993</v>
      </c>
      <c r="Y423" s="6"/>
      <c r="Z423" s="6"/>
    </row>
    <row r="424" spans="1:26" ht="38.25" x14ac:dyDescent="0.25">
      <c r="A424" s="7" t="s">
        <v>809</v>
      </c>
      <c r="B424" s="7" t="s">
        <v>810</v>
      </c>
      <c r="C424" s="8" t="s">
        <v>13</v>
      </c>
      <c r="D424" s="9">
        <v>1</v>
      </c>
      <c r="E424" s="38">
        <f t="shared" si="461"/>
        <v>55.391000000000005</v>
      </c>
      <c r="F424" s="12">
        <f t="shared" si="462"/>
        <v>55.39</v>
      </c>
      <c r="G424" s="12">
        <f t="shared" si="463"/>
        <v>14.915800000000003</v>
      </c>
      <c r="H424" s="12"/>
      <c r="I424" s="12">
        <f t="shared" si="463"/>
        <v>70.306799999999996</v>
      </c>
      <c r="J424" s="13">
        <f t="shared" si="464"/>
        <v>70.31</v>
      </c>
      <c r="K424" s="6"/>
      <c r="L424" s="6">
        <v>67.55</v>
      </c>
      <c r="M424" s="6">
        <v>18.190000000000001</v>
      </c>
      <c r="N424" s="6"/>
      <c r="O424" s="6">
        <v>85.74</v>
      </c>
      <c r="P424" s="6"/>
      <c r="Q424" s="6">
        <f t="shared" si="465"/>
        <v>55.390215079177501</v>
      </c>
      <c r="R424" s="6">
        <f t="shared" si="466"/>
        <v>14.916584920822494</v>
      </c>
      <c r="S424" s="6">
        <f t="shared" si="467"/>
        <v>0</v>
      </c>
      <c r="T424" s="6">
        <f t="shared" si="468"/>
        <v>70.306799999999996</v>
      </c>
      <c r="U424" s="6">
        <f t="shared" si="469"/>
        <v>70.306799999999996</v>
      </c>
      <c r="V424" s="6" t="b">
        <f t="shared" si="470"/>
        <v>1</v>
      </c>
      <c r="W424" s="6" t="b">
        <f t="shared" si="471"/>
        <v>1</v>
      </c>
      <c r="X424" s="36">
        <f t="shared" si="472"/>
        <v>-18.000000000000004</v>
      </c>
      <c r="Y424" s="6"/>
      <c r="Z424" s="6"/>
    </row>
    <row r="425" spans="1:26" ht="51" x14ac:dyDescent="0.25">
      <c r="A425" s="7" t="s">
        <v>811</v>
      </c>
      <c r="B425" s="7" t="s">
        <v>812</v>
      </c>
      <c r="C425" s="8" t="s">
        <v>13</v>
      </c>
      <c r="D425" s="9">
        <v>8</v>
      </c>
      <c r="E425" s="38">
        <f t="shared" si="461"/>
        <v>175.8408</v>
      </c>
      <c r="F425" s="12">
        <f t="shared" si="462"/>
        <v>1406.72</v>
      </c>
      <c r="G425" s="12">
        <f t="shared" si="463"/>
        <v>47.346800000000002</v>
      </c>
      <c r="H425" s="12"/>
      <c r="I425" s="12">
        <f t="shared" si="463"/>
        <v>223.18760000000003</v>
      </c>
      <c r="J425" s="13">
        <f t="shared" si="464"/>
        <v>1785.5</v>
      </c>
      <c r="K425" s="6"/>
      <c r="L425" s="6">
        <v>214.44</v>
      </c>
      <c r="M425" s="6">
        <v>57.74</v>
      </c>
      <c r="N425" s="6"/>
      <c r="O425" s="6">
        <v>272.18</v>
      </c>
      <c r="P425" s="6"/>
      <c r="Q425" s="6">
        <f t="shared" si="465"/>
        <v>175.83518474749866</v>
      </c>
      <c r="R425" s="6">
        <f t="shared" si="466"/>
        <v>47.352415252501373</v>
      </c>
      <c r="S425" s="6">
        <f t="shared" si="467"/>
        <v>0</v>
      </c>
      <c r="T425" s="6">
        <f t="shared" si="468"/>
        <v>223.18760000000003</v>
      </c>
      <c r="U425" s="6">
        <f t="shared" si="469"/>
        <v>223.18760000000003</v>
      </c>
      <c r="V425" s="6" t="b">
        <f t="shared" si="470"/>
        <v>1</v>
      </c>
      <c r="W425" s="6" t="b">
        <f t="shared" si="471"/>
        <v>1</v>
      </c>
      <c r="X425" s="36">
        <f t="shared" si="472"/>
        <v>-17.999999999999993</v>
      </c>
      <c r="Y425" s="6"/>
      <c r="Z425" s="6"/>
    </row>
    <row r="426" spans="1:26" ht="25.5" x14ac:dyDescent="0.25">
      <c r="A426" s="7" t="s">
        <v>813</v>
      </c>
      <c r="B426" s="7" t="s">
        <v>814</v>
      </c>
      <c r="C426" s="8" t="s">
        <v>649</v>
      </c>
      <c r="D426" s="9">
        <v>1</v>
      </c>
      <c r="E426" s="38">
        <f t="shared" si="461"/>
        <v>4849.0126000000009</v>
      </c>
      <c r="F426" s="12">
        <f t="shared" si="462"/>
        <v>4849.01</v>
      </c>
      <c r="G426" s="12">
        <f t="shared" si="463"/>
        <v>1305.8336000000002</v>
      </c>
      <c r="H426" s="12"/>
      <c r="I426" s="12">
        <f t="shared" si="463"/>
        <v>6154.8462</v>
      </c>
      <c r="J426" s="13">
        <f t="shared" si="464"/>
        <v>6154.85</v>
      </c>
      <c r="K426" s="6"/>
      <c r="L426" s="6">
        <v>5913.43</v>
      </c>
      <c r="M426" s="6">
        <v>1592.48</v>
      </c>
      <c r="N426" s="6"/>
      <c r="O426" s="6">
        <v>7505.91</v>
      </c>
      <c r="P426" s="6"/>
      <c r="Q426" s="6">
        <f t="shared" si="465"/>
        <v>4849.0082722760581</v>
      </c>
      <c r="R426" s="6">
        <f t="shared" si="466"/>
        <v>1305.8379277239419</v>
      </c>
      <c r="S426" s="6">
        <f t="shared" si="467"/>
        <v>0</v>
      </c>
      <c r="T426" s="6">
        <f t="shared" si="468"/>
        <v>6154.8462</v>
      </c>
      <c r="U426" s="6">
        <f t="shared" si="469"/>
        <v>6154.8462</v>
      </c>
      <c r="V426" s="6" t="b">
        <f t="shared" si="470"/>
        <v>1</v>
      </c>
      <c r="W426" s="6" t="b">
        <f t="shared" si="471"/>
        <v>1</v>
      </c>
      <c r="X426" s="36">
        <f t="shared" si="472"/>
        <v>-17.999999999999993</v>
      </c>
      <c r="Y426" s="6"/>
      <c r="Z426" s="6"/>
    </row>
    <row r="427" spans="1:26" ht="25.5" x14ac:dyDescent="0.25">
      <c r="A427" s="7" t="s">
        <v>815</v>
      </c>
      <c r="B427" s="7" t="s">
        <v>816</v>
      </c>
      <c r="C427" s="8" t="s">
        <v>13</v>
      </c>
      <c r="D427" s="9">
        <v>6</v>
      </c>
      <c r="E427" s="38">
        <f t="shared" si="461"/>
        <v>1248.1712000000002</v>
      </c>
      <c r="F427" s="12">
        <f t="shared" si="462"/>
        <v>7489.02</v>
      </c>
      <c r="G427" s="12">
        <f t="shared" si="463"/>
        <v>336.12620000000004</v>
      </c>
      <c r="H427" s="12"/>
      <c r="I427" s="12">
        <f t="shared" si="463"/>
        <v>1584.2974000000002</v>
      </c>
      <c r="J427" s="13">
        <f t="shared" si="464"/>
        <v>9505.7800000000007</v>
      </c>
      <c r="K427" s="6"/>
      <c r="L427" s="6">
        <v>1522.16</v>
      </c>
      <c r="M427" s="6">
        <v>409.91</v>
      </c>
      <c r="N427" s="6"/>
      <c r="O427" s="6">
        <v>1932.0700000000002</v>
      </c>
      <c r="P427" s="6"/>
      <c r="Q427" s="6">
        <f t="shared" si="465"/>
        <v>1248.1662333569686</v>
      </c>
      <c r="R427" s="6">
        <f t="shared" si="466"/>
        <v>336.13116664303152</v>
      </c>
      <c r="S427" s="6">
        <f t="shared" si="467"/>
        <v>0</v>
      </c>
      <c r="T427" s="6">
        <f t="shared" si="468"/>
        <v>1584.2974000000002</v>
      </c>
      <c r="U427" s="6">
        <f t="shared" si="469"/>
        <v>1584.2974000000002</v>
      </c>
      <c r="V427" s="6" t="b">
        <f t="shared" si="470"/>
        <v>1</v>
      </c>
      <c r="W427" s="6" t="b">
        <f t="shared" si="471"/>
        <v>1</v>
      </c>
      <c r="X427" s="36">
        <f t="shared" si="472"/>
        <v>-17.999999999999993</v>
      </c>
      <c r="Y427" s="6"/>
      <c r="Z427" s="6"/>
    </row>
    <row r="428" spans="1:26" x14ac:dyDescent="0.25">
      <c r="A428" s="34" t="s">
        <v>817</v>
      </c>
      <c r="B428" s="51" t="s">
        <v>818</v>
      </c>
      <c r="C428" s="52"/>
      <c r="D428" s="52"/>
      <c r="E428" s="52"/>
      <c r="F428" s="52"/>
      <c r="G428" s="52"/>
      <c r="H428" s="52"/>
      <c r="I428" s="52"/>
      <c r="J428" s="52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x14ac:dyDescent="0.25">
      <c r="A429" s="34" t="s">
        <v>819</v>
      </c>
      <c r="B429" s="51" t="s">
        <v>820</v>
      </c>
      <c r="C429" s="52"/>
      <c r="D429" s="52"/>
      <c r="E429" s="52"/>
      <c r="F429" s="52"/>
      <c r="G429" s="52"/>
      <c r="H429" s="52"/>
      <c r="I429" s="52"/>
      <c r="J429" s="52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x14ac:dyDescent="0.25">
      <c r="A430" s="34" t="s">
        <v>821</v>
      </c>
      <c r="B430" s="51" t="s">
        <v>822</v>
      </c>
      <c r="C430" s="52"/>
      <c r="D430" s="52"/>
      <c r="E430" s="52"/>
      <c r="F430" s="52"/>
      <c r="G430" s="52"/>
      <c r="H430" s="52"/>
      <c r="I430" s="52"/>
      <c r="J430" s="52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25.5" x14ac:dyDescent="0.25">
      <c r="A431" s="7" t="s">
        <v>823</v>
      </c>
      <c r="B431" s="7" t="s">
        <v>824</v>
      </c>
      <c r="C431" s="8" t="s">
        <v>13</v>
      </c>
      <c r="D431" s="9">
        <v>14</v>
      </c>
      <c r="E431" s="38">
        <f t="shared" ref="E431" si="473">L431*(1-18%)</f>
        <v>27.166600000000003</v>
      </c>
      <c r="F431" s="12">
        <f t="shared" ref="F431" si="474">TRUNC(E431*D431,2)</f>
        <v>380.33</v>
      </c>
      <c r="G431" s="12">
        <f t="shared" ref="G431:I431" si="475">M431*(1-18%)</f>
        <v>7.3144000000000009</v>
      </c>
      <c r="H431" s="12"/>
      <c r="I431" s="12">
        <f t="shared" si="475"/>
        <v>34.481000000000009</v>
      </c>
      <c r="J431" s="13">
        <f>ROUND(I431*D431,2)</f>
        <v>482.73</v>
      </c>
      <c r="K431" s="6"/>
      <c r="L431" s="6">
        <v>33.130000000000003</v>
      </c>
      <c r="M431" s="6">
        <v>8.92</v>
      </c>
      <c r="N431" s="6"/>
      <c r="O431" s="6">
        <v>42.050000000000004</v>
      </c>
      <c r="P431" s="6"/>
      <c r="Q431" s="6">
        <f>U431-R431-S431</f>
        <v>27.165366737571901</v>
      </c>
      <c r="R431" s="6">
        <f>U431-(U431/(1+26.93%))</f>
        <v>7.3156332624281077</v>
      </c>
      <c r="S431" s="6">
        <f>N431*(1-18%)</f>
        <v>0</v>
      </c>
      <c r="T431" s="6">
        <f>(SUM(Q431:S431))</f>
        <v>34.481000000000009</v>
      </c>
      <c r="U431" s="6">
        <f>O431*(1-18%)</f>
        <v>34.481000000000009</v>
      </c>
      <c r="V431" s="6" t="b">
        <f>U431=T431</f>
        <v>1</v>
      </c>
      <c r="W431" s="6" t="b">
        <f>U431=I431</f>
        <v>1</v>
      </c>
      <c r="X431" s="36">
        <f>((U431/O431)-1)*100</f>
        <v>-17.999999999999982</v>
      </c>
      <c r="Y431" s="6"/>
      <c r="Z431" s="6"/>
    </row>
    <row r="432" spans="1:26" x14ac:dyDescent="0.25">
      <c r="A432" s="34" t="s">
        <v>825</v>
      </c>
      <c r="B432" s="51" t="s">
        <v>826</v>
      </c>
      <c r="C432" s="52"/>
      <c r="D432" s="52"/>
      <c r="E432" s="52"/>
      <c r="F432" s="52"/>
      <c r="G432" s="52"/>
      <c r="H432" s="52"/>
      <c r="I432" s="52"/>
      <c r="J432" s="52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x14ac:dyDescent="0.25">
      <c r="A433" s="34" t="s">
        <v>827</v>
      </c>
      <c r="B433" s="51" t="s">
        <v>695</v>
      </c>
      <c r="C433" s="52"/>
      <c r="D433" s="52"/>
      <c r="E433" s="52"/>
      <c r="F433" s="52"/>
      <c r="G433" s="52"/>
      <c r="H433" s="52"/>
      <c r="I433" s="52"/>
      <c r="J433" s="52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51" x14ac:dyDescent="0.25">
      <c r="A434" s="7" t="s">
        <v>828</v>
      </c>
      <c r="B434" s="7" t="s">
        <v>829</v>
      </c>
      <c r="C434" s="8" t="s">
        <v>47</v>
      </c>
      <c r="D434" s="9">
        <v>84.96</v>
      </c>
      <c r="E434" s="38">
        <f t="shared" ref="E434:E435" si="476">L434*(1-18%)</f>
        <v>23.058400000000002</v>
      </c>
      <c r="F434" s="12">
        <f t="shared" ref="F434:F435" si="477">TRUNC(E434*D434,2)</f>
        <v>1959.04</v>
      </c>
      <c r="G434" s="12">
        <f t="shared" ref="G434:I435" si="478">M434*(1-18%)</f>
        <v>6.2074000000000007</v>
      </c>
      <c r="H434" s="12"/>
      <c r="I434" s="12">
        <f t="shared" si="478"/>
        <v>29.265799999999999</v>
      </c>
      <c r="J434" s="13">
        <f>ROUND(I434*D434,2)</f>
        <v>2486.42</v>
      </c>
      <c r="K434" s="6"/>
      <c r="L434" s="6">
        <v>28.12</v>
      </c>
      <c r="M434" s="6">
        <v>7.57</v>
      </c>
      <c r="N434" s="6"/>
      <c r="O434" s="6">
        <v>35.69</v>
      </c>
      <c r="P434" s="6"/>
      <c r="Q434" s="6">
        <f t="shared" ref="Q434:Q435" si="479">U434-R434-S434</f>
        <v>23.056645395099661</v>
      </c>
      <c r="R434" s="6">
        <f t="shared" ref="R434:R435" si="480">U434-(U434/(1+26.93%))</f>
        <v>6.2091546049003377</v>
      </c>
      <c r="S434" s="6">
        <f t="shared" ref="S434:S435" si="481">N434*(1-18%)</f>
        <v>0</v>
      </c>
      <c r="T434" s="6">
        <f t="shared" ref="T434:T435" si="482">(SUM(Q434:S434))</f>
        <v>29.265799999999999</v>
      </c>
      <c r="U434" s="6">
        <f t="shared" ref="U434:U435" si="483">O434*(1-18%)</f>
        <v>29.265799999999999</v>
      </c>
      <c r="V434" s="6" t="b">
        <f t="shared" ref="V434:V435" si="484">U434=T434</f>
        <v>1</v>
      </c>
      <c r="W434" s="6" t="b">
        <f t="shared" ref="W434:W435" si="485">U434=I434</f>
        <v>1</v>
      </c>
      <c r="X434" s="36">
        <f t="shared" ref="X434:X435" si="486">((U434/O434)-1)*100</f>
        <v>-17.999999999999993</v>
      </c>
      <c r="Y434" s="6"/>
      <c r="Z434" s="6"/>
    </row>
    <row r="435" spans="1:26" ht="51" x14ac:dyDescent="0.25">
      <c r="A435" s="7" t="s">
        <v>830</v>
      </c>
      <c r="B435" s="7" t="s">
        <v>831</v>
      </c>
      <c r="C435" s="8" t="s">
        <v>47</v>
      </c>
      <c r="D435" s="9">
        <v>103</v>
      </c>
      <c r="E435" s="38">
        <f t="shared" si="476"/>
        <v>32.996800000000007</v>
      </c>
      <c r="F435" s="12">
        <f t="shared" si="477"/>
        <v>3398.67</v>
      </c>
      <c r="G435" s="12">
        <f t="shared" si="478"/>
        <v>8.8806000000000012</v>
      </c>
      <c r="H435" s="12"/>
      <c r="I435" s="12">
        <f t="shared" si="478"/>
        <v>41.877400000000002</v>
      </c>
      <c r="J435" s="13">
        <f>ROUND(I435*D435,2)</f>
        <v>4313.37</v>
      </c>
      <c r="K435" s="6"/>
      <c r="L435" s="6">
        <v>40.24</v>
      </c>
      <c r="M435" s="6">
        <v>10.83</v>
      </c>
      <c r="N435" s="6"/>
      <c r="O435" s="6">
        <v>51.07</v>
      </c>
      <c r="P435" s="6"/>
      <c r="Q435" s="6">
        <f t="shared" si="479"/>
        <v>32.992515559757351</v>
      </c>
      <c r="R435" s="6">
        <f t="shared" si="480"/>
        <v>8.8848844402426508</v>
      </c>
      <c r="S435" s="6">
        <f t="shared" si="481"/>
        <v>0</v>
      </c>
      <c r="T435" s="6">
        <f t="shared" si="482"/>
        <v>41.877400000000002</v>
      </c>
      <c r="U435" s="6">
        <f t="shared" si="483"/>
        <v>41.877400000000002</v>
      </c>
      <c r="V435" s="6" t="b">
        <f t="shared" si="484"/>
        <v>1</v>
      </c>
      <c r="W435" s="6" t="b">
        <f t="shared" si="485"/>
        <v>1</v>
      </c>
      <c r="X435" s="36">
        <f t="shared" si="486"/>
        <v>-17.999999999999993</v>
      </c>
      <c r="Y435" s="6"/>
      <c r="Z435" s="6"/>
    </row>
    <row r="436" spans="1:26" x14ac:dyDescent="0.25">
      <c r="A436" s="34" t="s">
        <v>832</v>
      </c>
      <c r="B436" s="51" t="s">
        <v>736</v>
      </c>
      <c r="C436" s="52"/>
      <c r="D436" s="52"/>
      <c r="E436" s="52"/>
      <c r="F436" s="52"/>
      <c r="G436" s="52"/>
      <c r="H436" s="52"/>
      <c r="I436" s="52"/>
      <c r="J436" s="52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63.75" x14ac:dyDescent="0.25">
      <c r="A437" s="7" t="s">
        <v>833</v>
      </c>
      <c r="B437" s="7" t="s">
        <v>834</v>
      </c>
      <c r="C437" s="8" t="s">
        <v>13</v>
      </c>
      <c r="D437" s="9">
        <v>8</v>
      </c>
      <c r="E437" s="38">
        <f t="shared" ref="E437" si="487">L437*(1-18%)</f>
        <v>21.402000000000001</v>
      </c>
      <c r="F437" s="12">
        <f t="shared" ref="F437" si="488">TRUNC(E437*D437,2)</f>
        <v>171.21</v>
      </c>
      <c r="G437" s="12">
        <f t="shared" ref="G437:I437" si="489">M437*(1-18%)</f>
        <v>5.7564000000000002</v>
      </c>
      <c r="H437" s="12"/>
      <c r="I437" s="12">
        <f t="shared" si="489"/>
        <v>27.158400000000007</v>
      </c>
      <c r="J437" s="13">
        <f>ROUND(I437*D437,2)</f>
        <v>217.27</v>
      </c>
      <c r="K437" s="6"/>
      <c r="L437" s="6">
        <v>26.1</v>
      </c>
      <c r="M437" s="6">
        <v>7.02</v>
      </c>
      <c r="N437" s="6"/>
      <c r="O437" s="6">
        <v>33.120000000000005</v>
      </c>
      <c r="P437" s="6"/>
      <c r="Q437" s="6">
        <f>U437-R437-S437</f>
        <v>21.396360198534634</v>
      </c>
      <c r="R437" s="6">
        <f>U437-(U437/(1+26.93%))</f>
        <v>5.7620398014653738</v>
      </c>
      <c r="S437" s="6">
        <f>N437*(1-18%)</f>
        <v>0</v>
      </c>
      <c r="T437" s="6">
        <f>(SUM(Q437:S437))</f>
        <v>27.158400000000007</v>
      </c>
      <c r="U437" s="6">
        <f>O437*(1-18%)</f>
        <v>27.158400000000007</v>
      </c>
      <c r="V437" s="6" t="b">
        <f>U437=T437</f>
        <v>1</v>
      </c>
      <c r="W437" s="6" t="b">
        <f>U437=I437</f>
        <v>1</v>
      </c>
      <c r="X437" s="36">
        <f>((U437/O437)-1)*100</f>
        <v>-17.999999999999993</v>
      </c>
      <c r="Y437" s="6"/>
      <c r="Z437" s="6"/>
    </row>
    <row r="438" spans="1:26" x14ac:dyDescent="0.25">
      <c r="A438" s="34" t="s">
        <v>835</v>
      </c>
      <c r="B438" s="51" t="s">
        <v>836</v>
      </c>
      <c r="C438" s="52"/>
      <c r="D438" s="52"/>
      <c r="E438" s="52"/>
      <c r="F438" s="52"/>
      <c r="G438" s="52"/>
      <c r="H438" s="52"/>
      <c r="I438" s="52"/>
      <c r="J438" s="52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x14ac:dyDescent="0.25">
      <c r="A439" s="34" t="s">
        <v>837</v>
      </c>
      <c r="B439" s="51" t="s">
        <v>826</v>
      </c>
      <c r="C439" s="52"/>
      <c r="D439" s="52"/>
      <c r="E439" s="52"/>
      <c r="F439" s="52"/>
      <c r="G439" s="52"/>
      <c r="H439" s="52"/>
      <c r="I439" s="52"/>
      <c r="J439" s="52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x14ac:dyDescent="0.25">
      <c r="A440" s="34" t="s">
        <v>838</v>
      </c>
      <c r="B440" s="51" t="s">
        <v>695</v>
      </c>
      <c r="C440" s="52"/>
      <c r="D440" s="52"/>
      <c r="E440" s="52"/>
      <c r="F440" s="52"/>
      <c r="G440" s="52"/>
      <c r="H440" s="52"/>
      <c r="I440" s="52"/>
      <c r="J440" s="52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51" x14ac:dyDescent="0.25">
      <c r="A441" s="7" t="s">
        <v>839</v>
      </c>
      <c r="B441" s="7" t="s">
        <v>840</v>
      </c>
      <c r="C441" s="8" t="s">
        <v>47</v>
      </c>
      <c r="D441" s="9">
        <v>58.53</v>
      </c>
      <c r="E441" s="38">
        <f t="shared" ref="E441:E445" si="490">L441*(1-18%)</f>
        <v>11.6358</v>
      </c>
      <c r="F441" s="12">
        <f t="shared" ref="F441:F445" si="491">TRUNC(E441*D441,2)</f>
        <v>681.04</v>
      </c>
      <c r="G441" s="12">
        <f t="shared" ref="G441:I445" si="492">M441*(1-18%)</f>
        <v>3.1324000000000001</v>
      </c>
      <c r="H441" s="12"/>
      <c r="I441" s="12">
        <f t="shared" si="492"/>
        <v>14.7682</v>
      </c>
      <c r="J441" s="13">
        <f>ROUND(I441*D441,2)</f>
        <v>864.38</v>
      </c>
      <c r="K441" s="6"/>
      <c r="L441" s="6">
        <v>14.19</v>
      </c>
      <c r="M441" s="6">
        <v>3.82</v>
      </c>
      <c r="N441" s="6"/>
      <c r="O441" s="6">
        <v>18.009999999999998</v>
      </c>
      <c r="P441" s="6"/>
      <c r="Q441" s="6">
        <f t="shared" ref="Q441:Q445" si="493">U441-R441-S441</f>
        <v>11.634916883321518</v>
      </c>
      <c r="R441" s="6">
        <f t="shared" ref="R441:R445" si="494">U441-(U441/(1+26.93%))</f>
        <v>3.1332831166784825</v>
      </c>
      <c r="S441" s="6">
        <f t="shared" ref="S441:S445" si="495">N441*(1-18%)</f>
        <v>0</v>
      </c>
      <c r="T441" s="6">
        <f t="shared" ref="T441:T445" si="496">(SUM(Q441:S441))</f>
        <v>14.7682</v>
      </c>
      <c r="U441" s="6">
        <f t="shared" ref="U441:U445" si="497">O441*(1-18%)</f>
        <v>14.7682</v>
      </c>
      <c r="V441" s="6" t="b">
        <f t="shared" ref="V441:V445" si="498">U441=T441</f>
        <v>1</v>
      </c>
      <c r="W441" s="6" t="b">
        <f t="shared" ref="W441:W445" si="499">U441=I441</f>
        <v>1</v>
      </c>
      <c r="X441" s="36">
        <f t="shared" ref="X441:X445" si="500">((U441/O441)-1)*100</f>
        <v>-17.999999999999993</v>
      </c>
      <c r="Y441" s="6"/>
      <c r="Z441" s="6"/>
    </row>
    <row r="442" spans="1:26" ht="51" x14ac:dyDescent="0.25">
      <c r="A442" s="7" t="s">
        <v>841</v>
      </c>
      <c r="B442" s="7" t="s">
        <v>842</v>
      </c>
      <c r="C442" s="8" t="s">
        <v>47</v>
      </c>
      <c r="D442" s="9">
        <v>288.04000000000002</v>
      </c>
      <c r="E442" s="38">
        <f t="shared" si="490"/>
        <v>17.154400000000003</v>
      </c>
      <c r="F442" s="12">
        <f t="shared" si="491"/>
        <v>4941.1499999999996</v>
      </c>
      <c r="G442" s="12">
        <f t="shared" si="492"/>
        <v>4.6166</v>
      </c>
      <c r="H442" s="12"/>
      <c r="I442" s="12">
        <f t="shared" si="492"/>
        <v>21.771000000000001</v>
      </c>
      <c r="J442" s="13">
        <f>ROUND(I442*D442,2)</f>
        <v>6270.92</v>
      </c>
      <c r="K442" s="6"/>
      <c r="L442" s="6">
        <v>20.92</v>
      </c>
      <c r="M442" s="6">
        <v>5.63</v>
      </c>
      <c r="N442" s="6"/>
      <c r="O442" s="6">
        <v>26.55</v>
      </c>
      <c r="P442" s="6"/>
      <c r="Q442" s="6">
        <f t="shared" si="493"/>
        <v>17.151973528716617</v>
      </c>
      <c r="R442" s="6">
        <f t="shared" si="494"/>
        <v>4.6190264712833837</v>
      </c>
      <c r="S442" s="6">
        <f t="shared" si="495"/>
        <v>0</v>
      </c>
      <c r="T442" s="6">
        <f t="shared" si="496"/>
        <v>21.771000000000001</v>
      </c>
      <c r="U442" s="6">
        <f t="shared" si="497"/>
        <v>21.771000000000001</v>
      </c>
      <c r="V442" s="6" t="b">
        <f t="shared" si="498"/>
        <v>1</v>
      </c>
      <c r="W442" s="6" t="b">
        <f t="shared" si="499"/>
        <v>1</v>
      </c>
      <c r="X442" s="36">
        <f t="shared" si="500"/>
        <v>-17.999999999999993</v>
      </c>
      <c r="Y442" s="6"/>
      <c r="Z442" s="6"/>
    </row>
    <row r="443" spans="1:26" ht="51" x14ac:dyDescent="0.25">
      <c r="A443" s="7" t="s">
        <v>843</v>
      </c>
      <c r="B443" s="7" t="s">
        <v>844</v>
      </c>
      <c r="C443" s="8" t="s">
        <v>47</v>
      </c>
      <c r="D443" s="9">
        <v>134.58000000000001</v>
      </c>
      <c r="E443" s="38">
        <f t="shared" si="490"/>
        <v>26.125200000000003</v>
      </c>
      <c r="F443" s="12">
        <f t="shared" si="491"/>
        <v>3515.92</v>
      </c>
      <c r="G443" s="12">
        <f t="shared" si="492"/>
        <v>7.027400000000001</v>
      </c>
      <c r="H443" s="12"/>
      <c r="I443" s="12">
        <f t="shared" si="492"/>
        <v>33.1526</v>
      </c>
      <c r="J443" s="13">
        <f>ROUND(I443*D443,2)</f>
        <v>4461.68</v>
      </c>
      <c r="K443" s="6"/>
      <c r="L443" s="6">
        <v>31.86</v>
      </c>
      <c r="M443" s="6">
        <v>8.57</v>
      </c>
      <c r="N443" s="6"/>
      <c r="O443" s="6">
        <v>40.43</v>
      </c>
      <c r="P443" s="6"/>
      <c r="Q443" s="6">
        <f t="shared" si="493"/>
        <v>26.118805640904437</v>
      </c>
      <c r="R443" s="6">
        <f t="shared" si="494"/>
        <v>7.0337943590955625</v>
      </c>
      <c r="S443" s="6">
        <f t="shared" si="495"/>
        <v>0</v>
      </c>
      <c r="T443" s="6">
        <f t="shared" si="496"/>
        <v>33.1526</v>
      </c>
      <c r="U443" s="6">
        <f t="shared" si="497"/>
        <v>33.1526</v>
      </c>
      <c r="V443" s="6" t="b">
        <f t="shared" si="498"/>
        <v>1</v>
      </c>
      <c r="W443" s="6" t="b">
        <f t="shared" si="499"/>
        <v>1</v>
      </c>
      <c r="X443" s="36">
        <f t="shared" si="500"/>
        <v>-18.000000000000004</v>
      </c>
      <c r="Y443" s="6"/>
      <c r="Z443" s="6"/>
    </row>
    <row r="444" spans="1:26" ht="51" x14ac:dyDescent="0.25">
      <c r="A444" s="7" t="s">
        <v>845</v>
      </c>
      <c r="B444" s="7" t="s">
        <v>846</v>
      </c>
      <c r="C444" s="8" t="s">
        <v>47</v>
      </c>
      <c r="D444" s="9">
        <v>61.58</v>
      </c>
      <c r="E444" s="38">
        <f t="shared" si="490"/>
        <v>13.8826</v>
      </c>
      <c r="F444" s="12">
        <f t="shared" si="491"/>
        <v>854.89</v>
      </c>
      <c r="G444" s="12">
        <f t="shared" si="492"/>
        <v>3.7310000000000003</v>
      </c>
      <c r="H444" s="12"/>
      <c r="I444" s="12">
        <f t="shared" si="492"/>
        <v>17.613600000000002</v>
      </c>
      <c r="J444" s="13">
        <f>ROUND(I444*D444,2)</f>
        <v>1084.6500000000001</v>
      </c>
      <c r="K444" s="6"/>
      <c r="L444" s="6">
        <v>16.93</v>
      </c>
      <c r="M444" s="6">
        <v>4.55</v>
      </c>
      <c r="N444" s="6"/>
      <c r="O444" s="6">
        <v>21.48</v>
      </c>
      <c r="P444" s="6"/>
      <c r="Q444" s="6">
        <f t="shared" si="493"/>
        <v>13.876624911368474</v>
      </c>
      <c r="R444" s="6">
        <f t="shared" si="494"/>
        <v>3.7369750886315281</v>
      </c>
      <c r="S444" s="6">
        <f t="shared" si="495"/>
        <v>0</v>
      </c>
      <c r="T444" s="6">
        <f t="shared" si="496"/>
        <v>17.613600000000002</v>
      </c>
      <c r="U444" s="6">
        <f t="shared" si="497"/>
        <v>17.613600000000002</v>
      </c>
      <c r="V444" s="6" t="b">
        <f t="shared" si="498"/>
        <v>1</v>
      </c>
      <c r="W444" s="6" t="b">
        <f t="shared" si="499"/>
        <v>1</v>
      </c>
      <c r="X444" s="36">
        <f t="shared" si="500"/>
        <v>-17.999999999999993</v>
      </c>
      <c r="Y444" s="6"/>
      <c r="Z444" s="6"/>
    </row>
    <row r="445" spans="1:26" ht="51" x14ac:dyDescent="0.25">
      <c r="A445" s="7" t="s">
        <v>830</v>
      </c>
      <c r="B445" s="39" t="s">
        <v>831</v>
      </c>
      <c r="C445" s="8" t="s">
        <v>47</v>
      </c>
      <c r="D445" s="9">
        <v>126.72</v>
      </c>
      <c r="E445" s="38">
        <f t="shared" si="490"/>
        <v>32.996800000000007</v>
      </c>
      <c r="F445" s="12">
        <f t="shared" si="491"/>
        <v>4181.3500000000004</v>
      </c>
      <c r="G445" s="12">
        <f t="shared" si="492"/>
        <v>8.8806000000000012</v>
      </c>
      <c r="H445" s="12"/>
      <c r="I445" s="12">
        <f t="shared" si="492"/>
        <v>41.877400000000002</v>
      </c>
      <c r="J445" s="13">
        <f>ROUND(I445*D445,2)</f>
        <v>5306.7</v>
      </c>
      <c r="K445" s="6"/>
      <c r="L445" s="6">
        <v>40.24</v>
      </c>
      <c r="M445" s="6">
        <v>10.83</v>
      </c>
      <c r="N445" s="6"/>
      <c r="O445" s="6">
        <v>51.07</v>
      </c>
      <c r="P445" s="6"/>
      <c r="Q445" s="6">
        <f t="shared" si="493"/>
        <v>32.992515559757351</v>
      </c>
      <c r="R445" s="6">
        <f t="shared" si="494"/>
        <v>8.8848844402426508</v>
      </c>
      <c r="S445" s="6">
        <f t="shared" si="495"/>
        <v>0</v>
      </c>
      <c r="T445" s="6">
        <f t="shared" si="496"/>
        <v>41.877400000000002</v>
      </c>
      <c r="U445" s="6">
        <f t="shared" si="497"/>
        <v>41.877400000000002</v>
      </c>
      <c r="V445" s="6" t="b">
        <f t="shared" si="498"/>
        <v>1</v>
      </c>
      <c r="W445" s="6" t="b">
        <f t="shared" si="499"/>
        <v>1</v>
      </c>
      <c r="X445" s="36">
        <f t="shared" si="500"/>
        <v>-17.999999999999993</v>
      </c>
      <c r="Y445" s="6"/>
      <c r="Z445" s="6"/>
    </row>
    <row r="446" spans="1:26" x14ac:dyDescent="0.25">
      <c r="A446" s="34" t="s">
        <v>847</v>
      </c>
      <c r="B446" s="51" t="s">
        <v>848</v>
      </c>
      <c r="C446" s="52"/>
      <c r="D446" s="52"/>
      <c r="E446" s="52"/>
      <c r="F446" s="52"/>
      <c r="G446" s="52"/>
      <c r="H446" s="52"/>
      <c r="I446" s="52"/>
      <c r="J446" s="52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25.5" x14ac:dyDescent="0.25">
      <c r="A447" s="7" t="s">
        <v>849</v>
      </c>
      <c r="B447" s="7" t="s">
        <v>850</v>
      </c>
      <c r="C447" s="8" t="s">
        <v>13</v>
      </c>
      <c r="D447" s="9">
        <v>7</v>
      </c>
      <c r="E447" s="38">
        <f t="shared" ref="E447:E448" si="501">L447*(1-18%)</f>
        <v>7.9130000000000011</v>
      </c>
      <c r="F447" s="12">
        <f t="shared" ref="F447:F448" si="502">TRUNC(E447*D447,2)</f>
        <v>55.39</v>
      </c>
      <c r="G447" s="12">
        <f t="shared" ref="G447:I448" si="503">M447*(1-18%)</f>
        <v>2.1238000000000001</v>
      </c>
      <c r="H447" s="12"/>
      <c r="I447" s="12">
        <f t="shared" si="503"/>
        <v>10.036800000000001</v>
      </c>
      <c r="J447" s="13">
        <f>ROUND(I447*D447,2)</f>
        <v>70.260000000000005</v>
      </c>
      <c r="K447" s="6"/>
      <c r="L447" s="6">
        <v>9.65</v>
      </c>
      <c r="M447" s="6">
        <v>2.59</v>
      </c>
      <c r="N447" s="6"/>
      <c r="O447" s="6">
        <v>12.24</v>
      </c>
      <c r="P447" s="6"/>
      <c r="Q447" s="6">
        <f t="shared" ref="Q447:Q448" si="504">U447-R447-S447</f>
        <v>7.9073505081541029</v>
      </c>
      <c r="R447" s="6">
        <f t="shared" ref="R447:R448" si="505">U447-(U447/(1+26.93%))</f>
        <v>2.1294494918458984</v>
      </c>
      <c r="S447" s="6">
        <f t="shared" ref="S447:S448" si="506">N447*(1-18%)</f>
        <v>0</v>
      </c>
      <c r="T447" s="6">
        <f t="shared" ref="T447:T448" si="507">(SUM(Q447:S447))</f>
        <v>10.036800000000001</v>
      </c>
      <c r="U447" s="6">
        <f t="shared" ref="U447:U448" si="508">O447*(1-18%)</f>
        <v>10.036800000000001</v>
      </c>
      <c r="V447" s="6" t="b">
        <f t="shared" ref="V447:V448" si="509">U447=T447</f>
        <v>1</v>
      </c>
      <c r="W447" s="6" t="b">
        <f t="shared" ref="W447:W448" si="510">U447=I447</f>
        <v>1</v>
      </c>
      <c r="X447" s="36">
        <f t="shared" ref="X447:X448" si="511">((U447/O447)-1)*100</f>
        <v>-17.999999999999993</v>
      </c>
      <c r="Y447" s="6"/>
      <c r="Z447" s="6"/>
    </row>
    <row r="448" spans="1:26" ht="25.5" x14ac:dyDescent="0.25">
      <c r="A448" s="7" t="s">
        <v>851</v>
      </c>
      <c r="B448" s="7" t="s">
        <v>852</v>
      </c>
      <c r="C448" s="8" t="s">
        <v>13</v>
      </c>
      <c r="D448" s="9">
        <v>4</v>
      </c>
      <c r="E448" s="38">
        <f t="shared" si="501"/>
        <v>10.840400000000001</v>
      </c>
      <c r="F448" s="12">
        <f t="shared" si="502"/>
        <v>43.36</v>
      </c>
      <c r="G448" s="12">
        <f t="shared" si="503"/>
        <v>2.9192000000000005</v>
      </c>
      <c r="H448" s="12"/>
      <c r="I448" s="12">
        <f t="shared" si="503"/>
        <v>13.759600000000002</v>
      </c>
      <c r="J448" s="13">
        <f>ROUND(I448*D448,2)</f>
        <v>55.04</v>
      </c>
      <c r="K448" s="6"/>
      <c r="L448" s="6">
        <v>13.22</v>
      </c>
      <c r="M448" s="6">
        <v>3.56</v>
      </c>
      <c r="N448" s="6"/>
      <c r="O448" s="6">
        <v>16.78</v>
      </c>
      <c r="P448" s="6"/>
      <c r="Q448" s="6">
        <f t="shared" si="504"/>
        <v>10.840305680296229</v>
      </c>
      <c r="R448" s="6">
        <f t="shared" si="505"/>
        <v>2.9192943197037735</v>
      </c>
      <c r="S448" s="6">
        <f t="shared" si="506"/>
        <v>0</v>
      </c>
      <c r="T448" s="6">
        <f t="shared" si="507"/>
        <v>13.759600000000002</v>
      </c>
      <c r="U448" s="6">
        <f t="shared" si="508"/>
        <v>13.759600000000002</v>
      </c>
      <c r="V448" s="6" t="b">
        <f t="shared" si="509"/>
        <v>1</v>
      </c>
      <c r="W448" s="6" t="b">
        <f t="shared" si="510"/>
        <v>1</v>
      </c>
      <c r="X448" s="36">
        <f t="shared" si="511"/>
        <v>-17.999999999999993</v>
      </c>
      <c r="Y448" s="6"/>
      <c r="Z448" s="6"/>
    </row>
    <row r="449" spans="1:26" x14ac:dyDescent="0.25">
      <c r="A449" s="34" t="s">
        <v>853</v>
      </c>
      <c r="B449" s="51" t="s">
        <v>854</v>
      </c>
      <c r="C449" s="52"/>
      <c r="D449" s="52"/>
      <c r="E449" s="52"/>
      <c r="F449" s="52"/>
      <c r="G449" s="52"/>
      <c r="H449" s="52"/>
      <c r="I449" s="52"/>
      <c r="J449" s="52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63.75" x14ac:dyDescent="0.25">
      <c r="A450" s="7" t="s">
        <v>855</v>
      </c>
      <c r="B450" s="7" t="s">
        <v>856</v>
      </c>
      <c r="C450" s="8" t="s">
        <v>13</v>
      </c>
      <c r="D450" s="9">
        <v>2</v>
      </c>
      <c r="E450" s="38">
        <f t="shared" ref="E450" si="512">L450*(1-18%)</f>
        <v>17.293800000000001</v>
      </c>
      <c r="F450" s="12">
        <f t="shared" ref="F450" si="513">TRUNC(E450*D450,2)</f>
        <v>34.58</v>
      </c>
      <c r="G450" s="12">
        <f t="shared" ref="G450:I450" si="514">M450*(1-18%)</f>
        <v>4.6494</v>
      </c>
      <c r="H450" s="12"/>
      <c r="I450" s="12">
        <f t="shared" si="514"/>
        <v>21.943200000000001</v>
      </c>
      <c r="J450" s="13">
        <f>ROUND(I450*D450,2)</f>
        <v>43.89</v>
      </c>
      <c r="K450" s="6"/>
      <c r="L450" s="6">
        <v>21.09</v>
      </c>
      <c r="M450" s="6">
        <v>5.67</v>
      </c>
      <c r="N450" s="6"/>
      <c r="O450" s="6">
        <v>26.759999999999998</v>
      </c>
      <c r="P450" s="6"/>
      <c r="Q450" s="6">
        <f>U450-R450-S450</f>
        <v>17.287638856062401</v>
      </c>
      <c r="R450" s="6">
        <f>U450-(U450/(1+26.93%))</f>
        <v>4.6555611439376001</v>
      </c>
      <c r="S450" s="6">
        <f>N450*(1-18%)</f>
        <v>0</v>
      </c>
      <c r="T450" s="6">
        <f>(SUM(Q450:S450))</f>
        <v>21.943200000000001</v>
      </c>
      <c r="U450" s="6">
        <f>O450*(1-18%)</f>
        <v>21.943200000000001</v>
      </c>
      <c r="V450" s="6" t="b">
        <f>U450=T450</f>
        <v>1</v>
      </c>
      <c r="W450" s="6" t="b">
        <f>U450=I450</f>
        <v>1</v>
      </c>
      <c r="X450" s="36">
        <f>((U450/O450)-1)*100</f>
        <v>-17.999999999999993</v>
      </c>
      <c r="Y450" s="6"/>
      <c r="Z450" s="6"/>
    </row>
    <row r="451" spans="1:26" x14ac:dyDescent="0.25">
      <c r="A451" s="34" t="s">
        <v>857</v>
      </c>
      <c r="B451" s="51" t="s">
        <v>736</v>
      </c>
      <c r="C451" s="52"/>
      <c r="D451" s="52"/>
      <c r="E451" s="52"/>
      <c r="F451" s="52"/>
      <c r="G451" s="52"/>
      <c r="H451" s="52"/>
      <c r="I451" s="52"/>
      <c r="J451" s="52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63.75" x14ac:dyDescent="0.25">
      <c r="A452" s="7" t="s">
        <v>858</v>
      </c>
      <c r="B452" s="7" t="s">
        <v>859</v>
      </c>
      <c r="C452" s="8" t="s">
        <v>13</v>
      </c>
      <c r="D452" s="9">
        <v>44</v>
      </c>
      <c r="E452" s="38">
        <f t="shared" ref="E452:E459" si="515">L452*(1-18%)</f>
        <v>5.8548</v>
      </c>
      <c r="F452" s="12">
        <f t="shared" ref="F452:F459" si="516">TRUNC(E452*D452,2)</f>
        <v>257.61</v>
      </c>
      <c r="G452" s="12">
        <f t="shared" ref="G452:I459" si="517">M452*(1-18%)</f>
        <v>1.5744</v>
      </c>
      <c r="H452" s="12"/>
      <c r="I452" s="12">
        <f t="shared" si="517"/>
        <v>7.4291999999999998</v>
      </c>
      <c r="J452" s="13">
        <f t="shared" ref="J452:J459" si="518">ROUND(I452*D452,2)</f>
        <v>326.88</v>
      </c>
      <c r="K452" s="6"/>
      <c r="L452" s="6">
        <v>7.14</v>
      </c>
      <c r="M452" s="6">
        <v>1.92</v>
      </c>
      <c r="N452" s="6"/>
      <c r="O452" s="6">
        <v>9.0599999999999987</v>
      </c>
      <c r="P452" s="6"/>
      <c r="Q452" s="6">
        <f t="shared" ref="Q452:Q459" si="519">U452-R452-S452</f>
        <v>5.8529898369179865</v>
      </c>
      <c r="R452" s="6">
        <f t="shared" ref="R452:R459" si="520">U452-(U452/(1+26.93%))</f>
        <v>1.5762101630820133</v>
      </c>
      <c r="S452" s="6">
        <f t="shared" ref="S452:S459" si="521">N452*(1-18%)</f>
        <v>0</v>
      </c>
      <c r="T452" s="6">
        <f t="shared" ref="T452:T459" si="522">(SUM(Q452:S452))</f>
        <v>7.4291999999999998</v>
      </c>
      <c r="U452" s="6">
        <f t="shared" ref="U452:U459" si="523">O452*(1-18%)</f>
        <v>7.4291999999999998</v>
      </c>
      <c r="V452" s="6" t="b">
        <f t="shared" ref="V452:V459" si="524">U452=T452</f>
        <v>1</v>
      </c>
      <c r="W452" s="6" t="b">
        <f t="shared" ref="W452:W459" si="525">U452=I452</f>
        <v>1</v>
      </c>
      <c r="X452" s="36">
        <f t="shared" ref="X452:X459" si="526">((U452/O452)-1)*100</f>
        <v>-17.999999999999993</v>
      </c>
      <c r="Y452" s="6"/>
      <c r="Z452" s="6"/>
    </row>
    <row r="453" spans="1:26" ht="63.75" x14ac:dyDescent="0.25">
      <c r="A453" s="7" t="s">
        <v>860</v>
      </c>
      <c r="B453" s="7" t="s">
        <v>861</v>
      </c>
      <c r="C453" s="8" t="s">
        <v>13</v>
      </c>
      <c r="D453" s="9">
        <v>30</v>
      </c>
      <c r="E453" s="38">
        <f t="shared" si="515"/>
        <v>4.5100000000000007</v>
      </c>
      <c r="F453" s="12">
        <f t="shared" si="516"/>
        <v>135.30000000000001</v>
      </c>
      <c r="G453" s="12">
        <f t="shared" si="517"/>
        <v>1.2136</v>
      </c>
      <c r="H453" s="12"/>
      <c r="I453" s="12">
        <f t="shared" si="517"/>
        <v>5.7236000000000011</v>
      </c>
      <c r="J453" s="13">
        <f t="shared" si="518"/>
        <v>171.71</v>
      </c>
      <c r="K453" s="6"/>
      <c r="L453" s="6">
        <v>5.5</v>
      </c>
      <c r="M453" s="6">
        <v>1.48</v>
      </c>
      <c r="N453" s="6"/>
      <c r="O453" s="6">
        <v>6.98</v>
      </c>
      <c r="P453" s="6"/>
      <c r="Q453" s="6">
        <f t="shared" si="519"/>
        <v>4.5092570708264414</v>
      </c>
      <c r="R453" s="6">
        <f t="shared" si="520"/>
        <v>1.2143429291735597</v>
      </c>
      <c r="S453" s="6">
        <f t="shared" si="521"/>
        <v>0</v>
      </c>
      <c r="T453" s="6">
        <f t="shared" si="522"/>
        <v>5.7236000000000011</v>
      </c>
      <c r="U453" s="6">
        <f t="shared" si="523"/>
        <v>5.7236000000000011</v>
      </c>
      <c r="V453" s="6" t="b">
        <f t="shared" si="524"/>
        <v>1</v>
      </c>
      <c r="W453" s="6" t="b">
        <f t="shared" si="525"/>
        <v>1</v>
      </c>
      <c r="X453" s="36">
        <f t="shared" si="526"/>
        <v>-17.999999999999993</v>
      </c>
      <c r="Y453" s="6"/>
      <c r="Z453" s="6"/>
    </row>
    <row r="454" spans="1:26" ht="63.75" x14ac:dyDescent="0.25">
      <c r="A454" s="7" t="s">
        <v>862</v>
      </c>
      <c r="B454" s="7" t="s">
        <v>863</v>
      </c>
      <c r="C454" s="8" t="s">
        <v>13</v>
      </c>
      <c r="D454" s="9">
        <v>73</v>
      </c>
      <c r="E454" s="38">
        <f t="shared" si="515"/>
        <v>6.3550000000000004</v>
      </c>
      <c r="F454" s="12">
        <f t="shared" si="516"/>
        <v>463.91</v>
      </c>
      <c r="G454" s="12">
        <f t="shared" si="517"/>
        <v>1.7056000000000002</v>
      </c>
      <c r="H454" s="12"/>
      <c r="I454" s="12">
        <f t="shared" si="517"/>
        <v>8.0606000000000009</v>
      </c>
      <c r="J454" s="13">
        <f t="shared" si="518"/>
        <v>588.41999999999996</v>
      </c>
      <c r="K454" s="6"/>
      <c r="L454" s="6">
        <v>7.75</v>
      </c>
      <c r="M454" s="6">
        <v>2.08</v>
      </c>
      <c r="N454" s="6"/>
      <c r="O454" s="6">
        <v>9.83</v>
      </c>
      <c r="P454" s="6"/>
      <c r="Q454" s="6">
        <f t="shared" si="519"/>
        <v>6.3504293705191852</v>
      </c>
      <c r="R454" s="6">
        <f t="shared" si="520"/>
        <v>1.7101706294808157</v>
      </c>
      <c r="S454" s="6">
        <f t="shared" si="521"/>
        <v>0</v>
      </c>
      <c r="T454" s="6">
        <f t="shared" si="522"/>
        <v>8.0606000000000009</v>
      </c>
      <c r="U454" s="6">
        <f t="shared" si="523"/>
        <v>8.0606000000000009</v>
      </c>
      <c r="V454" s="6" t="b">
        <f t="shared" si="524"/>
        <v>1</v>
      </c>
      <c r="W454" s="6" t="b">
        <f t="shared" si="525"/>
        <v>1</v>
      </c>
      <c r="X454" s="36">
        <f t="shared" si="526"/>
        <v>-17.999999999999993</v>
      </c>
      <c r="Y454" s="6"/>
      <c r="Z454" s="6"/>
    </row>
    <row r="455" spans="1:26" ht="63.75" x14ac:dyDescent="0.25">
      <c r="A455" s="7" t="s">
        <v>864</v>
      </c>
      <c r="B455" s="7" t="s">
        <v>865</v>
      </c>
      <c r="C455" s="8" t="s">
        <v>13</v>
      </c>
      <c r="D455" s="9">
        <v>6</v>
      </c>
      <c r="E455" s="38">
        <f t="shared" si="515"/>
        <v>6.6748000000000012</v>
      </c>
      <c r="F455" s="12">
        <f t="shared" si="516"/>
        <v>40.04</v>
      </c>
      <c r="G455" s="12">
        <f t="shared" si="517"/>
        <v>1.7958000000000001</v>
      </c>
      <c r="H455" s="12"/>
      <c r="I455" s="12">
        <f t="shared" si="517"/>
        <v>8.470600000000001</v>
      </c>
      <c r="J455" s="13">
        <f t="shared" si="518"/>
        <v>50.82</v>
      </c>
      <c r="K455" s="6"/>
      <c r="L455" s="6">
        <v>8.14</v>
      </c>
      <c r="M455" s="6">
        <v>2.19</v>
      </c>
      <c r="N455" s="6"/>
      <c r="O455" s="6">
        <v>10.33</v>
      </c>
      <c r="P455" s="6"/>
      <c r="Q455" s="6">
        <f t="shared" si="519"/>
        <v>6.6734420546758066</v>
      </c>
      <c r="R455" s="6">
        <f t="shared" si="520"/>
        <v>1.7971579453241944</v>
      </c>
      <c r="S455" s="6">
        <f t="shared" si="521"/>
        <v>0</v>
      </c>
      <c r="T455" s="6">
        <f t="shared" si="522"/>
        <v>8.470600000000001</v>
      </c>
      <c r="U455" s="6">
        <f t="shared" si="523"/>
        <v>8.470600000000001</v>
      </c>
      <c r="V455" s="6" t="b">
        <f t="shared" si="524"/>
        <v>1</v>
      </c>
      <c r="W455" s="6" t="b">
        <f t="shared" si="525"/>
        <v>1</v>
      </c>
      <c r="X455" s="36">
        <f t="shared" si="526"/>
        <v>-17.999999999999993</v>
      </c>
      <c r="Y455" s="6"/>
      <c r="Z455" s="6"/>
    </row>
    <row r="456" spans="1:26" ht="63.75" x14ac:dyDescent="0.25">
      <c r="A456" s="7" t="s">
        <v>866</v>
      </c>
      <c r="B456" s="7" t="s">
        <v>867</v>
      </c>
      <c r="C456" s="8" t="s">
        <v>13</v>
      </c>
      <c r="D456" s="9">
        <v>6</v>
      </c>
      <c r="E456" s="38">
        <f t="shared" si="515"/>
        <v>10.742000000000001</v>
      </c>
      <c r="F456" s="12">
        <f t="shared" si="516"/>
        <v>64.45</v>
      </c>
      <c r="G456" s="12">
        <f t="shared" si="517"/>
        <v>2.8864000000000001</v>
      </c>
      <c r="H456" s="12"/>
      <c r="I456" s="12">
        <f t="shared" si="517"/>
        <v>13.628400000000003</v>
      </c>
      <c r="J456" s="13">
        <f t="shared" si="518"/>
        <v>81.77</v>
      </c>
      <c r="K456" s="6"/>
      <c r="L456" s="6">
        <v>13.1</v>
      </c>
      <c r="M456" s="6">
        <v>3.52</v>
      </c>
      <c r="N456" s="6"/>
      <c r="O456" s="6">
        <v>16.62</v>
      </c>
      <c r="P456" s="6"/>
      <c r="Q456" s="6">
        <f t="shared" si="519"/>
        <v>10.73694162136611</v>
      </c>
      <c r="R456" s="6">
        <f t="shared" si="520"/>
        <v>2.8914583786338923</v>
      </c>
      <c r="S456" s="6">
        <f t="shared" si="521"/>
        <v>0</v>
      </c>
      <c r="T456" s="6">
        <f t="shared" si="522"/>
        <v>13.628400000000003</v>
      </c>
      <c r="U456" s="6">
        <f t="shared" si="523"/>
        <v>13.628400000000003</v>
      </c>
      <c r="V456" s="6" t="b">
        <f t="shared" si="524"/>
        <v>1</v>
      </c>
      <c r="W456" s="6" t="b">
        <f t="shared" si="525"/>
        <v>1</v>
      </c>
      <c r="X456" s="36">
        <f t="shared" si="526"/>
        <v>-17.999999999999993</v>
      </c>
      <c r="Y456" s="6"/>
      <c r="Z456" s="6"/>
    </row>
    <row r="457" spans="1:26" ht="63.75" x14ac:dyDescent="0.25">
      <c r="A457" s="7" t="s">
        <v>868</v>
      </c>
      <c r="B457" s="7" t="s">
        <v>869</v>
      </c>
      <c r="C457" s="8" t="s">
        <v>13</v>
      </c>
      <c r="D457" s="9">
        <v>2</v>
      </c>
      <c r="E457" s="38">
        <f t="shared" si="515"/>
        <v>11.193000000000001</v>
      </c>
      <c r="F457" s="12">
        <f t="shared" si="516"/>
        <v>22.38</v>
      </c>
      <c r="G457" s="12">
        <f t="shared" si="517"/>
        <v>3.0094000000000003</v>
      </c>
      <c r="H457" s="12"/>
      <c r="I457" s="12">
        <f t="shared" si="517"/>
        <v>14.202400000000001</v>
      </c>
      <c r="J457" s="13">
        <f t="shared" si="518"/>
        <v>28.4</v>
      </c>
      <c r="K457" s="6"/>
      <c r="L457" s="6">
        <v>13.65</v>
      </c>
      <c r="M457" s="6">
        <v>3.67</v>
      </c>
      <c r="N457" s="6"/>
      <c r="O457" s="6">
        <v>17.32</v>
      </c>
      <c r="P457" s="6"/>
      <c r="Q457" s="6">
        <f t="shared" si="519"/>
        <v>11.18915937918538</v>
      </c>
      <c r="R457" s="6">
        <f t="shared" si="520"/>
        <v>3.0132406208146207</v>
      </c>
      <c r="S457" s="6">
        <f t="shared" si="521"/>
        <v>0</v>
      </c>
      <c r="T457" s="6">
        <f t="shared" si="522"/>
        <v>14.202400000000001</v>
      </c>
      <c r="U457" s="6">
        <f t="shared" si="523"/>
        <v>14.202400000000001</v>
      </c>
      <c r="V457" s="6" t="b">
        <f t="shared" si="524"/>
        <v>1</v>
      </c>
      <c r="W457" s="6" t="b">
        <f t="shared" si="525"/>
        <v>1</v>
      </c>
      <c r="X457" s="36">
        <f t="shared" si="526"/>
        <v>-17.999999999999993</v>
      </c>
      <c r="Y457" s="6"/>
      <c r="Z457" s="6"/>
    </row>
    <row r="458" spans="1:26" ht="63.75" x14ac:dyDescent="0.25">
      <c r="A458" s="7" t="s">
        <v>870</v>
      </c>
      <c r="B458" s="7" t="s">
        <v>871</v>
      </c>
      <c r="C458" s="8" t="s">
        <v>13</v>
      </c>
      <c r="D458" s="9">
        <v>9</v>
      </c>
      <c r="E458" s="38">
        <f t="shared" si="515"/>
        <v>10.25</v>
      </c>
      <c r="F458" s="12">
        <f t="shared" si="516"/>
        <v>92.25</v>
      </c>
      <c r="G458" s="12">
        <f t="shared" si="517"/>
        <v>2.7552000000000003</v>
      </c>
      <c r="H458" s="12"/>
      <c r="I458" s="12">
        <f t="shared" si="517"/>
        <v>13.0052</v>
      </c>
      <c r="J458" s="13">
        <f t="shared" si="518"/>
        <v>117.05</v>
      </c>
      <c r="K458" s="6"/>
      <c r="L458" s="6">
        <v>12.5</v>
      </c>
      <c r="M458" s="6">
        <v>3.36</v>
      </c>
      <c r="N458" s="6"/>
      <c r="O458" s="6">
        <v>15.86</v>
      </c>
      <c r="P458" s="6"/>
      <c r="Q458" s="6">
        <f t="shared" si="519"/>
        <v>10.245962341448044</v>
      </c>
      <c r="R458" s="6">
        <f t="shared" si="520"/>
        <v>2.7592376585519567</v>
      </c>
      <c r="S458" s="6">
        <f t="shared" si="521"/>
        <v>0</v>
      </c>
      <c r="T458" s="6">
        <f t="shared" si="522"/>
        <v>13.0052</v>
      </c>
      <c r="U458" s="6">
        <f t="shared" si="523"/>
        <v>13.0052</v>
      </c>
      <c r="V458" s="6" t="b">
        <f t="shared" si="524"/>
        <v>1</v>
      </c>
      <c r="W458" s="6" t="b">
        <f t="shared" si="525"/>
        <v>1</v>
      </c>
      <c r="X458" s="36">
        <f t="shared" si="526"/>
        <v>-17.999999999999993</v>
      </c>
      <c r="Y458" s="6"/>
      <c r="Z458" s="6"/>
    </row>
    <row r="459" spans="1:26" ht="63.75" x14ac:dyDescent="0.25">
      <c r="A459" s="7" t="s">
        <v>872</v>
      </c>
      <c r="B459" s="7" t="s">
        <v>873</v>
      </c>
      <c r="C459" s="8" t="s">
        <v>13</v>
      </c>
      <c r="D459" s="9">
        <v>1</v>
      </c>
      <c r="E459" s="38">
        <f t="shared" si="515"/>
        <v>10.2254</v>
      </c>
      <c r="F459" s="12">
        <f t="shared" si="516"/>
        <v>10.220000000000001</v>
      </c>
      <c r="G459" s="12">
        <f t="shared" si="517"/>
        <v>2.7470000000000003</v>
      </c>
      <c r="H459" s="12"/>
      <c r="I459" s="12">
        <f t="shared" si="517"/>
        <v>12.9724</v>
      </c>
      <c r="J459" s="13">
        <f t="shared" si="518"/>
        <v>12.97</v>
      </c>
      <c r="K459" s="6"/>
      <c r="L459" s="6">
        <v>12.47</v>
      </c>
      <c r="M459" s="6">
        <v>3.35</v>
      </c>
      <c r="N459" s="6"/>
      <c r="O459" s="6">
        <v>15.82</v>
      </c>
      <c r="P459" s="6"/>
      <c r="Q459" s="6">
        <f t="shared" si="519"/>
        <v>10.220121326715514</v>
      </c>
      <c r="R459" s="6">
        <f t="shared" si="520"/>
        <v>2.7522786732844864</v>
      </c>
      <c r="S459" s="6">
        <f t="shared" si="521"/>
        <v>0</v>
      </c>
      <c r="T459" s="6">
        <f t="shared" si="522"/>
        <v>12.9724</v>
      </c>
      <c r="U459" s="6">
        <f t="shared" si="523"/>
        <v>12.9724</v>
      </c>
      <c r="V459" s="6" t="b">
        <f t="shared" si="524"/>
        <v>1</v>
      </c>
      <c r="W459" s="6" t="b">
        <f t="shared" si="525"/>
        <v>1</v>
      </c>
      <c r="X459" s="36">
        <f t="shared" si="526"/>
        <v>-17.999999999999993</v>
      </c>
      <c r="Y459" s="6"/>
      <c r="Z459" s="6"/>
    </row>
    <row r="460" spans="1:26" x14ac:dyDescent="0.25">
      <c r="A460" s="34" t="s">
        <v>874</v>
      </c>
      <c r="B460" s="51" t="s">
        <v>875</v>
      </c>
      <c r="C460" s="52"/>
      <c r="D460" s="52"/>
      <c r="E460" s="52"/>
      <c r="F460" s="52"/>
      <c r="G460" s="52"/>
      <c r="H460" s="52"/>
      <c r="I460" s="52"/>
      <c r="J460" s="52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63.75" x14ac:dyDescent="0.25">
      <c r="A461" s="7" t="s">
        <v>876</v>
      </c>
      <c r="B461" s="7" t="s">
        <v>877</v>
      </c>
      <c r="C461" s="8" t="s">
        <v>13</v>
      </c>
      <c r="D461" s="9">
        <v>7</v>
      </c>
      <c r="E461" s="38">
        <f t="shared" ref="E461:E464" si="527">L461*(1-18%)</f>
        <v>17.293800000000001</v>
      </c>
      <c r="F461" s="12">
        <f t="shared" ref="F461:F464" si="528">TRUNC(E461*D461,2)</f>
        <v>121.05</v>
      </c>
      <c r="G461" s="12">
        <f t="shared" ref="G461:I464" si="529">M461*(1-18%)</f>
        <v>4.6494</v>
      </c>
      <c r="H461" s="12"/>
      <c r="I461" s="12">
        <f t="shared" si="529"/>
        <v>21.943200000000001</v>
      </c>
      <c r="J461" s="13">
        <f>ROUND(I461*D461,2)</f>
        <v>153.6</v>
      </c>
      <c r="K461" s="6"/>
      <c r="L461" s="6">
        <v>21.09</v>
      </c>
      <c r="M461" s="6">
        <v>5.67</v>
      </c>
      <c r="N461" s="6"/>
      <c r="O461" s="6">
        <v>26.759999999999998</v>
      </c>
      <c r="P461" s="6"/>
      <c r="Q461" s="6">
        <f t="shared" ref="Q461:Q464" si="530">U461-R461-S461</f>
        <v>17.287638856062401</v>
      </c>
      <c r="R461" s="6">
        <f t="shared" ref="R461:R464" si="531">U461-(U461/(1+26.93%))</f>
        <v>4.6555611439376001</v>
      </c>
      <c r="S461" s="6">
        <f t="shared" ref="S461:S464" si="532">N461*(1-18%)</f>
        <v>0</v>
      </c>
      <c r="T461" s="6">
        <f t="shared" ref="T461:T464" si="533">(SUM(Q461:S461))</f>
        <v>21.943200000000001</v>
      </c>
      <c r="U461" s="6">
        <f t="shared" ref="U461:U464" si="534">O461*(1-18%)</f>
        <v>21.943200000000001</v>
      </c>
      <c r="V461" s="6" t="b">
        <f t="shared" ref="V461:V464" si="535">U461=T461</f>
        <v>1</v>
      </c>
      <c r="W461" s="6" t="b">
        <f t="shared" ref="W461:W464" si="536">U461=I461</f>
        <v>1</v>
      </c>
      <c r="X461" s="36">
        <f t="shared" ref="X461:X464" si="537">((U461/O461)-1)*100</f>
        <v>-17.999999999999993</v>
      </c>
      <c r="Y461" s="6"/>
      <c r="Z461" s="6"/>
    </row>
    <row r="462" spans="1:26" ht="63.75" x14ac:dyDescent="0.25">
      <c r="A462" s="7" t="s">
        <v>878</v>
      </c>
      <c r="B462" s="7" t="s">
        <v>879</v>
      </c>
      <c r="C462" s="8" t="s">
        <v>13</v>
      </c>
      <c r="D462" s="9">
        <v>5</v>
      </c>
      <c r="E462" s="38">
        <f t="shared" si="527"/>
        <v>19.532400000000003</v>
      </c>
      <c r="F462" s="12">
        <f t="shared" si="528"/>
        <v>97.66</v>
      </c>
      <c r="G462" s="12">
        <f t="shared" si="529"/>
        <v>5.2562000000000006</v>
      </c>
      <c r="H462" s="12"/>
      <c r="I462" s="12">
        <f t="shared" si="529"/>
        <v>24.788600000000002</v>
      </c>
      <c r="J462" s="13">
        <f>ROUND(I462*D462,2)</f>
        <v>123.94</v>
      </c>
      <c r="K462" s="6"/>
      <c r="L462" s="6">
        <v>23.82</v>
      </c>
      <c r="M462" s="6">
        <v>6.41</v>
      </c>
      <c r="N462" s="6"/>
      <c r="O462" s="6">
        <v>30.23</v>
      </c>
      <c r="P462" s="6"/>
      <c r="Q462" s="6">
        <f t="shared" si="530"/>
        <v>19.529346884109355</v>
      </c>
      <c r="R462" s="6">
        <f t="shared" si="531"/>
        <v>5.2592531158906475</v>
      </c>
      <c r="S462" s="6">
        <f t="shared" si="532"/>
        <v>0</v>
      </c>
      <c r="T462" s="6">
        <f t="shared" si="533"/>
        <v>24.788600000000002</v>
      </c>
      <c r="U462" s="6">
        <f t="shared" si="534"/>
        <v>24.788600000000002</v>
      </c>
      <c r="V462" s="6" t="b">
        <f t="shared" si="535"/>
        <v>1</v>
      </c>
      <c r="W462" s="6" t="b">
        <f t="shared" si="536"/>
        <v>1</v>
      </c>
      <c r="X462" s="36">
        <f t="shared" si="537"/>
        <v>-17.999999999999993</v>
      </c>
      <c r="Y462" s="6"/>
      <c r="Z462" s="6"/>
    </row>
    <row r="463" spans="1:26" ht="63.75" x14ac:dyDescent="0.25">
      <c r="A463" s="7" t="s">
        <v>880</v>
      </c>
      <c r="B463" s="7" t="s">
        <v>881</v>
      </c>
      <c r="C463" s="8" t="s">
        <v>13</v>
      </c>
      <c r="D463" s="9">
        <v>3</v>
      </c>
      <c r="E463" s="38">
        <f t="shared" si="527"/>
        <v>17.252800000000001</v>
      </c>
      <c r="F463" s="12">
        <f t="shared" si="528"/>
        <v>51.75</v>
      </c>
      <c r="G463" s="12">
        <f t="shared" si="529"/>
        <v>4.6412000000000004</v>
      </c>
      <c r="H463" s="12"/>
      <c r="I463" s="12">
        <f t="shared" si="529"/>
        <v>21.894000000000002</v>
      </c>
      <c r="J463" s="13">
        <f>ROUND(I463*D463,2)</f>
        <v>65.680000000000007</v>
      </c>
      <c r="K463" s="6"/>
      <c r="L463" s="6">
        <v>21.04</v>
      </c>
      <c r="M463" s="6">
        <v>5.66</v>
      </c>
      <c r="N463" s="6"/>
      <c r="O463" s="6">
        <v>26.7</v>
      </c>
      <c r="P463" s="6"/>
      <c r="Q463" s="6">
        <f t="shared" si="530"/>
        <v>17.248877333963605</v>
      </c>
      <c r="R463" s="6">
        <f t="shared" si="531"/>
        <v>4.6451226660363965</v>
      </c>
      <c r="S463" s="6">
        <f t="shared" si="532"/>
        <v>0</v>
      </c>
      <c r="T463" s="6">
        <f t="shared" si="533"/>
        <v>21.894000000000002</v>
      </c>
      <c r="U463" s="6">
        <f t="shared" si="534"/>
        <v>21.894000000000002</v>
      </c>
      <c r="V463" s="6" t="b">
        <f t="shared" si="535"/>
        <v>1</v>
      </c>
      <c r="W463" s="6" t="b">
        <f t="shared" si="536"/>
        <v>1</v>
      </c>
      <c r="X463" s="36">
        <f t="shared" si="537"/>
        <v>-17.999999999999993</v>
      </c>
      <c r="Y463" s="6"/>
      <c r="Z463" s="6"/>
    </row>
    <row r="464" spans="1:26" ht="63.75" x14ac:dyDescent="0.25">
      <c r="A464" s="7" t="s">
        <v>882</v>
      </c>
      <c r="B464" s="7" t="s">
        <v>883</v>
      </c>
      <c r="C464" s="8" t="s">
        <v>13</v>
      </c>
      <c r="D464" s="9">
        <v>6</v>
      </c>
      <c r="E464" s="38">
        <f t="shared" si="527"/>
        <v>20.7788</v>
      </c>
      <c r="F464" s="12">
        <f t="shared" si="528"/>
        <v>124.67</v>
      </c>
      <c r="G464" s="12">
        <f t="shared" si="529"/>
        <v>5.5924000000000005</v>
      </c>
      <c r="H464" s="12"/>
      <c r="I464" s="12">
        <f t="shared" si="529"/>
        <v>26.371199999999998</v>
      </c>
      <c r="J464" s="13">
        <f>ROUND(I464*D464,2)</f>
        <v>158.22999999999999</v>
      </c>
      <c r="K464" s="6"/>
      <c r="L464" s="6">
        <v>25.34</v>
      </c>
      <c r="M464" s="6">
        <v>6.82</v>
      </c>
      <c r="N464" s="6"/>
      <c r="O464" s="6">
        <v>32.159999999999997</v>
      </c>
      <c r="P464" s="6"/>
      <c r="Q464" s="6">
        <f t="shared" si="530"/>
        <v>20.776175844953912</v>
      </c>
      <c r="R464" s="6">
        <f t="shared" si="531"/>
        <v>5.5950241550460866</v>
      </c>
      <c r="S464" s="6">
        <f t="shared" si="532"/>
        <v>0</v>
      </c>
      <c r="T464" s="6">
        <f t="shared" si="533"/>
        <v>26.371199999999998</v>
      </c>
      <c r="U464" s="6">
        <f t="shared" si="534"/>
        <v>26.371199999999998</v>
      </c>
      <c r="V464" s="6" t="b">
        <f t="shared" si="535"/>
        <v>1</v>
      </c>
      <c r="W464" s="6" t="b">
        <f t="shared" si="536"/>
        <v>1</v>
      </c>
      <c r="X464" s="36">
        <f t="shared" si="537"/>
        <v>-17.999999999999993</v>
      </c>
      <c r="Y464" s="6"/>
      <c r="Z464" s="6"/>
    </row>
    <row r="465" spans="1:26" x14ac:dyDescent="0.25">
      <c r="A465" s="34" t="s">
        <v>884</v>
      </c>
      <c r="B465" s="51" t="s">
        <v>758</v>
      </c>
      <c r="C465" s="52"/>
      <c r="D465" s="52"/>
      <c r="E465" s="52"/>
      <c r="F465" s="52"/>
      <c r="G465" s="52"/>
      <c r="H465" s="52"/>
      <c r="I465" s="52"/>
      <c r="J465" s="52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63.75" x14ac:dyDescent="0.25">
      <c r="A466" s="7" t="s">
        <v>885</v>
      </c>
      <c r="B466" s="7" t="s">
        <v>886</v>
      </c>
      <c r="C466" s="8" t="s">
        <v>13</v>
      </c>
      <c r="D466" s="9">
        <v>57</v>
      </c>
      <c r="E466" s="38">
        <f t="shared" ref="E466:E469" si="538">L466*(1-18%)</f>
        <v>3.7638000000000003</v>
      </c>
      <c r="F466" s="12">
        <f t="shared" ref="F466:F469" si="539">TRUNC(E466*D466,2)</f>
        <v>214.53</v>
      </c>
      <c r="G466" s="12">
        <f t="shared" ref="G466:I469" si="540">M466*(1-18%)</f>
        <v>1.0086000000000002</v>
      </c>
      <c r="H466" s="12"/>
      <c r="I466" s="12">
        <f t="shared" si="540"/>
        <v>4.7724000000000002</v>
      </c>
      <c r="J466" s="13">
        <f>ROUND(I466*D466,2)</f>
        <v>272.02999999999997</v>
      </c>
      <c r="K466" s="6"/>
      <c r="L466" s="6">
        <v>4.59</v>
      </c>
      <c r="M466" s="6">
        <v>1.23</v>
      </c>
      <c r="N466" s="6"/>
      <c r="O466" s="6">
        <v>5.82</v>
      </c>
      <c r="P466" s="6"/>
      <c r="Q466" s="6">
        <f t="shared" ref="Q466:Q469" si="541">U466-R466-S466</f>
        <v>3.7598676435830778</v>
      </c>
      <c r="R466" s="6">
        <f t="shared" ref="R466:R469" si="542">U466-(U466/(1+26.93%))</f>
        <v>1.0125323564169224</v>
      </c>
      <c r="S466" s="6">
        <f t="shared" ref="S466:S469" si="543">N466*(1-18%)</f>
        <v>0</v>
      </c>
      <c r="T466" s="6">
        <f t="shared" ref="T466:T469" si="544">(SUM(Q466:S466))</f>
        <v>4.7724000000000002</v>
      </c>
      <c r="U466" s="6">
        <f t="shared" ref="U466:U469" si="545">O466*(1-18%)</f>
        <v>4.7724000000000002</v>
      </c>
      <c r="V466" s="6" t="b">
        <f t="shared" ref="V466:V469" si="546">U466=T466</f>
        <v>1</v>
      </c>
      <c r="W466" s="6" t="b">
        <f t="shared" ref="W466:W469" si="547">U466=I466</f>
        <v>1</v>
      </c>
      <c r="X466" s="36">
        <f t="shared" ref="X466:X469" si="548">((U466/O466)-1)*100</f>
        <v>-18.000000000000004</v>
      </c>
      <c r="Y466" s="6"/>
      <c r="Z466" s="6"/>
    </row>
    <row r="467" spans="1:26" ht="63.75" x14ac:dyDescent="0.25">
      <c r="A467" s="7" t="s">
        <v>887</v>
      </c>
      <c r="B467" s="7" t="s">
        <v>888</v>
      </c>
      <c r="C467" s="8" t="s">
        <v>13</v>
      </c>
      <c r="D467" s="9">
        <v>26</v>
      </c>
      <c r="E467" s="38">
        <f t="shared" si="538"/>
        <v>5.1004000000000005</v>
      </c>
      <c r="F467" s="12">
        <f t="shared" si="539"/>
        <v>132.61000000000001</v>
      </c>
      <c r="G467" s="12">
        <f t="shared" si="540"/>
        <v>1.3694</v>
      </c>
      <c r="H467" s="12"/>
      <c r="I467" s="12">
        <f t="shared" si="540"/>
        <v>6.4698000000000002</v>
      </c>
      <c r="J467" s="13">
        <f>ROUND(I467*D467,2)</f>
        <v>168.21</v>
      </c>
      <c r="K467" s="6"/>
      <c r="L467" s="6">
        <v>6.22</v>
      </c>
      <c r="M467" s="6">
        <v>1.67</v>
      </c>
      <c r="N467" s="6"/>
      <c r="O467" s="6">
        <v>7.89</v>
      </c>
      <c r="P467" s="6"/>
      <c r="Q467" s="6">
        <f t="shared" si="541"/>
        <v>5.0971401559914922</v>
      </c>
      <c r="R467" s="6">
        <f t="shared" si="542"/>
        <v>1.372659844008508</v>
      </c>
      <c r="S467" s="6">
        <f t="shared" si="543"/>
        <v>0</v>
      </c>
      <c r="T467" s="6">
        <f t="shared" si="544"/>
        <v>6.4698000000000002</v>
      </c>
      <c r="U467" s="6">
        <f t="shared" si="545"/>
        <v>6.4698000000000002</v>
      </c>
      <c r="V467" s="6" t="b">
        <f t="shared" si="546"/>
        <v>1</v>
      </c>
      <c r="W467" s="6" t="b">
        <f t="shared" si="547"/>
        <v>1</v>
      </c>
      <c r="X467" s="36">
        <f t="shared" si="548"/>
        <v>-17.999999999999993</v>
      </c>
      <c r="Y467" s="6"/>
      <c r="Z467" s="6"/>
    </row>
    <row r="468" spans="1:26" ht="63.75" x14ac:dyDescent="0.25">
      <c r="A468" s="7" t="s">
        <v>889</v>
      </c>
      <c r="B468" s="7" t="s">
        <v>890</v>
      </c>
      <c r="C468" s="8" t="s">
        <v>13</v>
      </c>
      <c r="D468" s="9">
        <v>5</v>
      </c>
      <c r="E468" s="38">
        <f t="shared" si="538"/>
        <v>8.4542000000000019</v>
      </c>
      <c r="F468" s="12">
        <f t="shared" si="539"/>
        <v>42.27</v>
      </c>
      <c r="G468" s="12">
        <f t="shared" si="540"/>
        <v>2.2714000000000003</v>
      </c>
      <c r="H468" s="12"/>
      <c r="I468" s="12">
        <f t="shared" si="540"/>
        <v>10.7256</v>
      </c>
      <c r="J468" s="13">
        <f>ROUND(I468*D468,2)</f>
        <v>53.63</v>
      </c>
      <c r="K468" s="6"/>
      <c r="L468" s="6">
        <v>10.31</v>
      </c>
      <c r="M468" s="6">
        <v>2.77</v>
      </c>
      <c r="N468" s="6"/>
      <c r="O468" s="6">
        <v>13.08</v>
      </c>
      <c r="P468" s="6"/>
      <c r="Q468" s="6">
        <f t="shared" si="541"/>
        <v>8.4500118175372254</v>
      </c>
      <c r="R468" s="6">
        <f t="shared" si="542"/>
        <v>2.2755881824627746</v>
      </c>
      <c r="S468" s="6">
        <f t="shared" si="543"/>
        <v>0</v>
      </c>
      <c r="T468" s="6">
        <f t="shared" si="544"/>
        <v>10.7256</v>
      </c>
      <c r="U468" s="6">
        <f t="shared" si="545"/>
        <v>10.7256</v>
      </c>
      <c r="V468" s="6" t="b">
        <f t="shared" si="546"/>
        <v>1</v>
      </c>
      <c r="W468" s="6" t="b">
        <f t="shared" si="547"/>
        <v>1</v>
      </c>
      <c r="X468" s="36">
        <f t="shared" si="548"/>
        <v>-18.000000000000004</v>
      </c>
      <c r="Y468" s="6"/>
      <c r="Z468" s="6"/>
    </row>
    <row r="469" spans="1:26" ht="63.75" x14ac:dyDescent="0.25">
      <c r="A469" s="7" t="s">
        <v>891</v>
      </c>
      <c r="B469" s="7" t="s">
        <v>892</v>
      </c>
      <c r="C469" s="8" t="s">
        <v>13</v>
      </c>
      <c r="D469" s="9">
        <v>13</v>
      </c>
      <c r="E469" s="38">
        <f t="shared" si="538"/>
        <v>8.077</v>
      </c>
      <c r="F469" s="12">
        <f t="shared" si="539"/>
        <v>105</v>
      </c>
      <c r="G469" s="12">
        <f t="shared" si="540"/>
        <v>2.173</v>
      </c>
      <c r="H469" s="12"/>
      <c r="I469" s="12">
        <f t="shared" si="540"/>
        <v>10.25</v>
      </c>
      <c r="J469" s="13">
        <f>ROUND(I469*D469,2)</f>
        <v>133.25</v>
      </c>
      <c r="K469" s="6"/>
      <c r="L469" s="6">
        <v>9.85</v>
      </c>
      <c r="M469" s="6">
        <v>2.65</v>
      </c>
      <c r="N469" s="6"/>
      <c r="O469" s="6">
        <v>12.5</v>
      </c>
      <c r="P469" s="6"/>
      <c r="Q469" s="6">
        <f t="shared" si="541"/>
        <v>8.0753171039155447</v>
      </c>
      <c r="R469" s="6">
        <f t="shared" si="542"/>
        <v>2.1746828960844553</v>
      </c>
      <c r="S469" s="6">
        <f t="shared" si="543"/>
        <v>0</v>
      </c>
      <c r="T469" s="6">
        <f t="shared" si="544"/>
        <v>10.25</v>
      </c>
      <c r="U469" s="6">
        <f t="shared" si="545"/>
        <v>10.25</v>
      </c>
      <c r="V469" s="6" t="b">
        <f t="shared" si="546"/>
        <v>1</v>
      </c>
      <c r="W469" s="6" t="b">
        <f t="shared" si="547"/>
        <v>1</v>
      </c>
      <c r="X469" s="36">
        <f t="shared" si="548"/>
        <v>-18.000000000000004</v>
      </c>
      <c r="Y469" s="6"/>
      <c r="Z469" s="6"/>
    </row>
    <row r="470" spans="1:26" x14ac:dyDescent="0.25">
      <c r="A470" s="34" t="s">
        <v>893</v>
      </c>
      <c r="B470" s="51" t="s">
        <v>894</v>
      </c>
      <c r="C470" s="52"/>
      <c r="D470" s="52"/>
      <c r="E470" s="52"/>
      <c r="F470" s="52"/>
      <c r="G470" s="52"/>
      <c r="H470" s="52"/>
      <c r="I470" s="52"/>
      <c r="J470" s="52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51" x14ac:dyDescent="0.25">
      <c r="A471" s="7" t="s">
        <v>895</v>
      </c>
      <c r="B471" s="7" t="s">
        <v>896</v>
      </c>
      <c r="C471" s="8" t="s">
        <v>13</v>
      </c>
      <c r="D471" s="9">
        <v>2</v>
      </c>
      <c r="E471" s="38">
        <f t="shared" ref="E471:E473" si="549">L471*(1-18%)</f>
        <v>5.9532000000000007</v>
      </c>
      <c r="F471" s="12">
        <f t="shared" ref="F471:F473" si="550">TRUNC(E471*D471,2)</f>
        <v>11.9</v>
      </c>
      <c r="G471" s="12">
        <f t="shared" ref="G471:I473" si="551">M471*(1-18%)</f>
        <v>1.599</v>
      </c>
      <c r="H471" s="12"/>
      <c r="I471" s="12">
        <f t="shared" si="551"/>
        <v>7.5522</v>
      </c>
      <c r="J471" s="13">
        <f>ROUND(I471*D471,2)</f>
        <v>15.1</v>
      </c>
      <c r="K471" s="6"/>
      <c r="L471" s="6">
        <v>7.26</v>
      </c>
      <c r="M471" s="6">
        <v>1.95</v>
      </c>
      <c r="N471" s="6"/>
      <c r="O471" s="6">
        <v>9.2099999999999991</v>
      </c>
      <c r="P471" s="6"/>
      <c r="Q471" s="6">
        <f t="shared" ref="Q471:Q473" si="552">U471-R471-S471</f>
        <v>5.9498936421649731</v>
      </c>
      <c r="R471" s="6">
        <f t="shared" ref="R471:R473" si="553">U471-(U471/(1+26.93%))</f>
        <v>1.602306357835027</v>
      </c>
      <c r="S471" s="6">
        <f t="shared" ref="S471:S473" si="554">N471*(1-18%)</f>
        <v>0</v>
      </c>
      <c r="T471" s="6">
        <f t="shared" ref="T471:T473" si="555">(SUM(Q471:S471))</f>
        <v>7.5522</v>
      </c>
      <c r="U471" s="6">
        <f t="shared" ref="U471:U473" si="556">O471*(1-18%)</f>
        <v>7.5522</v>
      </c>
      <c r="V471" s="6" t="b">
        <f t="shared" ref="V471:V473" si="557">U471=T471</f>
        <v>1</v>
      </c>
      <c r="W471" s="6" t="b">
        <f t="shared" ref="W471:W473" si="558">U471=I471</f>
        <v>1</v>
      </c>
      <c r="X471" s="36">
        <f t="shared" ref="X471:X473" si="559">((U471/O471)-1)*100</f>
        <v>-17.999999999999993</v>
      </c>
      <c r="Y471" s="6"/>
      <c r="Z471" s="6"/>
    </row>
    <row r="472" spans="1:26" ht="25.5" x14ac:dyDescent="0.25">
      <c r="A472" s="7" t="s">
        <v>897</v>
      </c>
      <c r="B472" s="7" t="s">
        <v>898</v>
      </c>
      <c r="C472" s="8" t="s">
        <v>13</v>
      </c>
      <c r="D472" s="9">
        <v>2</v>
      </c>
      <c r="E472" s="38">
        <f t="shared" si="549"/>
        <v>11.012600000000001</v>
      </c>
      <c r="F472" s="12">
        <f t="shared" si="550"/>
        <v>22.02</v>
      </c>
      <c r="G472" s="12">
        <f t="shared" si="551"/>
        <v>2.9601999999999999</v>
      </c>
      <c r="H472" s="12"/>
      <c r="I472" s="12">
        <f t="shared" si="551"/>
        <v>13.972800000000001</v>
      </c>
      <c r="J472" s="13">
        <f>ROUND(I472*D472,2)</f>
        <v>27.95</v>
      </c>
      <c r="K472" s="6"/>
      <c r="L472" s="6">
        <v>13.43</v>
      </c>
      <c r="M472" s="6">
        <v>3.61</v>
      </c>
      <c r="N472" s="6"/>
      <c r="O472" s="6">
        <v>17.04</v>
      </c>
      <c r="P472" s="6"/>
      <c r="Q472" s="6">
        <f t="shared" si="552"/>
        <v>11.008272276057671</v>
      </c>
      <c r="R472" s="6">
        <f t="shared" si="553"/>
        <v>2.9645277239423304</v>
      </c>
      <c r="S472" s="6">
        <f t="shared" si="554"/>
        <v>0</v>
      </c>
      <c r="T472" s="6">
        <f t="shared" si="555"/>
        <v>13.972800000000001</v>
      </c>
      <c r="U472" s="6">
        <f t="shared" si="556"/>
        <v>13.972800000000001</v>
      </c>
      <c r="V472" s="6" t="b">
        <f t="shared" si="557"/>
        <v>1</v>
      </c>
      <c r="W472" s="6" t="b">
        <f t="shared" si="558"/>
        <v>1</v>
      </c>
      <c r="X472" s="36">
        <f t="shared" si="559"/>
        <v>-17.999999999999993</v>
      </c>
      <c r="Y472" s="6"/>
      <c r="Z472" s="6"/>
    </row>
    <row r="473" spans="1:26" ht="25.5" x14ac:dyDescent="0.25">
      <c r="A473" s="7" t="s">
        <v>899</v>
      </c>
      <c r="B473" s="7" t="s">
        <v>900</v>
      </c>
      <c r="C473" s="8" t="s">
        <v>13</v>
      </c>
      <c r="D473" s="9">
        <v>3</v>
      </c>
      <c r="E473" s="38">
        <f t="shared" si="549"/>
        <v>15.621000000000002</v>
      </c>
      <c r="F473" s="12">
        <f t="shared" si="550"/>
        <v>46.86</v>
      </c>
      <c r="G473" s="12">
        <f t="shared" si="551"/>
        <v>4.2065999999999999</v>
      </c>
      <c r="H473" s="12"/>
      <c r="I473" s="12">
        <f t="shared" si="551"/>
        <v>19.8276</v>
      </c>
      <c r="J473" s="13">
        <f>ROUND(I473*D473,2)</f>
        <v>59.48</v>
      </c>
      <c r="K473" s="6"/>
      <c r="L473" s="6">
        <v>19.05</v>
      </c>
      <c r="M473" s="6">
        <v>5.13</v>
      </c>
      <c r="N473" s="6"/>
      <c r="O473" s="6">
        <v>24.18</v>
      </c>
      <c r="P473" s="6"/>
      <c r="Q473" s="6">
        <f t="shared" si="552"/>
        <v>15.620893405814231</v>
      </c>
      <c r="R473" s="6">
        <f t="shared" si="553"/>
        <v>4.2067065941857695</v>
      </c>
      <c r="S473" s="6">
        <f t="shared" si="554"/>
        <v>0</v>
      </c>
      <c r="T473" s="6">
        <f t="shared" si="555"/>
        <v>19.8276</v>
      </c>
      <c r="U473" s="6">
        <f t="shared" si="556"/>
        <v>19.8276</v>
      </c>
      <c r="V473" s="6" t="b">
        <f t="shared" si="557"/>
        <v>1</v>
      </c>
      <c r="W473" s="6" t="b">
        <f t="shared" si="558"/>
        <v>1</v>
      </c>
      <c r="X473" s="36">
        <f t="shared" si="559"/>
        <v>-17.999999999999993</v>
      </c>
      <c r="Y473" s="6"/>
      <c r="Z473" s="6"/>
    </row>
    <row r="474" spans="1:26" x14ac:dyDescent="0.25">
      <c r="A474" s="34" t="s">
        <v>901</v>
      </c>
      <c r="B474" s="51" t="s">
        <v>772</v>
      </c>
      <c r="C474" s="52"/>
      <c r="D474" s="52"/>
      <c r="E474" s="52"/>
      <c r="F474" s="52"/>
      <c r="G474" s="52"/>
      <c r="H474" s="52"/>
      <c r="I474" s="52"/>
      <c r="J474" s="52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63.75" x14ac:dyDescent="0.25">
      <c r="A475" s="7" t="s">
        <v>902</v>
      </c>
      <c r="B475" s="7" t="s">
        <v>903</v>
      </c>
      <c r="C475" s="8" t="s">
        <v>13</v>
      </c>
      <c r="D475" s="9">
        <v>33</v>
      </c>
      <c r="E475" s="38">
        <f t="shared" ref="E475:E479" si="560">L475*(1-18%)</f>
        <v>11.184800000000001</v>
      </c>
      <c r="F475" s="12">
        <f t="shared" ref="F475:F479" si="561">TRUNC(E475*D475,2)</f>
        <v>369.09</v>
      </c>
      <c r="G475" s="12">
        <f t="shared" ref="G475:I479" si="562">M475*(1-18%)</f>
        <v>3.0094000000000003</v>
      </c>
      <c r="H475" s="12"/>
      <c r="I475" s="12">
        <f t="shared" si="562"/>
        <v>14.194200000000002</v>
      </c>
      <c r="J475" s="13">
        <f>ROUND(I475*D475,2)</f>
        <v>468.41</v>
      </c>
      <c r="K475" s="6"/>
      <c r="L475" s="6">
        <v>13.64</v>
      </c>
      <c r="M475" s="6">
        <v>3.67</v>
      </c>
      <c r="N475" s="6"/>
      <c r="O475" s="6">
        <v>17.310000000000002</v>
      </c>
      <c r="P475" s="6"/>
      <c r="Q475" s="6">
        <f t="shared" ref="Q475:Q479" si="563">U475-R475-S475</f>
        <v>11.182699125502248</v>
      </c>
      <c r="R475" s="6">
        <f t="shared" ref="R475:R479" si="564">U475-(U475/(1+26.93%))</f>
        <v>3.0115008744977541</v>
      </c>
      <c r="S475" s="6">
        <f t="shared" ref="S475:S479" si="565">N475*(1-18%)</f>
        <v>0</v>
      </c>
      <c r="T475" s="6">
        <f t="shared" ref="T475:T479" si="566">(SUM(Q475:S475))</f>
        <v>14.194200000000002</v>
      </c>
      <c r="U475" s="6">
        <f t="shared" ref="U475:U479" si="567">O475*(1-18%)</f>
        <v>14.194200000000002</v>
      </c>
      <c r="V475" s="6" t="b">
        <f t="shared" ref="V475:V479" si="568">U475=T475</f>
        <v>1</v>
      </c>
      <c r="W475" s="6" t="b">
        <f t="shared" ref="W475:W479" si="569">U475=I475</f>
        <v>1</v>
      </c>
      <c r="X475" s="36">
        <f t="shared" ref="X475:X479" si="570">((U475/O475)-1)*100</f>
        <v>-17.999999999999993</v>
      </c>
      <c r="Y475" s="6"/>
      <c r="Z475" s="6"/>
    </row>
    <row r="476" spans="1:26" ht="63.75" x14ac:dyDescent="0.25">
      <c r="A476" s="7" t="s">
        <v>904</v>
      </c>
      <c r="B476" s="7" t="s">
        <v>905</v>
      </c>
      <c r="C476" s="8" t="s">
        <v>13</v>
      </c>
      <c r="D476" s="9">
        <v>11</v>
      </c>
      <c r="E476" s="38">
        <f t="shared" si="560"/>
        <v>17.753</v>
      </c>
      <c r="F476" s="12">
        <f t="shared" si="561"/>
        <v>195.28</v>
      </c>
      <c r="G476" s="12">
        <f t="shared" si="562"/>
        <v>4.7806000000000006</v>
      </c>
      <c r="H476" s="12"/>
      <c r="I476" s="12">
        <f t="shared" si="562"/>
        <v>22.5336</v>
      </c>
      <c r="J476" s="13">
        <f>ROUND(I476*D476,2)</f>
        <v>247.87</v>
      </c>
      <c r="K476" s="6"/>
      <c r="L476" s="6">
        <v>21.65</v>
      </c>
      <c r="M476" s="6">
        <v>5.83</v>
      </c>
      <c r="N476" s="6"/>
      <c r="O476" s="6">
        <v>27.479999999999997</v>
      </c>
      <c r="P476" s="6"/>
      <c r="Q476" s="6">
        <f t="shared" si="563"/>
        <v>17.752777121247934</v>
      </c>
      <c r="R476" s="6">
        <f t="shared" si="564"/>
        <v>4.7808228787520655</v>
      </c>
      <c r="S476" s="6">
        <f t="shared" si="565"/>
        <v>0</v>
      </c>
      <c r="T476" s="6">
        <f t="shared" si="566"/>
        <v>22.5336</v>
      </c>
      <c r="U476" s="6">
        <f t="shared" si="567"/>
        <v>22.5336</v>
      </c>
      <c r="V476" s="6" t="b">
        <f t="shared" si="568"/>
        <v>1</v>
      </c>
      <c r="W476" s="6" t="b">
        <f t="shared" si="569"/>
        <v>1</v>
      </c>
      <c r="X476" s="36">
        <f t="shared" si="570"/>
        <v>-17.999999999999993</v>
      </c>
      <c r="Y476" s="6"/>
      <c r="Z476" s="6"/>
    </row>
    <row r="477" spans="1:26" ht="63.75" x14ac:dyDescent="0.25">
      <c r="A477" s="7" t="s">
        <v>906</v>
      </c>
      <c r="B477" s="7" t="s">
        <v>907</v>
      </c>
      <c r="C477" s="8" t="s">
        <v>13</v>
      </c>
      <c r="D477" s="9">
        <v>4</v>
      </c>
      <c r="E477" s="38">
        <f t="shared" si="560"/>
        <v>18.2942</v>
      </c>
      <c r="F477" s="12">
        <f t="shared" si="561"/>
        <v>73.17</v>
      </c>
      <c r="G477" s="12">
        <f t="shared" si="562"/>
        <v>4.92</v>
      </c>
      <c r="H477" s="12"/>
      <c r="I477" s="12">
        <f t="shared" si="562"/>
        <v>23.214200000000002</v>
      </c>
      <c r="J477" s="13">
        <f>ROUND(I477*D477,2)</f>
        <v>92.86</v>
      </c>
      <c r="K477" s="6"/>
      <c r="L477" s="6">
        <v>22.31</v>
      </c>
      <c r="M477" s="6">
        <v>6</v>
      </c>
      <c r="N477" s="6"/>
      <c r="O477" s="6">
        <v>28.31</v>
      </c>
      <c r="P477" s="6"/>
      <c r="Q477" s="6">
        <f t="shared" si="563"/>
        <v>18.288978176947928</v>
      </c>
      <c r="R477" s="6">
        <f t="shared" si="564"/>
        <v>4.9252218230520732</v>
      </c>
      <c r="S477" s="6">
        <f t="shared" si="565"/>
        <v>0</v>
      </c>
      <c r="T477" s="6">
        <f t="shared" si="566"/>
        <v>23.214200000000002</v>
      </c>
      <c r="U477" s="6">
        <f t="shared" si="567"/>
        <v>23.214200000000002</v>
      </c>
      <c r="V477" s="6" t="b">
        <f t="shared" si="568"/>
        <v>1</v>
      </c>
      <c r="W477" s="6" t="b">
        <f t="shared" si="569"/>
        <v>1</v>
      </c>
      <c r="X477" s="36">
        <f t="shared" si="570"/>
        <v>-17.999999999999993</v>
      </c>
      <c r="Y477" s="6"/>
      <c r="Z477" s="6"/>
    </row>
    <row r="478" spans="1:26" ht="63.75" x14ac:dyDescent="0.25">
      <c r="A478" s="7" t="s">
        <v>908</v>
      </c>
      <c r="B478" s="7" t="s">
        <v>909</v>
      </c>
      <c r="C478" s="8" t="s">
        <v>13</v>
      </c>
      <c r="D478" s="9">
        <v>7</v>
      </c>
      <c r="E478" s="38">
        <f t="shared" si="560"/>
        <v>16.7362</v>
      </c>
      <c r="F478" s="12">
        <f t="shared" si="561"/>
        <v>117.15</v>
      </c>
      <c r="G478" s="12">
        <f t="shared" si="562"/>
        <v>4.5018000000000002</v>
      </c>
      <c r="H478" s="12"/>
      <c r="I478" s="12">
        <f t="shared" si="562"/>
        <v>21.238</v>
      </c>
      <c r="J478" s="13">
        <f>ROUND(I478*D478,2)</f>
        <v>148.66999999999999</v>
      </c>
      <c r="K478" s="6"/>
      <c r="L478" s="6">
        <v>20.41</v>
      </c>
      <c r="M478" s="6">
        <v>5.49</v>
      </c>
      <c r="N478" s="6"/>
      <c r="O478" s="6">
        <v>25.9</v>
      </c>
      <c r="P478" s="6"/>
      <c r="Q478" s="6">
        <f t="shared" si="563"/>
        <v>16.732057039313009</v>
      </c>
      <c r="R478" s="6">
        <f t="shared" si="564"/>
        <v>4.5059429606869905</v>
      </c>
      <c r="S478" s="6">
        <f t="shared" si="565"/>
        <v>0</v>
      </c>
      <c r="T478" s="6">
        <f t="shared" si="566"/>
        <v>21.238</v>
      </c>
      <c r="U478" s="6">
        <f t="shared" si="567"/>
        <v>21.238</v>
      </c>
      <c r="V478" s="6" t="b">
        <f t="shared" si="568"/>
        <v>1</v>
      </c>
      <c r="W478" s="6" t="b">
        <f t="shared" si="569"/>
        <v>1</v>
      </c>
      <c r="X478" s="36">
        <f t="shared" si="570"/>
        <v>-17.999999999999993</v>
      </c>
      <c r="Y478" s="6"/>
      <c r="Z478" s="6"/>
    </row>
    <row r="479" spans="1:26" ht="63.75" x14ac:dyDescent="0.25">
      <c r="A479" s="7" t="s">
        <v>910</v>
      </c>
      <c r="B479" s="7" t="s">
        <v>911</v>
      </c>
      <c r="C479" s="8" t="s">
        <v>13</v>
      </c>
      <c r="D479" s="9">
        <v>1</v>
      </c>
      <c r="E479" s="38">
        <f t="shared" si="560"/>
        <v>17.867799999999999</v>
      </c>
      <c r="F479" s="12">
        <f t="shared" si="561"/>
        <v>17.86</v>
      </c>
      <c r="G479" s="12">
        <f t="shared" si="562"/>
        <v>4.805200000000001</v>
      </c>
      <c r="H479" s="12"/>
      <c r="I479" s="12">
        <f t="shared" si="562"/>
        <v>22.673000000000002</v>
      </c>
      <c r="J479" s="13">
        <f>ROUND(I479*D479,2)</f>
        <v>22.67</v>
      </c>
      <c r="K479" s="6"/>
      <c r="L479" s="6">
        <v>21.79</v>
      </c>
      <c r="M479" s="6">
        <v>5.86</v>
      </c>
      <c r="N479" s="6"/>
      <c r="O479" s="6">
        <v>27.65</v>
      </c>
      <c r="P479" s="6"/>
      <c r="Q479" s="6">
        <f t="shared" si="563"/>
        <v>17.862601433861187</v>
      </c>
      <c r="R479" s="6">
        <f t="shared" si="564"/>
        <v>4.8103985661388151</v>
      </c>
      <c r="S479" s="6">
        <f t="shared" si="565"/>
        <v>0</v>
      </c>
      <c r="T479" s="6">
        <f t="shared" si="566"/>
        <v>22.673000000000002</v>
      </c>
      <c r="U479" s="6">
        <f t="shared" si="567"/>
        <v>22.673000000000002</v>
      </c>
      <c r="V479" s="6" t="b">
        <f t="shared" si="568"/>
        <v>1</v>
      </c>
      <c r="W479" s="6" t="b">
        <f t="shared" si="569"/>
        <v>1</v>
      </c>
      <c r="X479" s="36">
        <f t="shared" si="570"/>
        <v>-17.999999999999993</v>
      </c>
      <c r="Y479" s="6"/>
      <c r="Z479" s="6"/>
    </row>
    <row r="480" spans="1:26" x14ac:dyDescent="0.25">
      <c r="A480" s="34" t="s">
        <v>912</v>
      </c>
      <c r="B480" s="51" t="s">
        <v>913</v>
      </c>
      <c r="C480" s="52"/>
      <c r="D480" s="52"/>
      <c r="E480" s="52"/>
      <c r="F480" s="52"/>
      <c r="G480" s="52"/>
      <c r="H480" s="52"/>
      <c r="I480" s="52"/>
      <c r="J480" s="52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25.5" x14ac:dyDescent="0.25">
      <c r="A481" s="7" t="s">
        <v>914</v>
      </c>
      <c r="B481" s="7" t="s">
        <v>915</v>
      </c>
      <c r="C481" s="8" t="s">
        <v>13</v>
      </c>
      <c r="D481" s="9">
        <v>4</v>
      </c>
      <c r="E481" s="38">
        <f t="shared" ref="E481:E482" si="571">L481*(1-18%)</f>
        <v>6.3304</v>
      </c>
      <c r="F481" s="12">
        <f t="shared" ref="F481:F482" si="572">TRUNC(E481*D481,2)</f>
        <v>25.32</v>
      </c>
      <c r="G481" s="12">
        <f t="shared" ref="G481:I482" si="573">M481*(1-18%)</f>
        <v>1.6974</v>
      </c>
      <c r="H481" s="12"/>
      <c r="I481" s="12">
        <f t="shared" si="573"/>
        <v>8.0277999999999992</v>
      </c>
      <c r="J481" s="13">
        <f>ROUND(I481*D481,2)</f>
        <v>32.11</v>
      </c>
      <c r="K481" s="6"/>
      <c r="L481" s="6">
        <v>7.72</v>
      </c>
      <c r="M481" s="6">
        <v>2.0699999999999998</v>
      </c>
      <c r="N481" s="6"/>
      <c r="O481" s="6">
        <v>9.7899999999999991</v>
      </c>
      <c r="P481" s="6"/>
      <c r="Q481" s="6">
        <f t="shared" ref="Q481:Q482" si="574">U481-R481-S481</f>
        <v>6.3245883557866538</v>
      </c>
      <c r="R481" s="6">
        <f t="shared" ref="R481:R482" si="575">U481-(U481/(1+26.93%))</f>
        <v>1.7032116442133454</v>
      </c>
      <c r="S481" s="6">
        <f t="shared" ref="S481:S482" si="576">N481*(1-18%)</f>
        <v>0</v>
      </c>
      <c r="T481" s="6">
        <f t="shared" ref="T481:T482" si="577">(SUM(Q481:S481))</f>
        <v>8.0277999999999992</v>
      </c>
      <c r="U481" s="6">
        <f t="shared" ref="U481:U482" si="578">O481*(1-18%)</f>
        <v>8.0277999999999992</v>
      </c>
      <c r="V481" s="6" t="b">
        <f t="shared" ref="V481:V482" si="579">U481=T481</f>
        <v>1</v>
      </c>
      <c r="W481" s="6" t="b">
        <f t="shared" ref="W481:W482" si="580">U481=I481</f>
        <v>1</v>
      </c>
      <c r="X481" s="36">
        <f t="shared" ref="X481:X482" si="581">((U481/O481)-1)*100</f>
        <v>-18.000000000000004</v>
      </c>
      <c r="Y481" s="6"/>
      <c r="Z481" s="6"/>
    </row>
    <row r="482" spans="1:26" ht="25.5" x14ac:dyDescent="0.25">
      <c r="A482" s="7" t="s">
        <v>916</v>
      </c>
      <c r="B482" s="7" t="s">
        <v>917</v>
      </c>
      <c r="C482" s="8" t="s">
        <v>13</v>
      </c>
      <c r="D482" s="9">
        <v>1</v>
      </c>
      <c r="E482" s="38">
        <f t="shared" si="571"/>
        <v>8.6674000000000007</v>
      </c>
      <c r="F482" s="12">
        <f t="shared" si="572"/>
        <v>8.66</v>
      </c>
      <c r="G482" s="12">
        <f t="shared" si="573"/>
        <v>2.3288000000000002</v>
      </c>
      <c r="H482" s="12"/>
      <c r="I482" s="12">
        <f t="shared" si="573"/>
        <v>10.996200000000002</v>
      </c>
      <c r="J482" s="13">
        <f>ROUND(I482*D482,2)</f>
        <v>11</v>
      </c>
      <c r="K482" s="6"/>
      <c r="L482" s="6">
        <v>10.57</v>
      </c>
      <c r="M482" s="6">
        <v>2.84</v>
      </c>
      <c r="N482" s="6"/>
      <c r="O482" s="6">
        <v>13.41</v>
      </c>
      <c r="P482" s="6"/>
      <c r="Q482" s="6">
        <f t="shared" si="574"/>
        <v>8.6632001890805981</v>
      </c>
      <c r="R482" s="6">
        <f t="shared" si="575"/>
        <v>2.3329998109194037</v>
      </c>
      <c r="S482" s="6">
        <f t="shared" si="576"/>
        <v>0</v>
      </c>
      <c r="T482" s="6">
        <f t="shared" si="577"/>
        <v>10.996200000000002</v>
      </c>
      <c r="U482" s="6">
        <f t="shared" si="578"/>
        <v>10.996200000000002</v>
      </c>
      <c r="V482" s="6" t="b">
        <f t="shared" si="579"/>
        <v>1</v>
      </c>
      <c r="W482" s="6" t="b">
        <f t="shared" si="580"/>
        <v>1</v>
      </c>
      <c r="X482" s="36">
        <f t="shared" si="581"/>
        <v>-17.999999999999982</v>
      </c>
      <c r="Y482" s="6"/>
      <c r="Z482" s="6"/>
    </row>
    <row r="483" spans="1:26" x14ac:dyDescent="0.25">
      <c r="A483" s="34" t="s">
        <v>918</v>
      </c>
      <c r="B483" s="51" t="s">
        <v>919</v>
      </c>
      <c r="C483" s="52"/>
      <c r="D483" s="52"/>
      <c r="E483" s="52"/>
      <c r="F483" s="52"/>
      <c r="G483" s="52"/>
      <c r="H483" s="52"/>
      <c r="I483" s="52"/>
      <c r="J483" s="52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63.75" x14ac:dyDescent="0.25">
      <c r="A484" s="7" t="s">
        <v>920</v>
      </c>
      <c r="B484" s="7" t="s">
        <v>921</v>
      </c>
      <c r="C484" s="8" t="s">
        <v>13</v>
      </c>
      <c r="D484" s="9">
        <v>2</v>
      </c>
      <c r="E484" s="38">
        <f t="shared" ref="E484:E486" si="582">L484*(1-18%)</f>
        <v>19.950600000000001</v>
      </c>
      <c r="F484" s="12">
        <f t="shared" ref="F484:F486" si="583">TRUNC(E484*D484,2)</f>
        <v>39.9</v>
      </c>
      <c r="G484" s="12">
        <f t="shared" ref="G484:I486" si="584">M484*(1-18%)</f>
        <v>5.3710000000000004</v>
      </c>
      <c r="H484" s="12"/>
      <c r="I484" s="12">
        <f t="shared" si="584"/>
        <v>25.3216</v>
      </c>
      <c r="J484" s="13">
        <f>ROUND(I484*D484,2)</f>
        <v>50.64</v>
      </c>
      <c r="K484" s="6"/>
      <c r="L484" s="6">
        <v>24.33</v>
      </c>
      <c r="M484" s="6">
        <v>6.55</v>
      </c>
      <c r="N484" s="6"/>
      <c r="O484" s="6">
        <v>30.88</v>
      </c>
      <c r="P484" s="6"/>
      <c r="Q484" s="6">
        <f t="shared" ref="Q484:Q486" si="585">U484-R484-S484</f>
        <v>19.949263373512963</v>
      </c>
      <c r="R484" s="6">
        <f t="shared" ref="R484:R486" si="586">U484-(U484/(1+26.93%))</f>
        <v>5.3723366264870371</v>
      </c>
      <c r="S484" s="6">
        <f t="shared" ref="S484:S486" si="587">N484*(1-18%)</f>
        <v>0</v>
      </c>
      <c r="T484" s="6">
        <f t="shared" ref="T484:T486" si="588">(SUM(Q484:S484))</f>
        <v>25.3216</v>
      </c>
      <c r="U484" s="6">
        <f t="shared" ref="U484:U486" si="589">O484*(1-18%)</f>
        <v>25.3216</v>
      </c>
      <c r="V484" s="6" t="b">
        <f t="shared" ref="V484:V486" si="590">U484=T484</f>
        <v>1</v>
      </c>
      <c r="W484" s="6" t="b">
        <f t="shared" ref="W484:W486" si="591">U484=I484</f>
        <v>1</v>
      </c>
      <c r="X484" s="36">
        <f t="shared" ref="X484:X486" si="592">((U484/O484)-1)*100</f>
        <v>-17.999999999999993</v>
      </c>
      <c r="Y484" s="6"/>
      <c r="Z484" s="6"/>
    </row>
    <row r="485" spans="1:26" ht="51" x14ac:dyDescent="0.25">
      <c r="A485" s="7" t="s">
        <v>922</v>
      </c>
      <c r="B485" s="7" t="s">
        <v>923</v>
      </c>
      <c r="C485" s="8" t="s">
        <v>13</v>
      </c>
      <c r="D485" s="9">
        <v>8</v>
      </c>
      <c r="E485" s="38">
        <f t="shared" si="582"/>
        <v>36.809800000000003</v>
      </c>
      <c r="F485" s="12">
        <f t="shared" si="583"/>
        <v>294.47000000000003</v>
      </c>
      <c r="G485" s="12">
        <f t="shared" si="584"/>
        <v>9.9056000000000015</v>
      </c>
      <c r="H485" s="12"/>
      <c r="I485" s="12">
        <f t="shared" si="584"/>
        <v>46.715400000000002</v>
      </c>
      <c r="J485" s="13">
        <f>ROUND(I485*D485,2)</f>
        <v>373.72</v>
      </c>
      <c r="K485" s="6"/>
      <c r="L485" s="6">
        <v>44.89</v>
      </c>
      <c r="M485" s="6">
        <v>12.08</v>
      </c>
      <c r="N485" s="6"/>
      <c r="O485" s="6">
        <v>56.97</v>
      </c>
      <c r="P485" s="6"/>
      <c r="Q485" s="6">
        <f t="shared" si="585"/>
        <v>36.804065232805492</v>
      </c>
      <c r="R485" s="6">
        <f t="shared" si="586"/>
        <v>9.9113347671945107</v>
      </c>
      <c r="S485" s="6">
        <f t="shared" si="587"/>
        <v>0</v>
      </c>
      <c r="T485" s="6">
        <f t="shared" si="588"/>
        <v>46.715400000000002</v>
      </c>
      <c r="U485" s="6">
        <f t="shared" si="589"/>
        <v>46.715400000000002</v>
      </c>
      <c r="V485" s="6" t="b">
        <f t="shared" si="590"/>
        <v>1</v>
      </c>
      <c r="W485" s="6" t="b">
        <f t="shared" si="591"/>
        <v>1</v>
      </c>
      <c r="X485" s="36">
        <f t="shared" si="592"/>
        <v>-17.999999999999993</v>
      </c>
      <c r="Y485" s="6"/>
      <c r="Z485" s="6"/>
    </row>
    <row r="486" spans="1:26" ht="63.75" x14ac:dyDescent="0.25">
      <c r="A486" s="7" t="s">
        <v>924</v>
      </c>
      <c r="B486" s="7" t="s">
        <v>925</v>
      </c>
      <c r="C486" s="8" t="s">
        <v>13</v>
      </c>
      <c r="D486" s="9">
        <v>12</v>
      </c>
      <c r="E486" s="38">
        <f t="shared" si="582"/>
        <v>45.198399999999999</v>
      </c>
      <c r="F486" s="12">
        <f t="shared" si="583"/>
        <v>542.38</v>
      </c>
      <c r="G486" s="12">
        <f t="shared" si="584"/>
        <v>12.168800000000001</v>
      </c>
      <c r="H486" s="12"/>
      <c r="I486" s="12">
        <f t="shared" si="584"/>
        <v>57.367199999999997</v>
      </c>
      <c r="J486" s="13">
        <f>ROUND(I486*D486,2)</f>
        <v>688.41</v>
      </c>
      <c r="K486" s="6"/>
      <c r="L486" s="6">
        <v>55.12</v>
      </c>
      <c r="M486" s="6">
        <v>14.84</v>
      </c>
      <c r="N486" s="6"/>
      <c r="O486" s="6">
        <v>69.959999999999994</v>
      </c>
      <c r="P486" s="6"/>
      <c r="Q486" s="6">
        <f t="shared" si="585"/>
        <v>45.195934767194515</v>
      </c>
      <c r="R486" s="6">
        <f t="shared" si="586"/>
        <v>12.171265232805482</v>
      </c>
      <c r="S486" s="6">
        <f t="shared" si="587"/>
        <v>0</v>
      </c>
      <c r="T486" s="6">
        <f t="shared" si="588"/>
        <v>57.367199999999997</v>
      </c>
      <c r="U486" s="6">
        <f t="shared" si="589"/>
        <v>57.367199999999997</v>
      </c>
      <c r="V486" s="6" t="b">
        <f t="shared" si="590"/>
        <v>1</v>
      </c>
      <c r="W486" s="6" t="b">
        <f t="shared" si="591"/>
        <v>1</v>
      </c>
      <c r="X486" s="36">
        <f t="shared" si="592"/>
        <v>-17.999999999999993</v>
      </c>
      <c r="Y486" s="6"/>
      <c r="Z486" s="6"/>
    </row>
    <row r="487" spans="1:26" x14ac:dyDescent="0.25">
      <c r="A487" s="34" t="s">
        <v>926</v>
      </c>
      <c r="B487" s="51" t="s">
        <v>927</v>
      </c>
      <c r="C487" s="52"/>
      <c r="D487" s="52"/>
      <c r="E487" s="52"/>
      <c r="F487" s="52"/>
      <c r="G487" s="52"/>
      <c r="H487" s="52"/>
      <c r="I487" s="52"/>
      <c r="J487" s="52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x14ac:dyDescent="0.25">
      <c r="A488" s="34" t="s">
        <v>928</v>
      </c>
      <c r="B488" s="51" t="s">
        <v>207</v>
      </c>
      <c r="C488" s="52"/>
      <c r="D488" s="52"/>
      <c r="E488" s="52"/>
      <c r="F488" s="52"/>
      <c r="G488" s="52"/>
      <c r="H488" s="52"/>
      <c r="I488" s="52"/>
      <c r="J488" s="52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x14ac:dyDescent="0.25">
      <c r="A489" s="34" t="s">
        <v>929</v>
      </c>
      <c r="B489" s="51" t="s">
        <v>930</v>
      </c>
      <c r="C489" s="52"/>
      <c r="D489" s="52"/>
      <c r="E489" s="52"/>
      <c r="F489" s="52"/>
      <c r="G489" s="52"/>
      <c r="H489" s="52"/>
      <c r="I489" s="52"/>
      <c r="J489" s="52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14.75" x14ac:dyDescent="0.25">
      <c r="A490" s="7" t="s">
        <v>931</v>
      </c>
      <c r="B490" s="7" t="s">
        <v>932</v>
      </c>
      <c r="C490" s="8" t="s">
        <v>83</v>
      </c>
      <c r="D490" s="9">
        <v>134.52000000000001</v>
      </c>
      <c r="E490" s="38">
        <f t="shared" ref="E490" si="593">L490*(1-18%)</f>
        <v>4.6494</v>
      </c>
      <c r="F490" s="12">
        <f t="shared" ref="F490" si="594">TRUNC(E490*D490,2)</f>
        <v>625.42999999999995</v>
      </c>
      <c r="G490" s="12">
        <f t="shared" ref="G490:I490" si="595">M490*(1-18%)</f>
        <v>1.2464000000000002</v>
      </c>
      <c r="H490" s="12"/>
      <c r="I490" s="12">
        <f t="shared" si="595"/>
        <v>5.8958000000000004</v>
      </c>
      <c r="J490" s="13">
        <f>ROUND(I490*D490,2)</f>
        <v>793.1</v>
      </c>
      <c r="K490" s="6"/>
      <c r="L490" s="6">
        <v>5.67</v>
      </c>
      <c r="M490" s="6">
        <v>1.52</v>
      </c>
      <c r="N490" s="6"/>
      <c r="O490" s="6">
        <v>7.1899999999999995</v>
      </c>
      <c r="P490" s="6"/>
      <c r="Q490" s="6">
        <f>U490-R490-S490</f>
        <v>4.6449223981722216</v>
      </c>
      <c r="R490" s="6">
        <f>U490-(U490/(1+26.93%))</f>
        <v>1.2508776018277787</v>
      </c>
      <c r="S490" s="6">
        <f>N490*(1-18%)</f>
        <v>0</v>
      </c>
      <c r="T490" s="6">
        <f>(SUM(Q490:S490))</f>
        <v>5.8958000000000004</v>
      </c>
      <c r="U490" s="6">
        <f>O490*(1-18%)</f>
        <v>5.8958000000000004</v>
      </c>
      <c r="V490" s="6" t="b">
        <f>U490=T490</f>
        <v>1</v>
      </c>
      <c r="W490" s="6" t="b">
        <f>U490=I490</f>
        <v>1</v>
      </c>
      <c r="X490" s="36">
        <f>((U490/O490)-1)*100</f>
        <v>-17.999999999999993</v>
      </c>
      <c r="Y490" s="6"/>
      <c r="Z490" s="6"/>
    </row>
    <row r="491" spans="1:26" x14ac:dyDescent="0.25">
      <c r="A491" s="34" t="s">
        <v>933</v>
      </c>
      <c r="B491" s="51" t="s">
        <v>934</v>
      </c>
      <c r="C491" s="52"/>
      <c r="D491" s="52"/>
      <c r="E491" s="52"/>
      <c r="F491" s="52"/>
      <c r="G491" s="52"/>
      <c r="H491" s="52"/>
      <c r="I491" s="52"/>
      <c r="J491" s="52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89.25" x14ac:dyDescent="0.25">
      <c r="A492" s="7" t="s">
        <v>935</v>
      </c>
      <c r="B492" s="7" t="s">
        <v>936</v>
      </c>
      <c r="C492" s="8" t="s">
        <v>83</v>
      </c>
      <c r="D492" s="9">
        <v>130.44</v>
      </c>
      <c r="E492" s="38">
        <f t="shared" ref="E492" si="596">L492*(1-18%)</f>
        <v>12.3</v>
      </c>
      <c r="F492" s="12">
        <f t="shared" ref="F492" si="597">TRUNC(E492*D492,2)</f>
        <v>1604.41</v>
      </c>
      <c r="G492" s="12">
        <f t="shared" ref="G492:I492" si="598">M492*(1-18%)</f>
        <v>3.3046000000000006</v>
      </c>
      <c r="H492" s="12"/>
      <c r="I492" s="12">
        <f t="shared" si="598"/>
        <v>15.604600000000001</v>
      </c>
      <c r="J492" s="13">
        <f>ROUND(I492*D492,2)</f>
        <v>2035.46</v>
      </c>
      <c r="K492" s="6"/>
      <c r="L492" s="6">
        <v>15</v>
      </c>
      <c r="M492" s="6">
        <v>4.03</v>
      </c>
      <c r="N492" s="6"/>
      <c r="O492" s="6">
        <v>19.03</v>
      </c>
      <c r="P492" s="6"/>
      <c r="Q492" s="6">
        <f>U492-R492-S492</f>
        <v>12.293862759001026</v>
      </c>
      <c r="R492" s="6">
        <f>U492-(U492/(1+26.93%))</f>
        <v>3.310737240998975</v>
      </c>
      <c r="S492" s="6">
        <f>N492*(1-18%)</f>
        <v>0</v>
      </c>
      <c r="T492" s="6">
        <f>(SUM(Q492:S492))</f>
        <v>15.604600000000001</v>
      </c>
      <c r="U492" s="6">
        <f>O492*(1-18%)</f>
        <v>15.604600000000001</v>
      </c>
      <c r="V492" s="6" t="b">
        <f>U492=T492</f>
        <v>1</v>
      </c>
      <c r="W492" s="6" t="b">
        <f>U492=I492</f>
        <v>1</v>
      </c>
      <c r="X492" s="36">
        <f>((U492/O492)-1)*100</f>
        <v>-17.999999999999993</v>
      </c>
      <c r="Y492" s="6"/>
      <c r="Z492" s="6"/>
    </row>
    <row r="493" spans="1:26" x14ac:dyDescent="0.25">
      <c r="A493" s="34" t="s">
        <v>937</v>
      </c>
      <c r="B493" s="51" t="s">
        <v>938</v>
      </c>
      <c r="C493" s="52"/>
      <c r="D493" s="52"/>
      <c r="E493" s="52"/>
      <c r="F493" s="52"/>
      <c r="G493" s="52"/>
      <c r="H493" s="52"/>
      <c r="I493" s="52"/>
      <c r="J493" s="52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x14ac:dyDescent="0.25">
      <c r="A494" s="34" t="s">
        <v>939</v>
      </c>
      <c r="B494" s="51" t="s">
        <v>940</v>
      </c>
      <c r="C494" s="52"/>
      <c r="D494" s="52"/>
      <c r="E494" s="52"/>
      <c r="F494" s="52"/>
      <c r="G494" s="52"/>
      <c r="H494" s="52"/>
      <c r="I494" s="52"/>
      <c r="J494" s="52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25.5" x14ac:dyDescent="0.25">
      <c r="A495" s="7" t="s">
        <v>941</v>
      </c>
      <c r="B495" s="7" t="s">
        <v>942</v>
      </c>
      <c r="C495" s="8" t="s">
        <v>13</v>
      </c>
      <c r="D495" s="9">
        <v>8</v>
      </c>
      <c r="E495" s="38">
        <f t="shared" ref="E495" si="599">L495*(1-18%)</f>
        <v>69.060400000000001</v>
      </c>
      <c r="F495" s="12">
        <f t="shared" ref="F495" si="600">TRUNC(E495*D495,2)</f>
        <v>552.48</v>
      </c>
      <c r="G495" s="12">
        <f t="shared" ref="G495:I495" si="601">M495*(1-18%)</f>
        <v>18.5976</v>
      </c>
      <c r="H495" s="12"/>
      <c r="I495" s="12">
        <f t="shared" si="601"/>
        <v>87.658000000000015</v>
      </c>
      <c r="J495" s="13">
        <f>ROUND(I495*D495,2)</f>
        <v>701.26</v>
      </c>
      <c r="K495" s="6"/>
      <c r="L495" s="6">
        <v>84.22</v>
      </c>
      <c r="M495" s="6">
        <v>22.68</v>
      </c>
      <c r="N495" s="6"/>
      <c r="O495" s="6">
        <v>106.9</v>
      </c>
      <c r="P495" s="6"/>
      <c r="Q495" s="6">
        <f>U495-R495-S495</f>
        <v>69.060111872685752</v>
      </c>
      <c r="R495" s="6">
        <f>U495-(U495/(1+26.93%))</f>
        <v>18.597888127314263</v>
      </c>
      <c r="S495" s="6">
        <f>N495*(1-18%)</f>
        <v>0</v>
      </c>
      <c r="T495" s="6">
        <f>(SUM(Q495:S495))</f>
        <v>87.658000000000015</v>
      </c>
      <c r="U495" s="6">
        <f>O495*(1-18%)</f>
        <v>87.658000000000015</v>
      </c>
      <c r="V495" s="6" t="b">
        <f>U495=T495</f>
        <v>1</v>
      </c>
      <c r="W495" s="6" t="b">
        <f>U495=I495</f>
        <v>1</v>
      </c>
      <c r="X495" s="36">
        <f>((U495/O495)-1)*100</f>
        <v>-17.999999999999993</v>
      </c>
      <c r="Y495" s="6"/>
      <c r="Z495" s="6"/>
    </row>
    <row r="496" spans="1:26" x14ac:dyDescent="0.25">
      <c r="A496" s="34" t="s">
        <v>943</v>
      </c>
      <c r="B496" s="51" t="s">
        <v>944</v>
      </c>
      <c r="C496" s="52"/>
      <c r="D496" s="52"/>
      <c r="E496" s="52"/>
      <c r="F496" s="52"/>
      <c r="G496" s="52"/>
      <c r="H496" s="52"/>
      <c r="I496" s="52"/>
      <c r="J496" s="52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38.25" x14ac:dyDescent="0.25">
      <c r="A497" s="7" t="s">
        <v>945</v>
      </c>
      <c r="B497" s="7" t="s">
        <v>946</v>
      </c>
      <c r="C497" s="8" t="s">
        <v>13</v>
      </c>
      <c r="D497" s="9">
        <v>19</v>
      </c>
      <c r="E497" s="38">
        <f t="shared" ref="E497:E501" si="602">L497*(1-18%)</f>
        <v>186.70580000000001</v>
      </c>
      <c r="F497" s="12">
        <f t="shared" ref="F497:F501" si="603">TRUNC(E497*D497,2)</f>
        <v>3547.41</v>
      </c>
      <c r="G497" s="12">
        <f t="shared" ref="G497:I501" si="604">M497*(1-18%)</f>
        <v>50.274200000000008</v>
      </c>
      <c r="H497" s="12"/>
      <c r="I497" s="12">
        <f t="shared" si="604"/>
        <v>236.98000000000002</v>
      </c>
      <c r="J497" s="13">
        <f>ROUND(I497*D497,2)</f>
        <v>4502.62</v>
      </c>
      <c r="K497" s="6"/>
      <c r="L497" s="6">
        <v>227.69</v>
      </c>
      <c r="M497" s="6">
        <v>61.31</v>
      </c>
      <c r="N497" s="6"/>
      <c r="O497" s="6">
        <v>289</v>
      </c>
      <c r="P497" s="6"/>
      <c r="Q497" s="6">
        <f t="shared" ref="Q497:Q501" si="605">U497-R497-S497</f>
        <v>186.70133144252742</v>
      </c>
      <c r="R497" s="6">
        <f t="shared" ref="R497:R501" si="606">U497-(U497/(1+26.93%))</f>
        <v>50.278668557472599</v>
      </c>
      <c r="S497" s="6">
        <f t="shared" ref="S497:S501" si="607">N497*(1-18%)</f>
        <v>0</v>
      </c>
      <c r="T497" s="6">
        <f t="shared" ref="T497:T501" si="608">(SUM(Q497:S497))</f>
        <v>236.98000000000002</v>
      </c>
      <c r="U497" s="6">
        <f t="shared" ref="U497:U501" si="609">O497*(1-18%)</f>
        <v>236.98000000000002</v>
      </c>
      <c r="V497" s="6" t="b">
        <f t="shared" ref="V497:V501" si="610">U497=T497</f>
        <v>1</v>
      </c>
      <c r="W497" s="6" t="b">
        <f t="shared" ref="W497:W501" si="611">U497=I497</f>
        <v>1</v>
      </c>
      <c r="X497" s="36">
        <f t="shared" ref="X497:X501" si="612">((U497/O497)-1)*100</f>
        <v>-17.999999999999993</v>
      </c>
      <c r="Y497" s="6"/>
      <c r="Z497" s="6"/>
    </row>
    <row r="498" spans="1:26" ht="63.75" x14ac:dyDescent="0.25">
      <c r="A498" s="7" t="s">
        <v>947</v>
      </c>
      <c r="B498" s="7" t="s">
        <v>948</v>
      </c>
      <c r="C498" s="8" t="s">
        <v>13</v>
      </c>
      <c r="D498" s="9">
        <v>12</v>
      </c>
      <c r="E498" s="38">
        <f t="shared" si="602"/>
        <v>271.83820000000003</v>
      </c>
      <c r="F498" s="12">
        <f t="shared" si="603"/>
        <v>3262.05</v>
      </c>
      <c r="G498" s="12">
        <f t="shared" si="604"/>
        <v>73.201400000000007</v>
      </c>
      <c r="H498" s="12"/>
      <c r="I498" s="12">
        <f t="shared" si="604"/>
        <v>345.03960000000001</v>
      </c>
      <c r="J498" s="13">
        <f>ROUND(I498*D498,2)</f>
        <v>4140.4799999999996</v>
      </c>
      <c r="K498" s="6"/>
      <c r="L498" s="6">
        <v>331.51</v>
      </c>
      <c r="M498" s="6">
        <v>89.27</v>
      </c>
      <c r="N498" s="6"/>
      <c r="O498" s="6">
        <v>420.78</v>
      </c>
      <c r="P498" s="6"/>
      <c r="Q498" s="6">
        <f t="shared" si="605"/>
        <v>271.83455447884666</v>
      </c>
      <c r="R498" s="6">
        <f t="shared" si="606"/>
        <v>73.205045521153352</v>
      </c>
      <c r="S498" s="6">
        <f t="shared" si="607"/>
        <v>0</v>
      </c>
      <c r="T498" s="6">
        <f t="shared" si="608"/>
        <v>345.03960000000001</v>
      </c>
      <c r="U498" s="6">
        <f t="shared" si="609"/>
        <v>345.03960000000001</v>
      </c>
      <c r="V498" s="6" t="b">
        <f t="shared" si="610"/>
        <v>1</v>
      </c>
      <c r="W498" s="6" t="b">
        <f t="shared" si="611"/>
        <v>1</v>
      </c>
      <c r="X498" s="36">
        <f t="shared" si="612"/>
        <v>-17.999999999999993</v>
      </c>
      <c r="Y498" s="6"/>
      <c r="Z498" s="6"/>
    </row>
    <row r="499" spans="1:26" ht="63.75" x14ac:dyDescent="0.25">
      <c r="A499" s="7" t="s">
        <v>949</v>
      </c>
      <c r="B499" s="7" t="s">
        <v>950</v>
      </c>
      <c r="C499" s="8" t="s">
        <v>13</v>
      </c>
      <c r="D499" s="9">
        <v>7</v>
      </c>
      <c r="E499" s="38">
        <f t="shared" si="602"/>
        <v>310.21420000000001</v>
      </c>
      <c r="F499" s="12">
        <f t="shared" si="603"/>
        <v>2171.4899999999998</v>
      </c>
      <c r="G499" s="12">
        <f t="shared" si="604"/>
        <v>83.533400000000015</v>
      </c>
      <c r="H499" s="12"/>
      <c r="I499" s="12">
        <f t="shared" si="604"/>
        <v>393.74760000000003</v>
      </c>
      <c r="J499" s="13">
        <f>ROUND(I499*D499,2)</f>
        <v>2756.23</v>
      </c>
      <c r="K499" s="6"/>
      <c r="L499" s="6">
        <v>378.31</v>
      </c>
      <c r="M499" s="6">
        <v>101.87</v>
      </c>
      <c r="N499" s="6"/>
      <c r="O499" s="6">
        <v>480.18</v>
      </c>
      <c r="P499" s="6"/>
      <c r="Q499" s="6">
        <f t="shared" si="605"/>
        <v>310.20846135665334</v>
      </c>
      <c r="R499" s="6">
        <f t="shared" si="606"/>
        <v>83.539138643346689</v>
      </c>
      <c r="S499" s="6">
        <f t="shared" si="607"/>
        <v>0</v>
      </c>
      <c r="T499" s="6">
        <f t="shared" si="608"/>
        <v>393.74760000000003</v>
      </c>
      <c r="U499" s="6">
        <f t="shared" si="609"/>
        <v>393.74760000000003</v>
      </c>
      <c r="V499" s="6" t="b">
        <f t="shared" si="610"/>
        <v>1</v>
      </c>
      <c r="W499" s="6" t="b">
        <f t="shared" si="611"/>
        <v>1</v>
      </c>
      <c r="X499" s="36">
        <f t="shared" si="612"/>
        <v>-17.999999999999993</v>
      </c>
      <c r="Y499" s="6"/>
      <c r="Z499" s="6"/>
    </row>
    <row r="500" spans="1:26" ht="76.5" x14ac:dyDescent="0.25">
      <c r="A500" s="7" t="s">
        <v>951</v>
      </c>
      <c r="B500" s="7" t="s">
        <v>952</v>
      </c>
      <c r="C500" s="8" t="s">
        <v>13</v>
      </c>
      <c r="D500" s="9">
        <v>5</v>
      </c>
      <c r="E500" s="38">
        <f t="shared" si="602"/>
        <v>1172.0916000000002</v>
      </c>
      <c r="F500" s="12">
        <f t="shared" si="603"/>
        <v>5860.45</v>
      </c>
      <c r="G500" s="12">
        <f t="shared" si="604"/>
        <v>315.64260000000002</v>
      </c>
      <c r="H500" s="12"/>
      <c r="I500" s="12">
        <f t="shared" si="604"/>
        <v>1487.7342000000003</v>
      </c>
      <c r="J500" s="13">
        <f>ROUND(I500*D500,2)</f>
        <v>7438.67</v>
      </c>
      <c r="K500" s="6"/>
      <c r="L500" s="6">
        <v>1429.38</v>
      </c>
      <c r="M500" s="6">
        <v>384.93</v>
      </c>
      <c r="N500" s="6"/>
      <c r="O500" s="6">
        <v>1814.3100000000002</v>
      </c>
      <c r="P500" s="6"/>
      <c r="Q500" s="6">
        <f t="shared" si="605"/>
        <v>1172.0902859844011</v>
      </c>
      <c r="R500" s="6">
        <f t="shared" si="606"/>
        <v>315.64391401559919</v>
      </c>
      <c r="S500" s="6">
        <f t="shared" si="607"/>
        <v>0</v>
      </c>
      <c r="T500" s="6">
        <f t="shared" si="608"/>
        <v>1487.7342000000003</v>
      </c>
      <c r="U500" s="6">
        <f t="shared" si="609"/>
        <v>1487.7342000000003</v>
      </c>
      <c r="V500" s="6" t="b">
        <f t="shared" si="610"/>
        <v>1</v>
      </c>
      <c r="W500" s="6" t="b">
        <f t="shared" si="611"/>
        <v>1</v>
      </c>
      <c r="X500" s="36">
        <f t="shared" si="612"/>
        <v>-17.999999999999993</v>
      </c>
      <c r="Y500" s="6"/>
      <c r="Z500" s="6"/>
    </row>
    <row r="501" spans="1:26" ht="76.5" x14ac:dyDescent="0.25">
      <c r="A501" s="7" t="s">
        <v>953</v>
      </c>
      <c r="B501" s="7" t="s">
        <v>954</v>
      </c>
      <c r="C501" s="8" t="s">
        <v>13</v>
      </c>
      <c r="D501" s="9">
        <v>1</v>
      </c>
      <c r="E501" s="38">
        <f t="shared" si="602"/>
        <v>1332.5656000000001</v>
      </c>
      <c r="F501" s="12">
        <f t="shared" si="603"/>
        <v>1332.56</v>
      </c>
      <c r="G501" s="12">
        <f t="shared" si="604"/>
        <v>358.85660000000001</v>
      </c>
      <c r="H501" s="12"/>
      <c r="I501" s="12">
        <f t="shared" si="604"/>
        <v>1691.4222000000002</v>
      </c>
      <c r="J501" s="13">
        <f>ROUND(I501*D501,2)</f>
        <v>1691.42</v>
      </c>
      <c r="K501" s="6"/>
      <c r="L501" s="6">
        <v>1625.08</v>
      </c>
      <c r="M501" s="6">
        <v>437.63</v>
      </c>
      <c r="N501" s="6"/>
      <c r="O501" s="6">
        <v>2062.71</v>
      </c>
      <c r="P501" s="6"/>
      <c r="Q501" s="6">
        <f t="shared" si="605"/>
        <v>1332.5629874734109</v>
      </c>
      <c r="R501" s="6">
        <f t="shared" si="606"/>
        <v>358.85921252658932</v>
      </c>
      <c r="S501" s="6">
        <f t="shared" si="607"/>
        <v>0</v>
      </c>
      <c r="T501" s="6">
        <f t="shared" si="608"/>
        <v>1691.4222000000002</v>
      </c>
      <c r="U501" s="6">
        <f t="shared" si="609"/>
        <v>1691.4222000000002</v>
      </c>
      <c r="V501" s="6" t="b">
        <f t="shared" si="610"/>
        <v>1</v>
      </c>
      <c r="W501" s="6" t="b">
        <f t="shared" si="611"/>
        <v>1</v>
      </c>
      <c r="X501" s="36">
        <f t="shared" si="612"/>
        <v>-17.999999999999993</v>
      </c>
      <c r="Y501" s="6"/>
      <c r="Z501" s="6"/>
    </row>
    <row r="502" spans="1:26" x14ac:dyDescent="0.25">
      <c r="A502" s="53" t="s">
        <v>14</v>
      </c>
      <c r="B502" s="54"/>
      <c r="C502" s="54"/>
      <c r="D502" s="54"/>
      <c r="E502" s="54"/>
      <c r="F502" s="54"/>
      <c r="G502" s="54"/>
      <c r="H502" s="54"/>
      <c r="I502" s="55"/>
      <c r="J502" s="13">
        <f>SUM(J367:J501)</f>
        <v>84504.369999999981</v>
      </c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x14ac:dyDescent="0.25">
      <c r="A503" s="34" t="s">
        <v>955</v>
      </c>
      <c r="B503" s="51" t="s">
        <v>956</v>
      </c>
      <c r="C503" s="52"/>
      <c r="D503" s="52"/>
      <c r="E503" s="52"/>
      <c r="F503" s="52"/>
      <c r="G503" s="52"/>
      <c r="H503" s="52"/>
      <c r="I503" s="52"/>
      <c r="J503" s="52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x14ac:dyDescent="0.25">
      <c r="A504" s="34" t="s">
        <v>957</v>
      </c>
      <c r="B504" s="51" t="s">
        <v>958</v>
      </c>
      <c r="C504" s="52"/>
      <c r="D504" s="52"/>
      <c r="E504" s="52"/>
      <c r="F504" s="52"/>
      <c r="G504" s="52"/>
      <c r="H504" s="52"/>
      <c r="I504" s="52"/>
      <c r="J504" s="52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x14ac:dyDescent="0.25">
      <c r="A505" s="34" t="s">
        <v>959</v>
      </c>
      <c r="B505" s="51" t="s">
        <v>960</v>
      </c>
      <c r="C505" s="52"/>
      <c r="D505" s="52"/>
      <c r="E505" s="52"/>
      <c r="F505" s="52"/>
      <c r="G505" s="52"/>
      <c r="H505" s="52"/>
      <c r="I505" s="52"/>
      <c r="J505" s="52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x14ac:dyDescent="0.25">
      <c r="A506" s="34" t="s">
        <v>961</v>
      </c>
      <c r="B506" s="51" t="s">
        <v>962</v>
      </c>
      <c r="C506" s="52"/>
      <c r="D506" s="52"/>
      <c r="E506" s="52"/>
      <c r="F506" s="52"/>
      <c r="G506" s="52"/>
      <c r="H506" s="52"/>
      <c r="I506" s="52"/>
      <c r="J506" s="52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76.5" x14ac:dyDescent="0.25">
      <c r="A507" s="7" t="s">
        <v>963</v>
      </c>
      <c r="B507" s="7" t="s">
        <v>964</v>
      </c>
      <c r="C507" s="8" t="s">
        <v>13</v>
      </c>
      <c r="D507" s="9">
        <v>3</v>
      </c>
      <c r="E507" s="38">
        <f t="shared" ref="E507:E508" si="613">L507*(1-18%)</f>
        <v>305.94200000000006</v>
      </c>
      <c r="F507" s="12">
        <f t="shared" ref="F507:F508" si="614">TRUNC(E507*D507,2)</f>
        <v>917.82</v>
      </c>
      <c r="G507" s="12">
        <f t="shared" ref="G507:I508" si="615">M507*(1-18%)</f>
        <v>82.385400000000004</v>
      </c>
      <c r="H507" s="12"/>
      <c r="I507" s="12">
        <f t="shared" si="615"/>
        <v>388.32740000000007</v>
      </c>
      <c r="J507" s="13">
        <f>ROUND(I507*D507,2)</f>
        <v>1164.98</v>
      </c>
      <c r="K507" s="6"/>
      <c r="L507" s="6">
        <v>373.1</v>
      </c>
      <c r="M507" s="6">
        <v>100.47</v>
      </c>
      <c r="N507" s="6"/>
      <c r="O507" s="6">
        <v>473.57000000000005</v>
      </c>
      <c r="P507" s="6"/>
      <c r="Q507" s="6">
        <f t="shared" ref="Q507:Q508" si="616">U507-R507-S507</f>
        <v>305.9382336721028</v>
      </c>
      <c r="R507" s="6">
        <f t="shared" ref="R507:R508" si="617">U507-(U507/(1+26.93%))</f>
        <v>82.389166327897271</v>
      </c>
      <c r="S507" s="6">
        <f t="shared" ref="S507:S508" si="618">N507*(1-18%)</f>
        <v>0</v>
      </c>
      <c r="T507" s="6">
        <f t="shared" ref="T507:T508" si="619">(SUM(Q507:S507))</f>
        <v>388.32740000000007</v>
      </c>
      <c r="U507" s="6">
        <f t="shared" ref="U507:U508" si="620">O507*(1-18%)</f>
        <v>388.32740000000007</v>
      </c>
      <c r="V507" s="6" t="b">
        <f t="shared" ref="V507:V508" si="621">U507=T507</f>
        <v>1</v>
      </c>
      <c r="W507" s="6" t="b">
        <f t="shared" ref="W507:W508" si="622">U507=I507</f>
        <v>1</v>
      </c>
      <c r="X507" s="36">
        <f t="shared" ref="X507:X508" si="623">((U507/O507)-1)*100</f>
        <v>-17.999999999999993</v>
      </c>
      <c r="Y507" s="6"/>
      <c r="Z507" s="6"/>
    </row>
    <row r="508" spans="1:26" ht="63.75" x14ac:dyDescent="0.25">
      <c r="A508" s="7" t="s">
        <v>965</v>
      </c>
      <c r="B508" s="7" t="s">
        <v>966</v>
      </c>
      <c r="C508" s="8" t="s">
        <v>13</v>
      </c>
      <c r="D508" s="9">
        <v>1</v>
      </c>
      <c r="E508" s="38">
        <f t="shared" si="613"/>
        <v>3896.9270000000006</v>
      </c>
      <c r="F508" s="12">
        <f t="shared" si="614"/>
        <v>3896.92</v>
      </c>
      <c r="G508" s="12">
        <f t="shared" si="615"/>
        <v>1049.4360000000001</v>
      </c>
      <c r="H508" s="12"/>
      <c r="I508" s="12">
        <f t="shared" si="615"/>
        <v>4946.3630000000012</v>
      </c>
      <c r="J508" s="13">
        <f>ROUND(I508*D508,2)</f>
        <v>4946.3599999999997</v>
      </c>
      <c r="K508" s="6"/>
      <c r="L508" s="6">
        <v>4752.3500000000004</v>
      </c>
      <c r="M508" s="6">
        <v>1279.8</v>
      </c>
      <c r="N508" s="6"/>
      <c r="O508" s="6">
        <v>6032.1500000000005</v>
      </c>
      <c r="P508" s="6"/>
      <c r="Q508" s="6">
        <f t="shared" si="616"/>
        <v>3896.9219254707332</v>
      </c>
      <c r="R508" s="6">
        <f t="shared" si="617"/>
        <v>1049.441074529268</v>
      </c>
      <c r="S508" s="6">
        <f t="shared" si="618"/>
        <v>0</v>
      </c>
      <c r="T508" s="6">
        <f t="shared" si="619"/>
        <v>4946.3630000000012</v>
      </c>
      <c r="U508" s="6">
        <f t="shared" si="620"/>
        <v>4946.3630000000012</v>
      </c>
      <c r="V508" s="6" t="b">
        <f t="shared" si="621"/>
        <v>1</v>
      </c>
      <c r="W508" s="6" t="b">
        <f t="shared" si="622"/>
        <v>1</v>
      </c>
      <c r="X508" s="36">
        <f t="shared" si="623"/>
        <v>-17.999999999999982</v>
      </c>
      <c r="Y508" s="6"/>
      <c r="Z508" s="6"/>
    </row>
    <row r="509" spans="1:26" x14ac:dyDescent="0.25">
      <c r="A509" s="34" t="s">
        <v>967</v>
      </c>
      <c r="B509" s="51" t="s">
        <v>968</v>
      </c>
      <c r="C509" s="52"/>
      <c r="D509" s="52"/>
      <c r="E509" s="52"/>
      <c r="F509" s="52"/>
      <c r="G509" s="52"/>
      <c r="H509" s="52"/>
      <c r="I509" s="52"/>
      <c r="J509" s="52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76.5" x14ac:dyDescent="0.25">
      <c r="A510" s="7" t="s">
        <v>963</v>
      </c>
      <c r="B510" s="39" t="s">
        <v>964</v>
      </c>
      <c r="C510" s="8" t="s">
        <v>13</v>
      </c>
      <c r="D510" s="9">
        <v>6</v>
      </c>
      <c r="E510" s="38">
        <f t="shared" ref="E510:E515" si="624">L510*(1-18%)</f>
        <v>305.94200000000006</v>
      </c>
      <c r="F510" s="12">
        <f t="shared" ref="F510:F515" si="625">TRUNC(E510*D510,2)</f>
        <v>1835.65</v>
      </c>
      <c r="G510" s="12">
        <f t="shared" ref="G510:I515" si="626">M510*(1-18%)</f>
        <v>82.385400000000004</v>
      </c>
      <c r="H510" s="12"/>
      <c r="I510" s="12">
        <f t="shared" si="626"/>
        <v>388.32740000000007</v>
      </c>
      <c r="J510" s="13">
        <f t="shared" ref="J510:J515" si="627">ROUND(I510*D510,2)</f>
        <v>2329.96</v>
      </c>
      <c r="K510" s="6"/>
      <c r="L510" s="6">
        <v>373.1</v>
      </c>
      <c r="M510" s="6">
        <v>100.47</v>
      </c>
      <c r="N510" s="6"/>
      <c r="O510" s="6">
        <v>473.57000000000005</v>
      </c>
      <c r="P510" s="6"/>
      <c r="Q510" s="6">
        <f t="shared" ref="Q510:Q515" si="628">U510-R510-S510</f>
        <v>305.9382336721028</v>
      </c>
      <c r="R510" s="6">
        <f t="shared" ref="R510:R515" si="629">U510-(U510/(1+26.93%))</f>
        <v>82.389166327897271</v>
      </c>
      <c r="S510" s="6">
        <f t="shared" ref="S510:S515" si="630">N510*(1-18%)</f>
        <v>0</v>
      </c>
      <c r="T510" s="6">
        <f t="shared" ref="T510:T515" si="631">(SUM(Q510:S510))</f>
        <v>388.32740000000007</v>
      </c>
      <c r="U510" s="6">
        <f t="shared" ref="U510:U515" si="632">O510*(1-18%)</f>
        <v>388.32740000000007</v>
      </c>
      <c r="V510" s="6" t="b">
        <f t="shared" ref="V510:V515" si="633">U510=T510</f>
        <v>1</v>
      </c>
      <c r="W510" s="6" t="b">
        <f t="shared" ref="W510:W515" si="634">U510=I510</f>
        <v>1</v>
      </c>
      <c r="X510" s="36">
        <f t="shared" ref="X510:X515" si="635">((U510/O510)-1)*100</f>
        <v>-17.999999999999993</v>
      </c>
      <c r="Y510" s="6"/>
      <c r="Z510" s="6"/>
    </row>
    <row r="511" spans="1:26" ht="76.5" x14ac:dyDescent="0.25">
      <c r="A511" s="7" t="s">
        <v>969</v>
      </c>
      <c r="B511" s="7" t="s">
        <v>970</v>
      </c>
      <c r="C511" s="8" t="s">
        <v>13</v>
      </c>
      <c r="D511" s="9">
        <v>4</v>
      </c>
      <c r="E511" s="38">
        <f t="shared" si="624"/>
        <v>303.4246</v>
      </c>
      <c r="F511" s="12">
        <f t="shared" si="625"/>
        <v>1213.69</v>
      </c>
      <c r="G511" s="12">
        <f t="shared" si="626"/>
        <v>81.704800000000006</v>
      </c>
      <c r="H511" s="12"/>
      <c r="I511" s="12">
        <f t="shared" si="626"/>
        <v>385.12939999999998</v>
      </c>
      <c r="J511" s="13">
        <f t="shared" si="627"/>
        <v>1540.52</v>
      </c>
      <c r="K511" s="6"/>
      <c r="L511" s="6">
        <v>370.03</v>
      </c>
      <c r="M511" s="6">
        <v>99.64</v>
      </c>
      <c r="N511" s="6"/>
      <c r="O511" s="6">
        <v>469.66999999999996</v>
      </c>
      <c r="P511" s="6"/>
      <c r="Q511" s="6">
        <f t="shared" si="628"/>
        <v>303.41873473568108</v>
      </c>
      <c r="R511" s="6">
        <f t="shared" si="629"/>
        <v>81.710665264318891</v>
      </c>
      <c r="S511" s="6">
        <f t="shared" si="630"/>
        <v>0</v>
      </c>
      <c r="T511" s="6">
        <f t="shared" si="631"/>
        <v>385.12939999999998</v>
      </c>
      <c r="U511" s="6">
        <f t="shared" si="632"/>
        <v>385.12939999999998</v>
      </c>
      <c r="V511" s="6" t="b">
        <f t="shared" si="633"/>
        <v>1</v>
      </c>
      <c r="W511" s="6" t="b">
        <f t="shared" si="634"/>
        <v>1</v>
      </c>
      <c r="X511" s="36">
        <f t="shared" si="635"/>
        <v>-17.999999999999993</v>
      </c>
      <c r="Y511" s="6"/>
      <c r="Z511" s="6"/>
    </row>
    <row r="512" spans="1:26" s="73" customFormat="1" ht="76.5" x14ac:dyDescent="0.25">
      <c r="A512" s="39" t="s">
        <v>971</v>
      </c>
      <c r="B512" s="39" t="s">
        <v>972</v>
      </c>
      <c r="C512" s="40" t="s">
        <v>13</v>
      </c>
      <c r="D512" s="41">
        <v>3</v>
      </c>
      <c r="E512" s="38">
        <f t="shared" si="624"/>
        <v>416.19920000000002</v>
      </c>
      <c r="F512" s="38">
        <f t="shared" si="625"/>
        <v>1248.5899999999999</v>
      </c>
      <c r="G512" s="38">
        <f t="shared" si="626"/>
        <v>112.07760000000002</v>
      </c>
      <c r="H512" s="38"/>
      <c r="I512" s="38">
        <f t="shared" si="626"/>
        <v>528.27680000000009</v>
      </c>
      <c r="J512" s="68">
        <f t="shared" si="627"/>
        <v>1584.83</v>
      </c>
      <c r="K512" s="71"/>
      <c r="L512" s="71">
        <v>507.56</v>
      </c>
      <c r="M512" s="71">
        <v>136.68</v>
      </c>
      <c r="N512" s="71"/>
      <c r="O512" s="71">
        <v>644.24</v>
      </c>
      <c r="P512" s="71"/>
      <c r="Q512" s="71">
        <f t="shared" si="628"/>
        <v>416.19538328212411</v>
      </c>
      <c r="R512" s="71">
        <f t="shared" si="629"/>
        <v>112.08141671787598</v>
      </c>
      <c r="S512" s="71">
        <f t="shared" si="630"/>
        <v>0</v>
      </c>
      <c r="T512" s="71">
        <f t="shared" si="631"/>
        <v>528.27680000000009</v>
      </c>
      <c r="U512" s="71">
        <f t="shared" si="632"/>
        <v>528.27680000000009</v>
      </c>
      <c r="V512" s="71" t="b">
        <f t="shared" si="633"/>
        <v>1</v>
      </c>
      <c r="W512" s="71" t="b">
        <f t="shared" si="634"/>
        <v>1</v>
      </c>
      <c r="X512" s="72">
        <f t="shared" si="635"/>
        <v>-17.999999999999982</v>
      </c>
      <c r="Y512" s="71"/>
      <c r="Z512" s="71"/>
    </row>
    <row r="513" spans="1:26" s="73" customFormat="1" ht="76.5" x14ac:dyDescent="0.25">
      <c r="A513" s="39" t="s">
        <v>973</v>
      </c>
      <c r="B513" s="39" t="s">
        <v>974</v>
      </c>
      <c r="C513" s="40" t="s">
        <v>13</v>
      </c>
      <c r="D513" s="41">
        <v>1</v>
      </c>
      <c r="E513" s="38">
        <f t="shared" si="624"/>
        <v>504.39840000000004</v>
      </c>
      <c r="F513" s="38">
        <f t="shared" si="625"/>
        <v>504.39</v>
      </c>
      <c r="G513" s="38">
        <f t="shared" si="626"/>
        <v>135.83300000000003</v>
      </c>
      <c r="H513" s="38"/>
      <c r="I513" s="38">
        <f t="shared" si="626"/>
        <v>640.23140000000001</v>
      </c>
      <c r="J513" s="68">
        <f t="shared" si="627"/>
        <v>640.23</v>
      </c>
      <c r="K513" s="71"/>
      <c r="L513" s="71">
        <v>615.12</v>
      </c>
      <c r="M513" s="71">
        <v>165.65</v>
      </c>
      <c r="N513" s="71"/>
      <c r="O513" s="71">
        <v>780.77</v>
      </c>
      <c r="P513" s="71"/>
      <c r="Q513" s="71">
        <f t="shared" si="628"/>
        <v>504.3972268179312</v>
      </c>
      <c r="R513" s="71">
        <f t="shared" si="629"/>
        <v>135.83417318206881</v>
      </c>
      <c r="S513" s="71">
        <f t="shared" si="630"/>
        <v>0</v>
      </c>
      <c r="T513" s="71">
        <f t="shared" si="631"/>
        <v>640.23140000000001</v>
      </c>
      <c r="U513" s="71">
        <f t="shared" si="632"/>
        <v>640.23140000000001</v>
      </c>
      <c r="V513" s="71" t="b">
        <f t="shared" si="633"/>
        <v>1</v>
      </c>
      <c r="W513" s="71" t="b">
        <f t="shared" si="634"/>
        <v>1</v>
      </c>
      <c r="X513" s="72">
        <f t="shared" si="635"/>
        <v>-17.999999999999993</v>
      </c>
      <c r="Y513" s="71"/>
      <c r="Z513" s="71"/>
    </row>
    <row r="514" spans="1:26" s="73" customFormat="1" ht="38.25" x14ac:dyDescent="0.25">
      <c r="A514" s="39" t="s">
        <v>975</v>
      </c>
      <c r="B514" s="39" t="s">
        <v>976</v>
      </c>
      <c r="C514" s="40" t="s">
        <v>13</v>
      </c>
      <c r="D514" s="41">
        <v>1</v>
      </c>
      <c r="E514" s="38">
        <f t="shared" si="624"/>
        <v>1146.4666000000002</v>
      </c>
      <c r="F514" s="38">
        <f t="shared" si="625"/>
        <v>1146.46</v>
      </c>
      <c r="G514" s="38">
        <f t="shared" si="626"/>
        <v>308.73820000000001</v>
      </c>
      <c r="H514" s="38"/>
      <c r="I514" s="38">
        <f t="shared" si="626"/>
        <v>1455.2048000000002</v>
      </c>
      <c r="J514" s="68">
        <f t="shared" si="627"/>
        <v>1455.2</v>
      </c>
      <c r="K514" s="71"/>
      <c r="L514" s="71">
        <v>1398.13</v>
      </c>
      <c r="M514" s="71">
        <v>376.51</v>
      </c>
      <c r="N514" s="71"/>
      <c r="O514" s="71">
        <v>1774.64</v>
      </c>
      <c r="P514" s="71"/>
      <c r="Q514" s="71">
        <f t="shared" si="628"/>
        <v>1146.4624596234148</v>
      </c>
      <c r="R514" s="71">
        <f t="shared" si="629"/>
        <v>308.74234037658539</v>
      </c>
      <c r="S514" s="71">
        <f t="shared" si="630"/>
        <v>0</v>
      </c>
      <c r="T514" s="71">
        <f t="shared" si="631"/>
        <v>1455.2048000000002</v>
      </c>
      <c r="U514" s="71">
        <f t="shared" si="632"/>
        <v>1455.2048000000002</v>
      </c>
      <c r="V514" s="71" t="b">
        <f t="shared" si="633"/>
        <v>1</v>
      </c>
      <c r="W514" s="71" t="b">
        <f t="shared" si="634"/>
        <v>1</v>
      </c>
      <c r="X514" s="72">
        <f t="shared" si="635"/>
        <v>-17.999999999999993</v>
      </c>
      <c r="Y514" s="71"/>
      <c r="Z514" s="71"/>
    </row>
    <row r="515" spans="1:26" s="73" customFormat="1" ht="38.25" x14ac:dyDescent="0.25">
      <c r="A515" s="39" t="s">
        <v>977</v>
      </c>
      <c r="B515" s="39" t="s">
        <v>978</v>
      </c>
      <c r="C515" s="40" t="s">
        <v>13</v>
      </c>
      <c r="D515" s="41">
        <v>1</v>
      </c>
      <c r="E515" s="38">
        <f t="shared" si="624"/>
        <v>1511.3830000000003</v>
      </c>
      <c r="F515" s="38">
        <f t="shared" si="625"/>
        <v>1511.38</v>
      </c>
      <c r="G515" s="38">
        <f t="shared" si="626"/>
        <v>407.01520000000005</v>
      </c>
      <c r="H515" s="38"/>
      <c r="I515" s="38">
        <f t="shared" si="626"/>
        <v>1918.3982000000003</v>
      </c>
      <c r="J515" s="68">
        <f t="shared" si="627"/>
        <v>1918.4</v>
      </c>
      <c r="K515" s="71"/>
      <c r="L515" s="71">
        <v>1843.15</v>
      </c>
      <c r="M515" s="71">
        <v>496.36</v>
      </c>
      <c r="N515" s="71"/>
      <c r="O515" s="71">
        <v>2339.5100000000002</v>
      </c>
      <c r="P515" s="71"/>
      <c r="Q515" s="71">
        <f t="shared" si="628"/>
        <v>1511.3828094225169</v>
      </c>
      <c r="R515" s="71">
        <f t="shared" si="629"/>
        <v>407.01539057748346</v>
      </c>
      <c r="S515" s="71">
        <f t="shared" si="630"/>
        <v>0</v>
      </c>
      <c r="T515" s="71">
        <f t="shared" si="631"/>
        <v>1918.3982000000003</v>
      </c>
      <c r="U515" s="71">
        <f t="shared" si="632"/>
        <v>1918.3982000000003</v>
      </c>
      <c r="V515" s="71" t="b">
        <f t="shared" si="633"/>
        <v>1</v>
      </c>
      <c r="W515" s="71" t="b">
        <f t="shared" si="634"/>
        <v>1</v>
      </c>
      <c r="X515" s="72">
        <f t="shared" si="635"/>
        <v>-17.999999999999993</v>
      </c>
      <c r="Y515" s="71"/>
      <c r="Z515" s="71"/>
    </row>
    <row r="516" spans="1:26" s="73" customFormat="1" x14ac:dyDescent="0.25">
      <c r="A516" s="74" t="s">
        <v>979</v>
      </c>
      <c r="B516" s="69" t="s">
        <v>980</v>
      </c>
      <c r="C516" s="70"/>
      <c r="D516" s="70"/>
      <c r="E516" s="70"/>
      <c r="F516" s="70"/>
      <c r="G516" s="70"/>
      <c r="H516" s="70"/>
      <c r="I516" s="70"/>
      <c r="J516" s="70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  <c r="Z516" s="71"/>
    </row>
    <row r="517" spans="1:26" s="73" customFormat="1" ht="63.75" x14ac:dyDescent="0.25">
      <c r="A517" s="39" t="s">
        <v>981</v>
      </c>
      <c r="B517" s="39" t="s">
        <v>982</v>
      </c>
      <c r="C517" s="40" t="s">
        <v>47</v>
      </c>
      <c r="D517" s="41">
        <v>101.98</v>
      </c>
      <c r="E517" s="38">
        <f t="shared" ref="E517:E526" si="636">L517*(1-18%)</f>
        <v>8.1098000000000017</v>
      </c>
      <c r="F517" s="38">
        <f t="shared" ref="F517:F526" si="637">TRUNC(E517*D517,2)</f>
        <v>827.03</v>
      </c>
      <c r="G517" s="38">
        <f t="shared" ref="G517:I526" si="638">M517*(1-18%)</f>
        <v>2.1812000000000005</v>
      </c>
      <c r="H517" s="38"/>
      <c r="I517" s="38">
        <f t="shared" si="638"/>
        <v>10.291000000000002</v>
      </c>
      <c r="J517" s="68">
        <f t="shared" ref="J517:J526" si="639">ROUND(I517*D517,2)</f>
        <v>1049.48</v>
      </c>
      <c r="K517" s="71"/>
      <c r="L517" s="71">
        <v>9.89</v>
      </c>
      <c r="M517" s="71">
        <v>2.66</v>
      </c>
      <c r="N517" s="71"/>
      <c r="O517" s="71">
        <v>12.55</v>
      </c>
      <c r="P517" s="71"/>
      <c r="Q517" s="71">
        <f t="shared" ref="Q517:Q526" si="640">U517-R517-S517</f>
        <v>8.1076183723312081</v>
      </c>
      <c r="R517" s="71">
        <f t="shared" ref="R517:R526" si="641">U517-(U517/(1+26.93%))</f>
        <v>2.1833816276687941</v>
      </c>
      <c r="S517" s="71">
        <f t="shared" ref="S517:S526" si="642">N517*(1-18%)</f>
        <v>0</v>
      </c>
      <c r="T517" s="71">
        <f t="shared" ref="T517:T526" si="643">(SUM(Q517:S517))</f>
        <v>10.291000000000002</v>
      </c>
      <c r="U517" s="71">
        <f t="shared" ref="U517:U526" si="644">O517*(1-18%)</f>
        <v>10.291000000000002</v>
      </c>
      <c r="V517" s="71" t="b">
        <f t="shared" ref="V517:V526" si="645">U517=T517</f>
        <v>1</v>
      </c>
      <c r="W517" s="71" t="b">
        <f t="shared" ref="W517:W526" si="646">U517=I517</f>
        <v>1</v>
      </c>
      <c r="X517" s="72">
        <f t="shared" ref="X517:X526" si="647">((U517/O517)-1)*100</f>
        <v>-17.999999999999982</v>
      </c>
      <c r="Y517" s="71"/>
      <c r="Z517" s="71"/>
    </row>
    <row r="518" spans="1:26" s="73" customFormat="1" ht="51" x14ac:dyDescent="0.25">
      <c r="A518" s="39" t="s">
        <v>983</v>
      </c>
      <c r="B518" s="39" t="s">
        <v>984</v>
      </c>
      <c r="C518" s="40" t="s">
        <v>47</v>
      </c>
      <c r="D518" s="41">
        <v>3.43</v>
      </c>
      <c r="E518" s="38">
        <f t="shared" si="636"/>
        <v>7.6588000000000003</v>
      </c>
      <c r="F518" s="38">
        <f t="shared" si="637"/>
        <v>26.26</v>
      </c>
      <c r="G518" s="38">
        <f t="shared" si="638"/>
        <v>2.0581999999999998</v>
      </c>
      <c r="H518" s="38"/>
      <c r="I518" s="38">
        <f t="shared" si="638"/>
        <v>9.7170000000000005</v>
      </c>
      <c r="J518" s="68">
        <f t="shared" si="639"/>
        <v>33.33</v>
      </c>
      <c r="K518" s="71"/>
      <c r="L518" s="71">
        <v>9.34</v>
      </c>
      <c r="M518" s="71">
        <v>2.5099999999999998</v>
      </c>
      <c r="N518" s="71"/>
      <c r="O518" s="71">
        <v>11.85</v>
      </c>
      <c r="P518" s="71"/>
      <c r="Q518" s="71">
        <f t="shared" si="640"/>
        <v>7.6554006145119367</v>
      </c>
      <c r="R518" s="71">
        <f t="shared" si="641"/>
        <v>2.0615993854880639</v>
      </c>
      <c r="S518" s="71">
        <f t="shared" si="642"/>
        <v>0</v>
      </c>
      <c r="T518" s="71">
        <f t="shared" si="643"/>
        <v>9.7170000000000005</v>
      </c>
      <c r="U518" s="71">
        <f t="shared" si="644"/>
        <v>9.7170000000000005</v>
      </c>
      <c r="V518" s="71" t="b">
        <f t="shared" si="645"/>
        <v>1</v>
      </c>
      <c r="W518" s="71" t="b">
        <f t="shared" si="646"/>
        <v>1</v>
      </c>
      <c r="X518" s="72">
        <f t="shared" si="647"/>
        <v>-17.999999999999993</v>
      </c>
      <c r="Y518" s="71"/>
      <c r="Z518" s="71"/>
    </row>
    <row r="519" spans="1:26" s="73" customFormat="1" ht="38.25" x14ac:dyDescent="0.25">
      <c r="A519" s="39" t="s">
        <v>985</v>
      </c>
      <c r="B519" s="39" t="s">
        <v>986</v>
      </c>
      <c r="C519" s="40" t="s">
        <v>47</v>
      </c>
      <c r="D519" s="41">
        <v>3.47</v>
      </c>
      <c r="E519" s="38">
        <f t="shared" si="636"/>
        <v>14.366400000000001</v>
      </c>
      <c r="F519" s="38">
        <f t="shared" si="637"/>
        <v>49.85</v>
      </c>
      <c r="G519" s="38">
        <f t="shared" si="638"/>
        <v>3.8622000000000001</v>
      </c>
      <c r="H519" s="38"/>
      <c r="I519" s="38">
        <f t="shared" si="638"/>
        <v>18.2286</v>
      </c>
      <c r="J519" s="68">
        <f t="shared" si="639"/>
        <v>63.25</v>
      </c>
      <c r="K519" s="71"/>
      <c r="L519" s="71">
        <v>17.52</v>
      </c>
      <c r="M519" s="71">
        <v>4.71</v>
      </c>
      <c r="N519" s="71"/>
      <c r="O519" s="71">
        <v>22.23</v>
      </c>
      <c r="P519" s="71"/>
      <c r="Q519" s="71">
        <f t="shared" si="640"/>
        <v>14.361143937603405</v>
      </c>
      <c r="R519" s="71">
        <f t="shared" si="641"/>
        <v>3.8674560623965952</v>
      </c>
      <c r="S519" s="71">
        <f t="shared" si="642"/>
        <v>0</v>
      </c>
      <c r="T519" s="71">
        <f t="shared" si="643"/>
        <v>18.2286</v>
      </c>
      <c r="U519" s="71">
        <f t="shared" si="644"/>
        <v>18.2286</v>
      </c>
      <c r="V519" s="71" t="b">
        <f t="shared" si="645"/>
        <v>1</v>
      </c>
      <c r="W519" s="71" t="b">
        <f t="shared" si="646"/>
        <v>1</v>
      </c>
      <c r="X519" s="72">
        <f t="shared" si="647"/>
        <v>-18.000000000000004</v>
      </c>
      <c r="Y519" s="71"/>
      <c r="Z519" s="71"/>
    </row>
    <row r="520" spans="1:26" s="73" customFormat="1" ht="38.25" x14ac:dyDescent="0.25">
      <c r="A520" s="39" t="s">
        <v>987</v>
      </c>
      <c r="B520" s="39" t="s">
        <v>988</v>
      </c>
      <c r="C520" s="40" t="s">
        <v>47</v>
      </c>
      <c r="D520" s="41">
        <v>2.21</v>
      </c>
      <c r="E520" s="38">
        <f t="shared" si="636"/>
        <v>24.354000000000003</v>
      </c>
      <c r="F520" s="38">
        <f t="shared" si="637"/>
        <v>53.82</v>
      </c>
      <c r="G520" s="38">
        <f t="shared" si="638"/>
        <v>6.551800000000001</v>
      </c>
      <c r="H520" s="38"/>
      <c r="I520" s="38">
        <f t="shared" si="638"/>
        <v>30.905799999999999</v>
      </c>
      <c r="J520" s="68">
        <f t="shared" si="639"/>
        <v>68.3</v>
      </c>
      <c r="K520" s="71"/>
      <c r="L520" s="71">
        <v>29.7</v>
      </c>
      <c r="M520" s="71">
        <v>7.99</v>
      </c>
      <c r="N520" s="71"/>
      <c r="O520" s="71">
        <v>37.69</v>
      </c>
      <c r="P520" s="71"/>
      <c r="Q520" s="71">
        <f t="shared" si="640"/>
        <v>24.34869613172615</v>
      </c>
      <c r="R520" s="71">
        <f t="shared" si="641"/>
        <v>6.5571038682738489</v>
      </c>
      <c r="S520" s="71">
        <f t="shared" si="642"/>
        <v>0</v>
      </c>
      <c r="T520" s="71">
        <f t="shared" si="643"/>
        <v>30.905799999999999</v>
      </c>
      <c r="U520" s="71">
        <f t="shared" si="644"/>
        <v>30.905799999999999</v>
      </c>
      <c r="V520" s="71" t="b">
        <f t="shared" si="645"/>
        <v>1</v>
      </c>
      <c r="W520" s="71" t="b">
        <f t="shared" si="646"/>
        <v>1</v>
      </c>
      <c r="X520" s="72">
        <f t="shared" si="647"/>
        <v>-17.999999999999993</v>
      </c>
      <c r="Y520" s="71"/>
      <c r="Z520" s="71"/>
    </row>
    <row r="521" spans="1:26" s="73" customFormat="1" ht="63.75" x14ac:dyDescent="0.25">
      <c r="A521" s="39" t="s">
        <v>989</v>
      </c>
      <c r="B521" s="39" t="s">
        <v>990</v>
      </c>
      <c r="C521" s="40" t="s">
        <v>47</v>
      </c>
      <c r="D521" s="41">
        <v>1419.28</v>
      </c>
      <c r="E521" s="38">
        <f t="shared" si="636"/>
        <v>17.605399999999999</v>
      </c>
      <c r="F521" s="38">
        <f t="shared" si="637"/>
        <v>24986.99</v>
      </c>
      <c r="G521" s="38">
        <f t="shared" si="638"/>
        <v>4.7396000000000003</v>
      </c>
      <c r="H521" s="38"/>
      <c r="I521" s="38">
        <f t="shared" si="638"/>
        <v>22.345000000000002</v>
      </c>
      <c r="J521" s="68">
        <f t="shared" si="639"/>
        <v>31713.81</v>
      </c>
      <c r="K521" s="71"/>
      <c r="L521" s="71">
        <v>21.47</v>
      </c>
      <c r="M521" s="71">
        <v>5.78</v>
      </c>
      <c r="N521" s="71"/>
      <c r="O521" s="71">
        <v>27.25</v>
      </c>
      <c r="P521" s="71"/>
      <c r="Q521" s="71">
        <f t="shared" si="640"/>
        <v>17.60419128653589</v>
      </c>
      <c r="R521" s="71">
        <f t="shared" si="641"/>
        <v>4.7408087134641121</v>
      </c>
      <c r="S521" s="71">
        <f t="shared" si="642"/>
        <v>0</v>
      </c>
      <c r="T521" s="71">
        <f t="shared" si="643"/>
        <v>22.345000000000002</v>
      </c>
      <c r="U521" s="71">
        <f t="shared" si="644"/>
        <v>22.345000000000002</v>
      </c>
      <c r="V521" s="71" t="b">
        <f t="shared" si="645"/>
        <v>1</v>
      </c>
      <c r="W521" s="71" t="b">
        <f t="shared" si="646"/>
        <v>1</v>
      </c>
      <c r="X521" s="72">
        <f t="shared" si="647"/>
        <v>-17.999999999999993</v>
      </c>
      <c r="Y521" s="71"/>
      <c r="Z521" s="71"/>
    </row>
    <row r="522" spans="1:26" s="73" customFormat="1" ht="51" x14ac:dyDescent="0.25">
      <c r="A522" s="39" t="s">
        <v>991</v>
      </c>
      <c r="B522" s="39" t="s">
        <v>992</v>
      </c>
      <c r="C522" s="40" t="s">
        <v>47</v>
      </c>
      <c r="D522" s="41">
        <v>608.54</v>
      </c>
      <c r="E522" s="38">
        <f t="shared" si="636"/>
        <v>20.795200000000001</v>
      </c>
      <c r="F522" s="38">
        <f t="shared" si="637"/>
        <v>12654.71</v>
      </c>
      <c r="G522" s="38">
        <f t="shared" si="638"/>
        <v>5.5924000000000005</v>
      </c>
      <c r="H522" s="38"/>
      <c r="I522" s="38">
        <f t="shared" si="638"/>
        <v>26.387600000000003</v>
      </c>
      <c r="J522" s="68">
        <f t="shared" si="639"/>
        <v>16057.91</v>
      </c>
      <c r="K522" s="71"/>
      <c r="L522" s="71">
        <v>25.36</v>
      </c>
      <c r="M522" s="71">
        <v>6.82</v>
      </c>
      <c r="N522" s="71"/>
      <c r="O522" s="71">
        <v>32.18</v>
      </c>
      <c r="P522" s="71"/>
      <c r="Q522" s="71">
        <f t="shared" si="640"/>
        <v>20.789096352320179</v>
      </c>
      <c r="R522" s="71">
        <f t="shared" si="641"/>
        <v>5.5985036476798236</v>
      </c>
      <c r="S522" s="71">
        <f t="shared" si="642"/>
        <v>0</v>
      </c>
      <c r="T522" s="71">
        <f t="shared" si="643"/>
        <v>26.387600000000003</v>
      </c>
      <c r="U522" s="71">
        <f t="shared" si="644"/>
        <v>26.387600000000003</v>
      </c>
      <c r="V522" s="71" t="b">
        <f t="shared" si="645"/>
        <v>1</v>
      </c>
      <c r="W522" s="71" t="b">
        <f t="shared" si="646"/>
        <v>1</v>
      </c>
      <c r="X522" s="72">
        <f t="shared" si="647"/>
        <v>-17.999999999999993</v>
      </c>
      <c r="Y522" s="71"/>
      <c r="Z522" s="71"/>
    </row>
    <row r="523" spans="1:26" s="73" customFormat="1" ht="63.75" x14ac:dyDescent="0.25">
      <c r="A523" s="39" t="s">
        <v>993</v>
      </c>
      <c r="B523" s="39" t="s">
        <v>994</v>
      </c>
      <c r="C523" s="40" t="s">
        <v>47</v>
      </c>
      <c r="D523" s="41">
        <v>19.5</v>
      </c>
      <c r="E523" s="38">
        <f t="shared" si="636"/>
        <v>31.643800000000006</v>
      </c>
      <c r="F523" s="38">
        <f t="shared" si="637"/>
        <v>617.04999999999995</v>
      </c>
      <c r="G523" s="38">
        <f t="shared" si="638"/>
        <v>8.5198000000000018</v>
      </c>
      <c r="H523" s="38"/>
      <c r="I523" s="38">
        <f t="shared" si="638"/>
        <v>40.16360000000001</v>
      </c>
      <c r="J523" s="68">
        <f t="shared" si="639"/>
        <v>783.19</v>
      </c>
      <c r="K523" s="71"/>
      <c r="L523" s="71">
        <v>38.590000000000003</v>
      </c>
      <c r="M523" s="71">
        <v>10.39</v>
      </c>
      <c r="N523" s="71"/>
      <c r="O523" s="71">
        <v>48.980000000000004</v>
      </c>
      <c r="P523" s="71"/>
      <c r="Q523" s="71">
        <f t="shared" si="640"/>
        <v>31.642322539982679</v>
      </c>
      <c r="R523" s="71">
        <f t="shared" si="641"/>
        <v>8.5212774600173304</v>
      </c>
      <c r="S523" s="71">
        <f t="shared" si="642"/>
        <v>0</v>
      </c>
      <c r="T523" s="71">
        <f t="shared" si="643"/>
        <v>40.16360000000001</v>
      </c>
      <c r="U523" s="71">
        <f t="shared" si="644"/>
        <v>40.16360000000001</v>
      </c>
      <c r="V523" s="71" t="b">
        <f t="shared" si="645"/>
        <v>1</v>
      </c>
      <c r="W523" s="71" t="b">
        <f t="shared" si="646"/>
        <v>1</v>
      </c>
      <c r="X523" s="72">
        <f t="shared" si="647"/>
        <v>-17.999999999999982</v>
      </c>
      <c r="Y523" s="71"/>
      <c r="Z523" s="71"/>
    </row>
    <row r="524" spans="1:26" s="73" customFormat="1" ht="63.75" x14ac:dyDescent="0.25">
      <c r="A524" s="39" t="s">
        <v>995</v>
      </c>
      <c r="B524" s="39" t="s">
        <v>996</v>
      </c>
      <c r="C524" s="40" t="s">
        <v>47</v>
      </c>
      <c r="D524" s="41">
        <v>15.63</v>
      </c>
      <c r="E524" s="38">
        <f t="shared" si="636"/>
        <v>33.726600000000005</v>
      </c>
      <c r="F524" s="38">
        <f t="shared" si="637"/>
        <v>527.14</v>
      </c>
      <c r="G524" s="38">
        <f t="shared" si="638"/>
        <v>9.0774000000000008</v>
      </c>
      <c r="H524" s="38"/>
      <c r="I524" s="38">
        <f t="shared" si="638"/>
        <v>42.804000000000002</v>
      </c>
      <c r="J524" s="68">
        <f t="shared" si="639"/>
        <v>669.03</v>
      </c>
      <c r="K524" s="71"/>
      <c r="L524" s="71">
        <v>41.13</v>
      </c>
      <c r="M524" s="71">
        <v>11.07</v>
      </c>
      <c r="N524" s="71"/>
      <c r="O524" s="71">
        <v>52.2</v>
      </c>
      <c r="P524" s="71"/>
      <c r="Q524" s="71">
        <f t="shared" si="640"/>
        <v>33.722524225951318</v>
      </c>
      <c r="R524" s="71">
        <f t="shared" si="641"/>
        <v>9.081475774048684</v>
      </c>
      <c r="S524" s="71">
        <f t="shared" si="642"/>
        <v>0</v>
      </c>
      <c r="T524" s="71">
        <f t="shared" si="643"/>
        <v>42.804000000000002</v>
      </c>
      <c r="U524" s="71">
        <f t="shared" si="644"/>
        <v>42.804000000000002</v>
      </c>
      <c r="V524" s="71" t="b">
        <f t="shared" si="645"/>
        <v>1</v>
      </c>
      <c r="W524" s="71" t="b">
        <f t="shared" si="646"/>
        <v>1</v>
      </c>
      <c r="X524" s="72">
        <f t="shared" si="647"/>
        <v>-18.000000000000004</v>
      </c>
      <c r="Y524" s="71"/>
      <c r="Z524" s="71"/>
    </row>
    <row r="525" spans="1:26" s="73" customFormat="1" ht="38.25" x14ac:dyDescent="0.25">
      <c r="A525" s="39" t="s">
        <v>997</v>
      </c>
      <c r="B525" s="39" t="s">
        <v>998</v>
      </c>
      <c r="C525" s="40" t="s">
        <v>47</v>
      </c>
      <c r="D525" s="41">
        <v>73.97</v>
      </c>
      <c r="E525" s="38">
        <f t="shared" si="636"/>
        <v>12.095000000000001</v>
      </c>
      <c r="F525" s="38">
        <f t="shared" si="637"/>
        <v>894.66</v>
      </c>
      <c r="G525" s="38">
        <f t="shared" si="638"/>
        <v>3.2554000000000003</v>
      </c>
      <c r="H525" s="38"/>
      <c r="I525" s="38">
        <f t="shared" si="638"/>
        <v>15.3504</v>
      </c>
      <c r="J525" s="68">
        <f t="shared" si="639"/>
        <v>1135.47</v>
      </c>
      <c r="K525" s="71"/>
      <c r="L525" s="71">
        <v>14.75</v>
      </c>
      <c r="M525" s="71">
        <v>3.97</v>
      </c>
      <c r="N525" s="71"/>
      <c r="O525" s="71">
        <v>18.72</v>
      </c>
      <c r="P525" s="71"/>
      <c r="Q525" s="71">
        <f t="shared" si="640"/>
        <v>12.093594894823921</v>
      </c>
      <c r="R525" s="71">
        <f t="shared" si="641"/>
        <v>3.2568051051760794</v>
      </c>
      <c r="S525" s="71">
        <f t="shared" si="642"/>
        <v>0</v>
      </c>
      <c r="T525" s="71">
        <f t="shared" si="643"/>
        <v>15.3504</v>
      </c>
      <c r="U525" s="71">
        <f t="shared" si="644"/>
        <v>15.3504</v>
      </c>
      <c r="V525" s="71" t="b">
        <f t="shared" si="645"/>
        <v>1</v>
      </c>
      <c r="W525" s="71" t="b">
        <f t="shared" si="646"/>
        <v>1</v>
      </c>
      <c r="X525" s="72">
        <f t="shared" si="647"/>
        <v>-17.999999999999993</v>
      </c>
      <c r="Y525" s="71"/>
      <c r="Z525" s="71"/>
    </row>
    <row r="526" spans="1:26" s="73" customFormat="1" ht="25.5" x14ac:dyDescent="0.25">
      <c r="A526" s="39" t="s">
        <v>999</v>
      </c>
      <c r="B526" s="39" t="s">
        <v>1000</v>
      </c>
      <c r="C526" s="40" t="s">
        <v>47</v>
      </c>
      <c r="D526" s="41">
        <v>20</v>
      </c>
      <c r="E526" s="38">
        <f t="shared" si="636"/>
        <v>55.341799999999999</v>
      </c>
      <c r="F526" s="38">
        <f t="shared" si="637"/>
        <v>1106.83</v>
      </c>
      <c r="G526" s="38">
        <f t="shared" si="638"/>
        <v>14.899400000000002</v>
      </c>
      <c r="H526" s="38"/>
      <c r="I526" s="38">
        <f t="shared" si="638"/>
        <v>70.241200000000006</v>
      </c>
      <c r="J526" s="68">
        <f t="shared" si="639"/>
        <v>1404.82</v>
      </c>
      <c r="K526" s="71"/>
      <c r="L526" s="71">
        <v>67.489999999999995</v>
      </c>
      <c r="M526" s="71">
        <v>18.170000000000002</v>
      </c>
      <c r="N526" s="71"/>
      <c r="O526" s="71">
        <v>85.66</v>
      </c>
      <c r="P526" s="71"/>
      <c r="Q526" s="71">
        <f t="shared" si="640"/>
        <v>55.338533049712453</v>
      </c>
      <c r="R526" s="71">
        <f t="shared" si="641"/>
        <v>14.902666950287554</v>
      </c>
      <c r="S526" s="71">
        <f t="shared" si="642"/>
        <v>0</v>
      </c>
      <c r="T526" s="71">
        <f t="shared" si="643"/>
        <v>70.241200000000006</v>
      </c>
      <c r="U526" s="71">
        <f t="shared" si="644"/>
        <v>70.241200000000006</v>
      </c>
      <c r="V526" s="71" t="b">
        <f t="shared" si="645"/>
        <v>1</v>
      </c>
      <c r="W526" s="71" t="b">
        <f t="shared" si="646"/>
        <v>1</v>
      </c>
      <c r="X526" s="72">
        <f t="shared" si="647"/>
        <v>-17.999999999999993</v>
      </c>
      <c r="Y526" s="71"/>
      <c r="Z526" s="71"/>
    </row>
    <row r="527" spans="1:26" s="73" customFormat="1" x14ac:dyDescent="0.25">
      <c r="A527" s="74" t="s">
        <v>1001</v>
      </c>
      <c r="B527" s="69" t="s">
        <v>1002</v>
      </c>
      <c r="C527" s="70"/>
      <c r="D527" s="70"/>
      <c r="E527" s="70"/>
      <c r="F527" s="70"/>
      <c r="G527" s="70"/>
      <c r="H527" s="70"/>
      <c r="I527" s="70"/>
      <c r="J527" s="70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  <c r="Z527" s="71"/>
    </row>
    <row r="528" spans="1:26" s="73" customFormat="1" ht="51" x14ac:dyDescent="0.25">
      <c r="A528" s="39" t="s">
        <v>1003</v>
      </c>
      <c r="B528" s="39" t="s">
        <v>1004</v>
      </c>
      <c r="C528" s="40" t="s">
        <v>47</v>
      </c>
      <c r="D528" s="41">
        <v>10024.98</v>
      </c>
      <c r="E528" s="38">
        <f t="shared" ref="E528:E538" si="648">L528*(1-18%)</f>
        <v>2.7142000000000004</v>
      </c>
      <c r="F528" s="38">
        <f t="shared" ref="F528:F538" si="649">TRUNC(E528*D528,2)</f>
        <v>27209.8</v>
      </c>
      <c r="G528" s="38">
        <f t="shared" ref="G528:I538" si="650">M528*(1-18%)</f>
        <v>0.72980000000000012</v>
      </c>
      <c r="H528" s="38"/>
      <c r="I528" s="38">
        <f t="shared" si="650"/>
        <v>3.4440000000000004</v>
      </c>
      <c r="J528" s="68">
        <f t="shared" ref="J528:J538" si="651">ROUND(I528*D528,2)</f>
        <v>34526.03</v>
      </c>
      <c r="K528" s="71"/>
      <c r="L528" s="71">
        <v>3.31</v>
      </c>
      <c r="M528" s="71">
        <v>0.89</v>
      </c>
      <c r="N528" s="71"/>
      <c r="O528" s="71">
        <v>4.2</v>
      </c>
      <c r="P528" s="71"/>
      <c r="Q528" s="71">
        <f t="shared" ref="Q528:Q538" si="652">U528-R528-S528</f>
        <v>2.7133065469156232</v>
      </c>
      <c r="R528" s="71">
        <f t="shared" ref="R528:R538" si="653">U528-(U528/(1+26.93%))</f>
        <v>0.73069345308437716</v>
      </c>
      <c r="S528" s="71">
        <f t="shared" ref="S528:S538" si="654">N528*(1-18%)</f>
        <v>0</v>
      </c>
      <c r="T528" s="71">
        <f t="shared" ref="T528:T538" si="655">(SUM(Q528:S528))</f>
        <v>3.4440000000000004</v>
      </c>
      <c r="U528" s="71">
        <f t="shared" ref="U528:U538" si="656">O528*(1-18%)</f>
        <v>3.4440000000000004</v>
      </c>
      <c r="V528" s="71" t="b">
        <f t="shared" ref="V528:V538" si="657">U528=T528</f>
        <v>1</v>
      </c>
      <c r="W528" s="71" t="b">
        <f t="shared" ref="W528:W538" si="658">U528=I528</f>
        <v>1</v>
      </c>
      <c r="X528" s="72">
        <f t="shared" ref="X528:X538" si="659">((U528/O528)-1)*100</f>
        <v>-17.999999999999993</v>
      </c>
      <c r="Y528" s="71"/>
      <c r="Z528" s="71"/>
    </row>
    <row r="529" spans="1:26" s="73" customFormat="1" ht="51" x14ac:dyDescent="0.25">
      <c r="A529" s="39" t="s">
        <v>1005</v>
      </c>
      <c r="B529" s="39" t="s">
        <v>1006</v>
      </c>
      <c r="C529" s="40" t="s">
        <v>47</v>
      </c>
      <c r="D529" s="41">
        <v>728.11</v>
      </c>
      <c r="E529" s="38">
        <f t="shared" si="648"/>
        <v>4.4362000000000004</v>
      </c>
      <c r="F529" s="38">
        <f t="shared" si="649"/>
        <v>3230.04</v>
      </c>
      <c r="G529" s="38">
        <f t="shared" si="650"/>
        <v>1.1890000000000001</v>
      </c>
      <c r="H529" s="38"/>
      <c r="I529" s="38">
        <f t="shared" si="650"/>
        <v>5.6252000000000004</v>
      </c>
      <c r="J529" s="68">
        <f t="shared" si="651"/>
        <v>4095.76</v>
      </c>
      <c r="K529" s="71"/>
      <c r="L529" s="71">
        <v>5.41</v>
      </c>
      <c r="M529" s="71">
        <v>1.45</v>
      </c>
      <c r="N529" s="71"/>
      <c r="O529" s="71">
        <v>6.86</v>
      </c>
      <c r="P529" s="71"/>
      <c r="Q529" s="71">
        <f t="shared" si="652"/>
        <v>4.4317340266288516</v>
      </c>
      <c r="R529" s="71">
        <f t="shared" si="653"/>
        <v>1.1934659733711488</v>
      </c>
      <c r="S529" s="71">
        <f t="shared" si="654"/>
        <v>0</v>
      </c>
      <c r="T529" s="71">
        <f t="shared" si="655"/>
        <v>5.6252000000000004</v>
      </c>
      <c r="U529" s="71">
        <f t="shared" si="656"/>
        <v>5.6252000000000004</v>
      </c>
      <c r="V529" s="71" t="b">
        <f t="shared" si="657"/>
        <v>1</v>
      </c>
      <c r="W529" s="71" t="b">
        <f t="shared" si="658"/>
        <v>1</v>
      </c>
      <c r="X529" s="72">
        <f t="shared" si="659"/>
        <v>-17.999999999999993</v>
      </c>
      <c r="Y529" s="71"/>
      <c r="Z529" s="71"/>
    </row>
    <row r="530" spans="1:26" s="73" customFormat="1" ht="51" x14ac:dyDescent="0.25">
      <c r="A530" s="39" t="s">
        <v>1007</v>
      </c>
      <c r="B530" s="39" t="s">
        <v>1008</v>
      </c>
      <c r="C530" s="40" t="s">
        <v>47</v>
      </c>
      <c r="D530" s="41">
        <v>523.69000000000005</v>
      </c>
      <c r="E530" s="38">
        <f t="shared" si="648"/>
        <v>6.0926</v>
      </c>
      <c r="F530" s="38">
        <f t="shared" si="649"/>
        <v>3190.63</v>
      </c>
      <c r="G530" s="38">
        <f t="shared" si="650"/>
        <v>1.6400000000000001</v>
      </c>
      <c r="H530" s="38"/>
      <c r="I530" s="38">
        <f t="shared" si="650"/>
        <v>7.7326000000000006</v>
      </c>
      <c r="J530" s="68">
        <f t="shared" si="651"/>
        <v>4049.49</v>
      </c>
      <c r="K530" s="71"/>
      <c r="L530" s="71">
        <v>7.43</v>
      </c>
      <c r="M530" s="71">
        <v>2</v>
      </c>
      <c r="N530" s="71"/>
      <c r="O530" s="71">
        <v>9.43</v>
      </c>
      <c r="P530" s="71"/>
      <c r="Q530" s="71">
        <f t="shared" si="652"/>
        <v>6.0920192231938879</v>
      </c>
      <c r="R530" s="71">
        <f t="shared" si="653"/>
        <v>1.6405807768061127</v>
      </c>
      <c r="S530" s="71">
        <f t="shared" si="654"/>
        <v>0</v>
      </c>
      <c r="T530" s="71">
        <f t="shared" si="655"/>
        <v>7.7326000000000006</v>
      </c>
      <c r="U530" s="71">
        <f t="shared" si="656"/>
        <v>7.7326000000000006</v>
      </c>
      <c r="V530" s="71" t="b">
        <f t="shared" si="657"/>
        <v>1</v>
      </c>
      <c r="W530" s="71" t="b">
        <f t="shared" si="658"/>
        <v>1</v>
      </c>
      <c r="X530" s="72">
        <f t="shared" si="659"/>
        <v>-17.999999999999993</v>
      </c>
      <c r="Y530" s="71"/>
      <c r="Z530" s="71"/>
    </row>
    <row r="531" spans="1:26" s="73" customFormat="1" ht="51" x14ac:dyDescent="0.25">
      <c r="A531" s="39" t="s">
        <v>1009</v>
      </c>
      <c r="B531" s="39" t="s">
        <v>1010</v>
      </c>
      <c r="C531" s="40" t="s">
        <v>47</v>
      </c>
      <c r="D531" s="41">
        <v>50.21</v>
      </c>
      <c r="E531" s="38">
        <f t="shared" si="648"/>
        <v>7.5604000000000013</v>
      </c>
      <c r="F531" s="38">
        <f t="shared" si="649"/>
        <v>379.6</v>
      </c>
      <c r="G531" s="38">
        <f t="shared" si="650"/>
        <v>2.0336000000000003</v>
      </c>
      <c r="H531" s="38"/>
      <c r="I531" s="38">
        <f t="shared" si="650"/>
        <v>9.5940000000000012</v>
      </c>
      <c r="J531" s="68">
        <f t="shared" si="651"/>
        <v>481.71</v>
      </c>
      <c r="K531" s="71"/>
      <c r="L531" s="71">
        <v>9.2200000000000006</v>
      </c>
      <c r="M531" s="71">
        <v>2.48</v>
      </c>
      <c r="N531" s="71"/>
      <c r="O531" s="71">
        <v>11.700000000000001</v>
      </c>
      <c r="P531" s="71"/>
      <c r="Q531" s="71">
        <f t="shared" si="652"/>
        <v>7.5584968092649509</v>
      </c>
      <c r="R531" s="71">
        <f t="shared" si="653"/>
        <v>2.0355031907350503</v>
      </c>
      <c r="S531" s="71">
        <f t="shared" si="654"/>
        <v>0</v>
      </c>
      <c r="T531" s="71">
        <f t="shared" si="655"/>
        <v>9.5940000000000012</v>
      </c>
      <c r="U531" s="71">
        <f t="shared" si="656"/>
        <v>9.5940000000000012</v>
      </c>
      <c r="V531" s="71" t="b">
        <f t="shared" si="657"/>
        <v>1</v>
      </c>
      <c r="W531" s="71" t="b">
        <f t="shared" si="658"/>
        <v>1</v>
      </c>
      <c r="X531" s="72">
        <f t="shared" si="659"/>
        <v>-17.999999999999993</v>
      </c>
      <c r="Y531" s="71"/>
      <c r="Z531" s="71"/>
    </row>
    <row r="532" spans="1:26" s="73" customFormat="1" ht="25.5" x14ac:dyDescent="0.25">
      <c r="A532" s="39" t="s">
        <v>1011</v>
      </c>
      <c r="B532" s="39" t="s">
        <v>1012</v>
      </c>
      <c r="C532" s="40" t="s">
        <v>47</v>
      </c>
      <c r="D532" s="41">
        <v>1309.67</v>
      </c>
      <c r="E532" s="38">
        <f t="shared" si="648"/>
        <v>8.2081999999999997</v>
      </c>
      <c r="F532" s="38">
        <f t="shared" si="649"/>
        <v>10750.03</v>
      </c>
      <c r="G532" s="38">
        <f t="shared" si="650"/>
        <v>2.2058</v>
      </c>
      <c r="H532" s="38"/>
      <c r="I532" s="38">
        <f t="shared" si="650"/>
        <v>10.414</v>
      </c>
      <c r="J532" s="68">
        <f t="shared" si="651"/>
        <v>13638.9</v>
      </c>
      <c r="K532" s="71"/>
      <c r="L532" s="71">
        <v>10.01</v>
      </c>
      <c r="M532" s="71">
        <v>2.69</v>
      </c>
      <c r="N532" s="71"/>
      <c r="O532" s="71">
        <v>12.7</v>
      </c>
      <c r="P532" s="71"/>
      <c r="Q532" s="71">
        <f t="shared" si="652"/>
        <v>8.2045221775781929</v>
      </c>
      <c r="R532" s="71">
        <f t="shared" si="653"/>
        <v>2.2094778224218068</v>
      </c>
      <c r="S532" s="71">
        <f t="shared" si="654"/>
        <v>0</v>
      </c>
      <c r="T532" s="71">
        <f t="shared" si="655"/>
        <v>10.414</v>
      </c>
      <c r="U532" s="71">
        <f t="shared" si="656"/>
        <v>10.414</v>
      </c>
      <c r="V532" s="71" t="b">
        <f t="shared" si="657"/>
        <v>1</v>
      </c>
      <c r="W532" s="71" t="b">
        <f t="shared" si="658"/>
        <v>1</v>
      </c>
      <c r="X532" s="72">
        <f t="shared" si="659"/>
        <v>-17.999999999999993</v>
      </c>
      <c r="Y532" s="71"/>
      <c r="Z532" s="71"/>
    </row>
    <row r="533" spans="1:26" s="73" customFormat="1" ht="25.5" x14ac:dyDescent="0.25">
      <c r="A533" s="39" t="s">
        <v>1013</v>
      </c>
      <c r="B533" s="39" t="s">
        <v>1014</v>
      </c>
      <c r="C533" s="40" t="s">
        <v>47</v>
      </c>
      <c r="D533" s="41">
        <v>89.5</v>
      </c>
      <c r="E533" s="38">
        <f t="shared" si="648"/>
        <v>18.630400000000002</v>
      </c>
      <c r="F533" s="38">
        <f t="shared" si="649"/>
        <v>1667.42</v>
      </c>
      <c r="G533" s="38">
        <f t="shared" si="650"/>
        <v>5.0102000000000002</v>
      </c>
      <c r="H533" s="38"/>
      <c r="I533" s="38">
        <f t="shared" si="650"/>
        <v>23.640599999999999</v>
      </c>
      <c r="J533" s="68">
        <f t="shared" si="651"/>
        <v>2115.83</v>
      </c>
      <c r="K533" s="71"/>
      <c r="L533" s="71">
        <v>22.72</v>
      </c>
      <c r="M533" s="71">
        <v>6.11</v>
      </c>
      <c r="N533" s="71"/>
      <c r="O533" s="71">
        <v>28.83</v>
      </c>
      <c r="P533" s="71"/>
      <c r="Q533" s="71">
        <f t="shared" si="652"/>
        <v>18.624911368470812</v>
      </c>
      <c r="R533" s="71">
        <f t="shared" si="653"/>
        <v>5.0156886315291871</v>
      </c>
      <c r="S533" s="71">
        <f t="shared" si="654"/>
        <v>0</v>
      </c>
      <c r="T533" s="71">
        <f t="shared" si="655"/>
        <v>23.640599999999999</v>
      </c>
      <c r="U533" s="71">
        <f t="shared" si="656"/>
        <v>23.640599999999999</v>
      </c>
      <c r="V533" s="71" t="b">
        <f t="shared" si="657"/>
        <v>1</v>
      </c>
      <c r="W533" s="71" t="b">
        <f t="shared" si="658"/>
        <v>1</v>
      </c>
      <c r="X533" s="72">
        <f t="shared" si="659"/>
        <v>-17.999999999999993</v>
      </c>
      <c r="Y533" s="71"/>
      <c r="Z533" s="71"/>
    </row>
    <row r="534" spans="1:26" s="73" customFormat="1" ht="25.5" x14ac:dyDescent="0.25">
      <c r="A534" s="39" t="s">
        <v>1015</v>
      </c>
      <c r="B534" s="39" t="s">
        <v>1016</v>
      </c>
      <c r="C534" s="40" t="s">
        <v>47</v>
      </c>
      <c r="D534" s="41">
        <v>192.4</v>
      </c>
      <c r="E534" s="38">
        <f t="shared" si="648"/>
        <v>25.723400000000002</v>
      </c>
      <c r="F534" s="38">
        <f t="shared" si="649"/>
        <v>4949.18</v>
      </c>
      <c r="G534" s="38">
        <f t="shared" si="650"/>
        <v>6.9207999999999998</v>
      </c>
      <c r="H534" s="38"/>
      <c r="I534" s="38">
        <f t="shared" si="650"/>
        <v>32.644200000000005</v>
      </c>
      <c r="J534" s="68">
        <f t="shared" si="651"/>
        <v>6280.74</v>
      </c>
      <c r="K534" s="71"/>
      <c r="L534" s="71">
        <v>31.37</v>
      </c>
      <c r="M534" s="71">
        <v>8.44</v>
      </c>
      <c r="N534" s="71"/>
      <c r="O534" s="71">
        <v>39.81</v>
      </c>
      <c r="P534" s="71"/>
      <c r="Q534" s="71">
        <f t="shared" si="652"/>
        <v>25.71826991255023</v>
      </c>
      <c r="R534" s="71">
        <f t="shared" si="653"/>
        <v>6.9259300874497747</v>
      </c>
      <c r="S534" s="71">
        <f t="shared" si="654"/>
        <v>0</v>
      </c>
      <c r="T534" s="71">
        <f t="shared" si="655"/>
        <v>32.644200000000005</v>
      </c>
      <c r="U534" s="71">
        <f t="shared" si="656"/>
        <v>32.644200000000005</v>
      </c>
      <c r="V534" s="71" t="b">
        <f t="shared" si="657"/>
        <v>1</v>
      </c>
      <c r="W534" s="71" t="b">
        <f t="shared" si="658"/>
        <v>1</v>
      </c>
      <c r="X534" s="72">
        <f t="shared" si="659"/>
        <v>-17.999999999999993</v>
      </c>
      <c r="Y534" s="71"/>
      <c r="Z534" s="71"/>
    </row>
    <row r="535" spans="1:26" s="73" customFormat="1" ht="25.5" x14ac:dyDescent="0.25">
      <c r="A535" s="39" t="s">
        <v>1017</v>
      </c>
      <c r="B535" s="39" t="s">
        <v>1018</v>
      </c>
      <c r="C535" s="40" t="s">
        <v>47</v>
      </c>
      <c r="D535" s="41">
        <v>48.1</v>
      </c>
      <c r="E535" s="38">
        <f t="shared" si="648"/>
        <v>14.874800000000002</v>
      </c>
      <c r="F535" s="38">
        <f t="shared" si="649"/>
        <v>715.47</v>
      </c>
      <c r="G535" s="38">
        <f t="shared" si="650"/>
        <v>4.0015999999999998</v>
      </c>
      <c r="H535" s="38"/>
      <c r="I535" s="38">
        <f t="shared" si="650"/>
        <v>18.8764</v>
      </c>
      <c r="J535" s="68">
        <f t="shared" si="651"/>
        <v>907.95</v>
      </c>
      <c r="K535" s="71"/>
      <c r="L535" s="71">
        <v>18.14</v>
      </c>
      <c r="M535" s="71">
        <v>4.88</v>
      </c>
      <c r="N535" s="71"/>
      <c r="O535" s="71">
        <v>23.02</v>
      </c>
      <c r="P535" s="71"/>
      <c r="Q535" s="71">
        <f t="shared" si="652"/>
        <v>14.871503978570868</v>
      </c>
      <c r="R535" s="71">
        <f t="shared" si="653"/>
        <v>4.0048960214291327</v>
      </c>
      <c r="S535" s="71">
        <f t="shared" si="654"/>
        <v>0</v>
      </c>
      <c r="T535" s="71">
        <f t="shared" si="655"/>
        <v>18.8764</v>
      </c>
      <c r="U535" s="71">
        <f t="shared" si="656"/>
        <v>18.8764</v>
      </c>
      <c r="V535" s="71" t="b">
        <f t="shared" si="657"/>
        <v>1</v>
      </c>
      <c r="W535" s="71" t="b">
        <f t="shared" si="658"/>
        <v>1</v>
      </c>
      <c r="X535" s="72">
        <f t="shared" si="659"/>
        <v>-17.999999999999993</v>
      </c>
      <c r="Y535" s="71"/>
      <c r="Z535" s="71"/>
    </row>
    <row r="536" spans="1:26" s="73" customFormat="1" ht="25.5" x14ac:dyDescent="0.25">
      <c r="A536" s="39" t="s">
        <v>1019</v>
      </c>
      <c r="B536" s="39" t="s">
        <v>1020</v>
      </c>
      <c r="C536" s="40" t="s">
        <v>47</v>
      </c>
      <c r="D536" s="41">
        <v>36.96</v>
      </c>
      <c r="E536" s="38">
        <f t="shared" si="648"/>
        <v>93.972000000000008</v>
      </c>
      <c r="F536" s="38">
        <f t="shared" si="649"/>
        <v>3473.2</v>
      </c>
      <c r="G536" s="38">
        <f t="shared" si="650"/>
        <v>25.305200000000003</v>
      </c>
      <c r="H536" s="38"/>
      <c r="I536" s="38">
        <f t="shared" si="650"/>
        <v>119.27719999999999</v>
      </c>
      <c r="J536" s="68">
        <f t="shared" si="651"/>
        <v>4408.49</v>
      </c>
      <c r="K536" s="71"/>
      <c r="L536" s="71">
        <v>114.6</v>
      </c>
      <c r="M536" s="71">
        <v>30.86</v>
      </c>
      <c r="N536" s="71"/>
      <c r="O536" s="71">
        <v>145.45999999999998</v>
      </c>
      <c r="P536" s="71"/>
      <c r="Q536" s="71">
        <f t="shared" si="652"/>
        <v>93.970850074844407</v>
      </c>
      <c r="R536" s="71">
        <f t="shared" si="653"/>
        <v>25.306349925155587</v>
      </c>
      <c r="S536" s="71">
        <f t="shared" si="654"/>
        <v>0</v>
      </c>
      <c r="T536" s="71">
        <f t="shared" si="655"/>
        <v>119.27719999999999</v>
      </c>
      <c r="U536" s="71">
        <f t="shared" si="656"/>
        <v>119.27719999999999</v>
      </c>
      <c r="V536" s="71" t="b">
        <f t="shared" si="657"/>
        <v>1</v>
      </c>
      <c r="W536" s="71" t="b">
        <f t="shared" si="658"/>
        <v>1</v>
      </c>
      <c r="X536" s="72">
        <f t="shared" si="659"/>
        <v>-17.999999999999993</v>
      </c>
      <c r="Y536" s="71"/>
      <c r="Z536" s="71"/>
    </row>
    <row r="537" spans="1:26" s="73" customFormat="1" ht="25.5" x14ac:dyDescent="0.25">
      <c r="A537" s="39" t="s">
        <v>1021</v>
      </c>
      <c r="B537" s="39" t="s">
        <v>1022</v>
      </c>
      <c r="C537" s="40" t="s">
        <v>47</v>
      </c>
      <c r="D537" s="41">
        <v>430.88</v>
      </c>
      <c r="E537" s="38">
        <f t="shared" si="648"/>
        <v>10.446800000000001</v>
      </c>
      <c r="F537" s="38">
        <f t="shared" si="649"/>
        <v>4501.3100000000004</v>
      </c>
      <c r="G537" s="38">
        <f t="shared" si="650"/>
        <v>2.8126000000000002</v>
      </c>
      <c r="H537" s="38"/>
      <c r="I537" s="38">
        <f t="shared" si="650"/>
        <v>13.259400000000003</v>
      </c>
      <c r="J537" s="68">
        <f t="shared" si="651"/>
        <v>5713.21</v>
      </c>
      <c r="K537" s="71"/>
      <c r="L537" s="71">
        <v>12.74</v>
      </c>
      <c r="M537" s="71">
        <v>3.43</v>
      </c>
      <c r="N537" s="71"/>
      <c r="O537" s="71">
        <v>16.170000000000002</v>
      </c>
      <c r="P537" s="71"/>
      <c r="Q537" s="71">
        <f t="shared" si="652"/>
        <v>10.446230205625151</v>
      </c>
      <c r="R537" s="71">
        <f t="shared" si="653"/>
        <v>2.8131697943748524</v>
      </c>
      <c r="S537" s="71">
        <f t="shared" si="654"/>
        <v>0</v>
      </c>
      <c r="T537" s="71">
        <f t="shared" si="655"/>
        <v>13.259400000000003</v>
      </c>
      <c r="U537" s="71">
        <f t="shared" si="656"/>
        <v>13.259400000000003</v>
      </c>
      <c r="V537" s="71" t="b">
        <f t="shared" si="657"/>
        <v>1</v>
      </c>
      <c r="W537" s="71" t="b">
        <f t="shared" si="658"/>
        <v>1</v>
      </c>
      <c r="X537" s="72">
        <f t="shared" si="659"/>
        <v>-17.999999999999993</v>
      </c>
      <c r="Y537" s="71"/>
      <c r="Z537" s="71"/>
    </row>
    <row r="538" spans="1:26" s="73" customFormat="1" ht="25.5" x14ac:dyDescent="0.25">
      <c r="A538" s="39" t="s">
        <v>1023</v>
      </c>
      <c r="B538" s="39" t="s">
        <v>1024</v>
      </c>
      <c r="C538" s="40" t="s">
        <v>47</v>
      </c>
      <c r="D538" s="41">
        <v>29.4</v>
      </c>
      <c r="E538" s="38">
        <f t="shared" si="648"/>
        <v>7.8228</v>
      </c>
      <c r="F538" s="38">
        <f t="shared" si="649"/>
        <v>229.99</v>
      </c>
      <c r="G538" s="38">
        <f t="shared" si="650"/>
        <v>2.0992000000000002</v>
      </c>
      <c r="H538" s="38"/>
      <c r="I538" s="38">
        <f t="shared" si="650"/>
        <v>9.9220000000000006</v>
      </c>
      <c r="J538" s="68">
        <f t="shared" si="651"/>
        <v>291.70999999999998</v>
      </c>
      <c r="K538" s="71"/>
      <c r="L538" s="71">
        <v>9.5399999999999991</v>
      </c>
      <c r="M538" s="71">
        <v>2.56</v>
      </c>
      <c r="N538" s="71"/>
      <c r="O538" s="71">
        <v>12.1</v>
      </c>
      <c r="P538" s="71"/>
      <c r="Q538" s="71">
        <f t="shared" si="652"/>
        <v>7.8169069565902483</v>
      </c>
      <c r="R538" s="71">
        <f t="shared" si="653"/>
        <v>2.1050930434097523</v>
      </c>
      <c r="S538" s="71">
        <f t="shared" si="654"/>
        <v>0</v>
      </c>
      <c r="T538" s="71">
        <f t="shared" si="655"/>
        <v>9.9220000000000006</v>
      </c>
      <c r="U538" s="71">
        <f t="shared" si="656"/>
        <v>9.9220000000000006</v>
      </c>
      <c r="V538" s="71" t="b">
        <f t="shared" si="657"/>
        <v>1</v>
      </c>
      <c r="W538" s="71" t="b">
        <f t="shared" si="658"/>
        <v>1</v>
      </c>
      <c r="X538" s="72">
        <f t="shared" si="659"/>
        <v>-17.999999999999993</v>
      </c>
      <c r="Y538" s="71"/>
      <c r="Z538" s="71"/>
    </row>
    <row r="539" spans="1:26" s="73" customFormat="1" x14ac:dyDescent="0.25">
      <c r="A539" s="74" t="s">
        <v>1025</v>
      </c>
      <c r="B539" s="69" t="s">
        <v>1026</v>
      </c>
      <c r="C539" s="70"/>
      <c r="D539" s="70"/>
      <c r="E539" s="70"/>
      <c r="F539" s="70"/>
      <c r="G539" s="70"/>
      <c r="H539" s="70"/>
      <c r="I539" s="70"/>
      <c r="J539" s="70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  <c r="Y539" s="71"/>
      <c r="Z539" s="71"/>
    </row>
    <row r="540" spans="1:26" s="73" customFormat="1" ht="38.25" x14ac:dyDescent="0.25">
      <c r="A540" s="39" t="s">
        <v>1027</v>
      </c>
      <c r="B540" s="39" t="s">
        <v>1028</v>
      </c>
      <c r="C540" s="40" t="s">
        <v>13</v>
      </c>
      <c r="D540" s="41">
        <v>21</v>
      </c>
      <c r="E540" s="38">
        <f t="shared" ref="E540:E553" si="660">L540*(1-18%)</f>
        <v>21.525000000000002</v>
      </c>
      <c r="F540" s="38">
        <f t="shared" ref="F540:F553" si="661">TRUNC(E540*D540,2)</f>
        <v>452.02</v>
      </c>
      <c r="G540" s="38">
        <f t="shared" ref="G540:I553" si="662">M540*(1-18%)</f>
        <v>5.7892000000000001</v>
      </c>
      <c r="H540" s="38"/>
      <c r="I540" s="38">
        <f t="shared" si="662"/>
        <v>27.314200000000003</v>
      </c>
      <c r="J540" s="68">
        <f t="shared" ref="J540:J553" si="663">ROUND(I540*D540,2)</f>
        <v>573.6</v>
      </c>
      <c r="K540" s="71"/>
      <c r="L540" s="71">
        <v>26.25</v>
      </c>
      <c r="M540" s="71">
        <v>7.06</v>
      </c>
      <c r="N540" s="71"/>
      <c r="O540" s="71">
        <v>33.31</v>
      </c>
      <c r="P540" s="71"/>
      <c r="Q540" s="71">
        <f t="shared" ref="Q540:Q553" si="664">U540-R540-S540</f>
        <v>21.519105018514146</v>
      </c>
      <c r="R540" s="71">
        <f t="shared" ref="R540:R553" si="665">U540-(U540/(1+26.93%))</f>
        <v>5.7950949814858568</v>
      </c>
      <c r="S540" s="71">
        <f t="shared" ref="S540:S553" si="666">N540*(1-18%)</f>
        <v>0</v>
      </c>
      <c r="T540" s="71">
        <f t="shared" ref="T540:T553" si="667">(SUM(Q540:S540))</f>
        <v>27.314200000000003</v>
      </c>
      <c r="U540" s="71">
        <f t="shared" ref="U540:U553" si="668">O540*(1-18%)</f>
        <v>27.314200000000003</v>
      </c>
      <c r="V540" s="71" t="b">
        <f t="shared" ref="V540:V553" si="669">U540=T540</f>
        <v>1</v>
      </c>
      <c r="W540" s="71" t="b">
        <f t="shared" ref="W540:W553" si="670">U540=I540</f>
        <v>1</v>
      </c>
      <c r="X540" s="72">
        <f t="shared" ref="X540:X553" si="671">((U540/O540)-1)*100</f>
        <v>-17.999999999999993</v>
      </c>
      <c r="Y540" s="71"/>
      <c r="Z540" s="71"/>
    </row>
    <row r="541" spans="1:26" s="73" customFormat="1" ht="38.25" x14ac:dyDescent="0.25">
      <c r="A541" s="39" t="s">
        <v>1029</v>
      </c>
      <c r="B541" s="39" t="s">
        <v>1030</v>
      </c>
      <c r="C541" s="40" t="s">
        <v>13</v>
      </c>
      <c r="D541" s="41">
        <v>364</v>
      </c>
      <c r="E541" s="38">
        <f t="shared" si="660"/>
        <v>5.0184000000000006</v>
      </c>
      <c r="F541" s="38">
        <f t="shared" si="661"/>
        <v>1826.69</v>
      </c>
      <c r="G541" s="38">
        <f t="shared" si="662"/>
        <v>1.3448</v>
      </c>
      <c r="H541" s="38"/>
      <c r="I541" s="38">
        <f t="shared" si="662"/>
        <v>6.3632</v>
      </c>
      <c r="J541" s="68">
        <f t="shared" si="663"/>
        <v>2316.1999999999998</v>
      </c>
      <c r="K541" s="71"/>
      <c r="L541" s="71">
        <v>6.12</v>
      </c>
      <c r="M541" s="71">
        <v>1.64</v>
      </c>
      <c r="N541" s="71"/>
      <c r="O541" s="71">
        <v>7.76</v>
      </c>
      <c r="P541" s="71"/>
      <c r="Q541" s="71">
        <f t="shared" si="664"/>
        <v>5.0131568581107704</v>
      </c>
      <c r="R541" s="71">
        <f t="shared" si="665"/>
        <v>1.3500431418892296</v>
      </c>
      <c r="S541" s="71">
        <f t="shared" si="666"/>
        <v>0</v>
      </c>
      <c r="T541" s="71">
        <f t="shared" si="667"/>
        <v>6.3632</v>
      </c>
      <c r="U541" s="71">
        <f t="shared" si="668"/>
        <v>6.3632</v>
      </c>
      <c r="V541" s="71" t="b">
        <f t="shared" si="669"/>
        <v>1</v>
      </c>
      <c r="W541" s="71" t="b">
        <f t="shared" si="670"/>
        <v>1</v>
      </c>
      <c r="X541" s="72">
        <f t="shared" si="671"/>
        <v>-17.999999999999993</v>
      </c>
      <c r="Y541" s="71"/>
      <c r="Z541" s="71"/>
    </row>
    <row r="542" spans="1:26" s="73" customFormat="1" ht="51" x14ac:dyDescent="0.25">
      <c r="A542" s="39" t="s">
        <v>1031</v>
      </c>
      <c r="B542" s="39" t="s">
        <v>1032</v>
      </c>
      <c r="C542" s="40" t="s">
        <v>13</v>
      </c>
      <c r="D542" s="41">
        <v>27</v>
      </c>
      <c r="E542" s="38">
        <f t="shared" si="660"/>
        <v>8.4624000000000006</v>
      </c>
      <c r="F542" s="38">
        <f t="shared" si="661"/>
        <v>228.48</v>
      </c>
      <c r="G542" s="38">
        <f t="shared" si="662"/>
        <v>2.2714000000000003</v>
      </c>
      <c r="H542" s="38"/>
      <c r="I542" s="38">
        <f t="shared" si="662"/>
        <v>10.7338</v>
      </c>
      <c r="J542" s="68">
        <f t="shared" si="663"/>
        <v>289.81</v>
      </c>
      <c r="K542" s="71"/>
      <c r="L542" s="71">
        <v>10.32</v>
      </c>
      <c r="M542" s="71">
        <v>2.77</v>
      </c>
      <c r="N542" s="71"/>
      <c r="O542" s="71">
        <v>13.09</v>
      </c>
      <c r="P542" s="71"/>
      <c r="Q542" s="71">
        <f t="shared" si="664"/>
        <v>8.4564720712203592</v>
      </c>
      <c r="R542" s="71">
        <f t="shared" si="665"/>
        <v>2.2773279287796413</v>
      </c>
      <c r="S542" s="71">
        <f t="shared" si="666"/>
        <v>0</v>
      </c>
      <c r="T542" s="71">
        <f t="shared" si="667"/>
        <v>10.7338</v>
      </c>
      <c r="U542" s="71">
        <f t="shared" si="668"/>
        <v>10.7338</v>
      </c>
      <c r="V542" s="71" t="b">
        <f t="shared" si="669"/>
        <v>1</v>
      </c>
      <c r="W542" s="71" t="b">
        <f t="shared" si="670"/>
        <v>1</v>
      </c>
      <c r="X542" s="72">
        <f t="shared" si="671"/>
        <v>-17.999999999999993</v>
      </c>
      <c r="Y542" s="71"/>
      <c r="Z542" s="71"/>
    </row>
    <row r="543" spans="1:26" s="73" customFormat="1" ht="51" x14ac:dyDescent="0.25">
      <c r="A543" s="39" t="s">
        <v>1033</v>
      </c>
      <c r="B543" s="39" t="s">
        <v>1034</v>
      </c>
      <c r="C543" s="40" t="s">
        <v>13</v>
      </c>
      <c r="D543" s="41">
        <v>48</v>
      </c>
      <c r="E543" s="38">
        <f t="shared" si="660"/>
        <v>16.834600000000002</v>
      </c>
      <c r="F543" s="38">
        <f t="shared" si="661"/>
        <v>808.06</v>
      </c>
      <c r="G543" s="38">
        <f t="shared" si="662"/>
        <v>4.5263999999999998</v>
      </c>
      <c r="H543" s="38"/>
      <c r="I543" s="38">
        <f t="shared" si="662"/>
        <v>21.361000000000001</v>
      </c>
      <c r="J543" s="68">
        <f t="shared" si="663"/>
        <v>1025.33</v>
      </c>
      <c r="K543" s="71"/>
      <c r="L543" s="71">
        <v>20.53</v>
      </c>
      <c r="M543" s="71">
        <v>5.52</v>
      </c>
      <c r="N543" s="71"/>
      <c r="O543" s="71">
        <v>26.05</v>
      </c>
      <c r="P543" s="71"/>
      <c r="Q543" s="71">
        <f t="shared" si="664"/>
        <v>16.828960844559997</v>
      </c>
      <c r="R543" s="71">
        <f t="shared" si="665"/>
        <v>4.5320391554400032</v>
      </c>
      <c r="S543" s="71">
        <f t="shared" si="666"/>
        <v>0</v>
      </c>
      <c r="T543" s="71">
        <f t="shared" si="667"/>
        <v>21.361000000000001</v>
      </c>
      <c r="U543" s="71">
        <f t="shared" si="668"/>
        <v>21.361000000000001</v>
      </c>
      <c r="V543" s="71" t="b">
        <f t="shared" si="669"/>
        <v>1</v>
      </c>
      <c r="W543" s="71" t="b">
        <f t="shared" si="670"/>
        <v>1</v>
      </c>
      <c r="X543" s="72">
        <f t="shared" si="671"/>
        <v>-18.000000000000004</v>
      </c>
      <c r="Y543" s="71"/>
      <c r="Z543" s="71"/>
    </row>
    <row r="544" spans="1:26" s="73" customFormat="1" ht="51" x14ac:dyDescent="0.25">
      <c r="A544" s="39" t="s">
        <v>1035</v>
      </c>
      <c r="B544" s="39" t="s">
        <v>1036</v>
      </c>
      <c r="C544" s="40" t="s">
        <v>13</v>
      </c>
      <c r="D544" s="41">
        <v>202</v>
      </c>
      <c r="E544" s="38">
        <f t="shared" si="660"/>
        <v>15.637400000000001</v>
      </c>
      <c r="F544" s="38">
        <f t="shared" si="661"/>
        <v>3158.75</v>
      </c>
      <c r="G544" s="38">
        <f t="shared" si="662"/>
        <v>4.2065999999999999</v>
      </c>
      <c r="H544" s="38"/>
      <c r="I544" s="38">
        <f t="shared" si="662"/>
        <v>19.844000000000001</v>
      </c>
      <c r="J544" s="68">
        <f t="shared" si="663"/>
        <v>4008.49</v>
      </c>
      <c r="K544" s="71"/>
      <c r="L544" s="71">
        <v>19.07</v>
      </c>
      <c r="M544" s="71">
        <v>5.13</v>
      </c>
      <c r="N544" s="71"/>
      <c r="O544" s="71">
        <v>24.2</v>
      </c>
      <c r="P544" s="71"/>
      <c r="Q544" s="71">
        <f t="shared" si="664"/>
        <v>15.633813913180497</v>
      </c>
      <c r="R544" s="71">
        <f t="shared" si="665"/>
        <v>4.2101860868195047</v>
      </c>
      <c r="S544" s="71">
        <f t="shared" si="666"/>
        <v>0</v>
      </c>
      <c r="T544" s="71">
        <f t="shared" si="667"/>
        <v>19.844000000000001</v>
      </c>
      <c r="U544" s="71">
        <f t="shared" si="668"/>
        <v>19.844000000000001</v>
      </c>
      <c r="V544" s="71" t="b">
        <f t="shared" si="669"/>
        <v>1</v>
      </c>
      <c r="W544" s="71" t="b">
        <f t="shared" si="670"/>
        <v>1</v>
      </c>
      <c r="X544" s="72">
        <f t="shared" si="671"/>
        <v>-17.999999999999993</v>
      </c>
      <c r="Y544" s="71"/>
      <c r="Z544" s="71"/>
    </row>
    <row r="545" spans="1:26" s="73" customFormat="1" ht="51" x14ac:dyDescent="0.25">
      <c r="A545" s="39" t="s">
        <v>1037</v>
      </c>
      <c r="B545" s="39" t="s">
        <v>1038</v>
      </c>
      <c r="C545" s="40" t="s">
        <v>13</v>
      </c>
      <c r="D545" s="41">
        <v>47</v>
      </c>
      <c r="E545" s="38">
        <f t="shared" si="660"/>
        <v>18.794400000000003</v>
      </c>
      <c r="F545" s="38">
        <f t="shared" si="661"/>
        <v>883.33</v>
      </c>
      <c r="G545" s="38">
        <f t="shared" si="662"/>
        <v>5.0594000000000001</v>
      </c>
      <c r="H545" s="38"/>
      <c r="I545" s="38">
        <f t="shared" si="662"/>
        <v>23.853800000000003</v>
      </c>
      <c r="J545" s="68">
        <f t="shared" si="663"/>
        <v>1121.1300000000001</v>
      </c>
      <c r="K545" s="71"/>
      <c r="L545" s="71">
        <v>22.92</v>
      </c>
      <c r="M545" s="71">
        <v>6.17</v>
      </c>
      <c r="N545" s="71"/>
      <c r="O545" s="71">
        <v>29.090000000000003</v>
      </c>
      <c r="P545" s="71"/>
      <c r="Q545" s="71">
        <f t="shared" si="664"/>
        <v>18.792877964232257</v>
      </c>
      <c r="R545" s="71">
        <f t="shared" si="665"/>
        <v>5.0609220357677458</v>
      </c>
      <c r="S545" s="71">
        <f t="shared" si="666"/>
        <v>0</v>
      </c>
      <c r="T545" s="71">
        <f t="shared" si="667"/>
        <v>23.853800000000003</v>
      </c>
      <c r="U545" s="71">
        <f t="shared" si="668"/>
        <v>23.853800000000003</v>
      </c>
      <c r="V545" s="71" t="b">
        <f t="shared" si="669"/>
        <v>1</v>
      </c>
      <c r="W545" s="71" t="b">
        <f t="shared" si="670"/>
        <v>1</v>
      </c>
      <c r="X545" s="72">
        <f t="shared" si="671"/>
        <v>-17.999999999999993</v>
      </c>
      <c r="Y545" s="71"/>
      <c r="Z545" s="71"/>
    </row>
    <row r="546" spans="1:26" s="73" customFormat="1" ht="51" x14ac:dyDescent="0.25">
      <c r="A546" s="39" t="s">
        <v>1039</v>
      </c>
      <c r="B546" s="39" t="s">
        <v>1040</v>
      </c>
      <c r="C546" s="40" t="s">
        <v>13</v>
      </c>
      <c r="D546" s="41">
        <v>42</v>
      </c>
      <c r="E546" s="38">
        <f t="shared" si="660"/>
        <v>16.8018</v>
      </c>
      <c r="F546" s="38">
        <f t="shared" si="661"/>
        <v>705.67</v>
      </c>
      <c r="G546" s="38">
        <f t="shared" si="662"/>
        <v>4.5182000000000002</v>
      </c>
      <c r="H546" s="38"/>
      <c r="I546" s="38">
        <f t="shared" si="662"/>
        <v>21.32</v>
      </c>
      <c r="J546" s="68">
        <f t="shared" si="663"/>
        <v>895.44</v>
      </c>
      <c r="K546" s="71"/>
      <c r="L546" s="71">
        <v>20.49</v>
      </c>
      <c r="M546" s="71">
        <v>5.51</v>
      </c>
      <c r="N546" s="71"/>
      <c r="O546" s="71">
        <v>26</v>
      </c>
      <c r="P546" s="71"/>
      <c r="Q546" s="71">
        <f t="shared" si="664"/>
        <v>16.796659576144332</v>
      </c>
      <c r="R546" s="71">
        <f t="shared" si="665"/>
        <v>4.523340423855668</v>
      </c>
      <c r="S546" s="71">
        <f t="shared" si="666"/>
        <v>0</v>
      </c>
      <c r="T546" s="71">
        <f t="shared" si="667"/>
        <v>21.32</v>
      </c>
      <c r="U546" s="71">
        <f t="shared" si="668"/>
        <v>21.32</v>
      </c>
      <c r="V546" s="71" t="b">
        <f t="shared" si="669"/>
        <v>1</v>
      </c>
      <c r="W546" s="71" t="b">
        <f t="shared" si="670"/>
        <v>1</v>
      </c>
      <c r="X546" s="72">
        <f t="shared" si="671"/>
        <v>-17.999999999999993</v>
      </c>
      <c r="Y546" s="71"/>
      <c r="Z546" s="71"/>
    </row>
    <row r="547" spans="1:26" s="73" customFormat="1" ht="51" x14ac:dyDescent="0.25">
      <c r="A547" s="39" t="s">
        <v>1041</v>
      </c>
      <c r="B547" s="39" t="s">
        <v>1042</v>
      </c>
      <c r="C547" s="40" t="s">
        <v>13</v>
      </c>
      <c r="D547" s="41">
        <v>19</v>
      </c>
      <c r="E547" s="38">
        <f t="shared" si="660"/>
        <v>20.426200000000001</v>
      </c>
      <c r="F547" s="38">
        <f t="shared" si="661"/>
        <v>388.09</v>
      </c>
      <c r="G547" s="38">
        <f t="shared" si="662"/>
        <v>5.4940000000000007</v>
      </c>
      <c r="H547" s="38"/>
      <c r="I547" s="38">
        <f t="shared" si="662"/>
        <v>25.920200000000001</v>
      </c>
      <c r="J547" s="68">
        <f t="shared" si="663"/>
        <v>492.48</v>
      </c>
      <c r="K547" s="71"/>
      <c r="L547" s="71">
        <v>24.91</v>
      </c>
      <c r="M547" s="71">
        <v>6.7</v>
      </c>
      <c r="N547" s="71"/>
      <c r="O547" s="71">
        <v>31.61</v>
      </c>
      <c r="P547" s="71"/>
      <c r="Q547" s="71">
        <f t="shared" si="664"/>
        <v>20.42086189238163</v>
      </c>
      <c r="R547" s="71">
        <f t="shared" si="665"/>
        <v>5.4993381076183709</v>
      </c>
      <c r="S547" s="71">
        <f t="shared" si="666"/>
        <v>0</v>
      </c>
      <c r="T547" s="71">
        <f t="shared" si="667"/>
        <v>25.920200000000001</v>
      </c>
      <c r="U547" s="71">
        <f t="shared" si="668"/>
        <v>25.920200000000001</v>
      </c>
      <c r="V547" s="71" t="b">
        <f t="shared" si="669"/>
        <v>1</v>
      </c>
      <c r="W547" s="71" t="b">
        <f t="shared" si="670"/>
        <v>1</v>
      </c>
      <c r="X547" s="72">
        <f t="shared" si="671"/>
        <v>-17.999999999999993</v>
      </c>
      <c r="Y547" s="71"/>
      <c r="Z547" s="71"/>
    </row>
    <row r="548" spans="1:26" s="73" customFormat="1" ht="51" x14ac:dyDescent="0.25">
      <c r="A548" s="39" t="s">
        <v>1043</v>
      </c>
      <c r="B548" s="39" t="s">
        <v>1044</v>
      </c>
      <c r="C548" s="40" t="s">
        <v>13</v>
      </c>
      <c r="D548" s="41">
        <v>60</v>
      </c>
      <c r="E548" s="38">
        <f t="shared" si="660"/>
        <v>19.393000000000001</v>
      </c>
      <c r="F548" s="38">
        <f t="shared" si="661"/>
        <v>1163.58</v>
      </c>
      <c r="G548" s="38">
        <f t="shared" si="662"/>
        <v>5.2152000000000003</v>
      </c>
      <c r="H548" s="38"/>
      <c r="I548" s="38">
        <f t="shared" si="662"/>
        <v>24.6082</v>
      </c>
      <c r="J548" s="68">
        <f t="shared" si="663"/>
        <v>1476.49</v>
      </c>
      <c r="K548" s="71"/>
      <c r="L548" s="71">
        <v>23.65</v>
      </c>
      <c r="M548" s="71">
        <v>6.36</v>
      </c>
      <c r="N548" s="71"/>
      <c r="O548" s="71">
        <v>30.009999999999998</v>
      </c>
      <c r="P548" s="71"/>
      <c r="Q548" s="71">
        <f t="shared" si="664"/>
        <v>19.387221303080441</v>
      </c>
      <c r="R548" s="71">
        <f t="shared" si="665"/>
        <v>5.2209786969195591</v>
      </c>
      <c r="S548" s="71">
        <f t="shared" si="666"/>
        <v>0</v>
      </c>
      <c r="T548" s="71">
        <f t="shared" si="667"/>
        <v>24.6082</v>
      </c>
      <c r="U548" s="71">
        <f t="shared" si="668"/>
        <v>24.6082</v>
      </c>
      <c r="V548" s="71" t="b">
        <f t="shared" si="669"/>
        <v>1</v>
      </c>
      <c r="W548" s="71" t="b">
        <f t="shared" si="670"/>
        <v>1</v>
      </c>
      <c r="X548" s="72">
        <f t="shared" si="671"/>
        <v>-17.999999999999993</v>
      </c>
      <c r="Y548" s="71"/>
      <c r="Z548" s="71"/>
    </row>
    <row r="549" spans="1:26" s="73" customFormat="1" ht="51" x14ac:dyDescent="0.25">
      <c r="A549" s="39" t="s">
        <v>1045</v>
      </c>
      <c r="B549" s="39" t="s">
        <v>1046</v>
      </c>
      <c r="C549" s="40" t="s">
        <v>13</v>
      </c>
      <c r="D549" s="41">
        <v>84</v>
      </c>
      <c r="E549" s="38">
        <f t="shared" si="660"/>
        <v>24.026000000000003</v>
      </c>
      <c r="F549" s="38">
        <f t="shared" si="661"/>
        <v>2018.18</v>
      </c>
      <c r="G549" s="38">
        <f t="shared" si="662"/>
        <v>6.4698000000000002</v>
      </c>
      <c r="H549" s="38"/>
      <c r="I549" s="38">
        <f t="shared" si="662"/>
        <v>30.495799999999999</v>
      </c>
      <c r="J549" s="68">
        <f t="shared" si="663"/>
        <v>2561.65</v>
      </c>
      <c r="K549" s="71"/>
      <c r="L549" s="71">
        <v>29.3</v>
      </c>
      <c r="M549" s="71">
        <v>7.89</v>
      </c>
      <c r="N549" s="71"/>
      <c r="O549" s="71">
        <v>37.19</v>
      </c>
      <c r="P549" s="71"/>
      <c r="Q549" s="71">
        <f t="shared" si="664"/>
        <v>24.025683447569527</v>
      </c>
      <c r="R549" s="71">
        <f t="shared" si="665"/>
        <v>6.470116552430472</v>
      </c>
      <c r="S549" s="71">
        <f t="shared" si="666"/>
        <v>0</v>
      </c>
      <c r="T549" s="71">
        <f t="shared" si="667"/>
        <v>30.495799999999999</v>
      </c>
      <c r="U549" s="71">
        <f t="shared" si="668"/>
        <v>30.495799999999999</v>
      </c>
      <c r="V549" s="71" t="b">
        <f t="shared" si="669"/>
        <v>1</v>
      </c>
      <c r="W549" s="71" t="b">
        <f t="shared" si="670"/>
        <v>1</v>
      </c>
      <c r="X549" s="72">
        <f t="shared" si="671"/>
        <v>-17.999999999999993</v>
      </c>
      <c r="Y549" s="71"/>
      <c r="Z549" s="71"/>
    </row>
    <row r="550" spans="1:26" s="73" customFormat="1" ht="51" x14ac:dyDescent="0.25">
      <c r="A550" s="39" t="s">
        <v>1047</v>
      </c>
      <c r="B550" s="39" t="s">
        <v>1048</v>
      </c>
      <c r="C550" s="40" t="s">
        <v>13</v>
      </c>
      <c r="D550" s="41">
        <v>25</v>
      </c>
      <c r="E550" s="38">
        <f t="shared" si="660"/>
        <v>23.115800000000004</v>
      </c>
      <c r="F550" s="38">
        <f t="shared" si="661"/>
        <v>577.89</v>
      </c>
      <c r="G550" s="38">
        <f t="shared" si="662"/>
        <v>6.2238000000000007</v>
      </c>
      <c r="H550" s="38"/>
      <c r="I550" s="38">
        <f t="shared" si="662"/>
        <v>29.339600000000004</v>
      </c>
      <c r="J550" s="68">
        <f t="shared" si="663"/>
        <v>733.49</v>
      </c>
      <c r="K550" s="71"/>
      <c r="L550" s="71">
        <v>28.19</v>
      </c>
      <c r="M550" s="71">
        <v>7.59</v>
      </c>
      <c r="N550" s="71"/>
      <c r="O550" s="71">
        <v>35.78</v>
      </c>
      <c r="P550" s="71"/>
      <c r="Q550" s="71">
        <f t="shared" si="664"/>
        <v>23.114787678247858</v>
      </c>
      <c r="R550" s="71">
        <f t="shared" si="665"/>
        <v>6.2248123217521467</v>
      </c>
      <c r="S550" s="71">
        <f t="shared" si="666"/>
        <v>0</v>
      </c>
      <c r="T550" s="71">
        <f t="shared" si="667"/>
        <v>29.339600000000004</v>
      </c>
      <c r="U550" s="71">
        <f t="shared" si="668"/>
        <v>29.339600000000004</v>
      </c>
      <c r="V550" s="71" t="b">
        <f t="shared" si="669"/>
        <v>1</v>
      </c>
      <c r="W550" s="71" t="b">
        <f t="shared" si="670"/>
        <v>1</v>
      </c>
      <c r="X550" s="72">
        <f t="shared" si="671"/>
        <v>-17.999999999999993</v>
      </c>
      <c r="Y550" s="71"/>
      <c r="Z550" s="71"/>
    </row>
    <row r="551" spans="1:26" s="73" customFormat="1" ht="51" x14ac:dyDescent="0.25">
      <c r="A551" s="39" t="s">
        <v>1049</v>
      </c>
      <c r="B551" s="39" t="s">
        <v>1050</v>
      </c>
      <c r="C551" s="40" t="s">
        <v>13</v>
      </c>
      <c r="D551" s="41">
        <v>30</v>
      </c>
      <c r="E551" s="38">
        <f t="shared" si="660"/>
        <v>25.698800000000002</v>
      </c>
      <c r="F551" s="38">
        <f t="shared" si="661"/>
        <v>770.96</v>
      </c>
      <c r="G551" s="38">
        <f t="shared" si="662"/>
        <v>6.9126000000000003</v>
      </c>
      <c r="H551" s="38"/>
      <c r="I551" s="38">
        <f t="shared" si="662"/>
        <v>32.611399999999996</v>
      </c>
      <c r="J551" s="68">
        <f t="shared" si="663"/>
        <v>978.34</v>
      </c>
      <c r="K551" s="71"/>
      <c r="L551" s="71">
        <v>31.34</v>
      </c>
      <c r="M551" s="71">
        <v>8.43</v>
      </c>
      <c r="N551" s="71"/>
      <c r="O551" s="71">
        <v>39.769999999999996</v>
      </c>
      <c r="P551" s="71"/>
      <c r="Q551" s="71">
        <f t="shared" si="664"/>
        <v>25.692428897817695</v>
      </c>
      <c r="R551" s="71">
        <f t="shared" si="665"/>
        <v>6.9189711021823008</v>
      </c>
      <c r="S551" s="71">
        <f t="shared" si="666"/>
        <v>0</v>
      </c>
      <c r="T551" s="71">
        <f t="shared" si="667"/>
        <v>32.611399999999996</v>
      </c>
      <c r="U551" s="71">
        <f t="shared" si="668"/>
        <v>32.611399999999996</v>
      </c>
      <c r="V551" s="71" t="b">
        <f t="shared" si="669"/>
        <v>1</v>
      </c>
      <c r="W551" s="71" t="b">
        <f t="shared" si="670"/>
        <v>1</v>
      </c>
      <c r="X551" s="72">
        <f t="shared" si="671"/>
        <v>-18.000000000000004</v>
      </c>
      <c r="Y551" s="71"/>
      <c r="Z551" s="71"/>
    </row>
    <row r="552" spans="1:26" s="73" customFormat="1" ht="63.75" x14ac:dyDescent="0.25">
      <c r="A552" s="39" t="s">
        <v>1051</v>
      </c>
      <c r="B552" s="39" t="s">
        <v>1052</v>
      </c>
      <c r="C552" s="40" t="s">
        <v>13</v>
      </c>
      <c r="D552" s="41">
        <v>10</v>
      </c>
      <c r="E552" s="38">
        <f t="shared" si="660"/>
        <v>109.35520000000002</v>
      </c>
      <c r="F552" s="38">
        <f t="shared" si="661"/>
        <v>1093.55</v>
      </c>
      <c r="G552" s="38">
        <f t="shared" si="662"/>
        <v>29.446200000000001</v>
      </c>
      <c r="H552" s="38"/>
      <c r="I552" s="38">
        <f t="shared" si="662"/>
        <v>138.80140000000003</v>
      </c>
      <c r="J552" s="68">
        <f t="shared" si="663"/>
        <v>1388.01</v>
      </c>
      <c r="K552" s="71"/>
      <c r="L552" s="71">
        <v>133.36000000000001</v>
      </c>
      <c r="M552" s="71">
        <v>35.909999999999997</v>
      </c>
      <c r="N552" s="71"/>
      <c r="O552" s="71">
        <v>169.27</v>
      </c>
      <c r="P552" s="71"/>
      <c r="Q552" s="71">
        <f t="shared" si="664"/>
        <v>109.35271409438276</v>
      </c>
      <c r="R552" s="71">
        <f t="shared" si="665"/>
        <v>29.448685905617268</v>
      </c>
      <c r="S552" s="71">
        <f t="shared" si="666"/>
        <v>0</v>
      </c>
      <c r="T552" s="71">
        <f t="shared" si="667"/>
        <v>138.80140000000003</v>
      </c>
      <c r="U552" s="71">
        <f t="shared" si="668"/>
        <v>138.80140000000003</v>
      </c>
      <c r="V552" s="71" t="b">
        <f t="shared" si="669"/>
        <v>1</v>
      </c>
      <c r="W552" s="71" t="b">
        <f t="shared" si="670"/>
        <v>1</v>
      </c>
      <c r="X552" s="72">
        <f t="shared" si="671"/>
        <v>-17.999999999999982</v>
      </c>
      <c r="Y552" s="71"/>
      <c r="Z552" s="71"/>
    </row>
    <row r="553" spans="1:26" s="73" customFormat="1" ht="63.75" x14ac:dyDescent="0.25">
      <c r="A553" s="39" t="s">
        <v>1053</v>
      </c>
      <c r="B553" s="39" t="s">
        <v>1054</v>
      </c>
      <c r="C553" s="40" t="s">
        <v>13</v>
      </c>
      <c r="D553" s="41">
        <v>5</v>
      </c>
      <c r="E553" s="38">
        <f t="shared" si="660"/>
        <v>448.01520000000005</v>
      </c>
      <c r="F553" s="38">
        <f t="shared" si="661"/>
        <v>2240.0700000000002</v>
      </c>
      <c r="G553" s="38">
        <f t="shared" si="662"/>
        <v>120.64660000000001</v>
      </c>
      <c r="H553" s="38"/>
      <c r="I553" s="38">
        <f t="shared" si="662"/>
        <v>568.66180000000008</v>
      </c>
      <c r="J553" s="68">
        <f t="shared" si="663"/>
        <v>2843.31</v>
      </c>
      <c r="K553" s="71"/>
      <c r="L553" s="71">
        <v>546.36</v>
      </c>
      <c r="M553" s="71">
        <v>147.13</v>
      </c>
      <c r="N553" s="71"/>
      <c r="O553" s="71">
        <v>693.49</v>
      </c>
      <c r="P553" s="71"/>
      <c r="Q553" s="71">
        <f t="shared" si="664"/>
        <v>448.01213267155134</v>
      </c>
      <c r="R553" s="71">
        <f t="shared" si="665"/>
        <v>120.64966732844874</v>
      </c>
      <c r="S553" s="71">
        <f t="shared" si="666"/>
        <v>0</v>
      </c>
      <c r="T553" s="71">
        <f t="shared" si="667"/>
        <v>568.66180000000008</v>
      </c>
      <c r="U553" s="71">
        <f t="shared" si="668"/>
        <v>568.66180000000008</v>
      </c>
      <c r="V553" s="71" t="b">
        <f t="shared" si="669"/>
        <v>1</v>
      </c>
      <c r="W553" s="71" t="b">
        <f t="shared" si="670"/>
        <v>1</v>
      </c>
      <c r="X553" s="72">
        <f t="shared" si="671"/>
        <v>-17.999999999999993</v>
      </c>
      <c r="Y553" s="71"/>
      <c r="Z553" s="71"/>
    </row>
    <row r="554" spans="1:26" s="73" customFormat="1" x14ac:dyDescent="0.25">
      <c r="A554" s="74" t="s">
        <v>1055</v>
      </c>
      <c r="B554" s="69" t="s">
        <v>1056</v>
      </c>
      <c r="C554" s="70"/>
      <c r="D554" s="70"/>
      <c r="E554" s="70"/>
      <c r="F554" s="70"/>
      <c r="G554" s="70"/>
      <c r="H554" s="70"/>
      <c r="I554" s="70"/>
      <c r="J554" s="70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1"/>
    </row>
    <row r="555" spans="1:26" s="73" customFormat="1" ht="38.25" x14ac:dyDescent="0.25">
      <c r="A555" s="39" t="s">
        <v>1057</v>
      </c>
      <c r="B555" s="39" t="s">
        <v>1058</v>
      </c>
      <c r="C555" s="40" t="s">
        <v>13</v>
      </c>
      <c r="D555" s="41">
        <v>1</v>
      </c>
      <c r="E555" s="38">
        <f t="shared" ref="E555:E569" si="672">L555*(1-18%)</f>
        <v>1055.6188</v>
      </c>
      <c r="F555" s="38">
        <f t="shared" ref="F555:F569" si="673">TRUNC(E555*D555,2)</f>
        <v>1055.6099999999999</v>
      </c>
      <c r="G555" s="38">
        <f t="shared" ref="G555:I569" si="674">M555*(1-18%)</f>
        <v>284.27760000000001</v>
      </c>
      <c r="H555" s="38"/>
      <c r="I555" s="38">
        <f t="shared" si="674"/>
        <v>1339.8964000000001</v>
      </c>
      <c r="J555" s="68">
        <f t="shared" ref="J555:J569" si="675">ROUND(I555*D555,2)</f>
        <v>1339.9</v>
      </c>
      <c r="K555" s="71"/>
      <c r="L555" s="71">
        <v>1287.3399999999999</v>
      </c>
      <c r="M555" s="71">
        <v>346.68</v>
      </c>
      <c r="N555" s="71"/>
      <c r="O555" s="71">
        <v>1634.02</v>
      </c>
      <c r="P555" s="71"/>
      <c r="Q555" s="71">
        <f t="shared" ref="Q555:Q569" si="676">U555-R555-S555</f>
        <v>1055.6183723312063</v>
      </c>
      <c r="R555" s="71">
        <f t="shared" ref="R555:R569" si="677">U555-(U555/(1+26.93%))</f>
        <v>284.27802766879381</v>
      </c>
      <c r="S555" s="71">
        <f t="shared" ref="S555:S569" si="678">N555*(1-18%)</f>
        <v>0</v>
      </c>
      <c r="T555" s="71">
        <f t="shared" ref="T555:T569" si="679">(SUM(Q555:S555))</f>
        <v>1339.8964000000001</v>
      </c>
      <c r="U555" s="71">
        <f t="shared" ref="U555:U569" si="680">O555*(1-18%)</f>
        <v>1339.8964000000001</v>
      </c>
      <c r="V555" s="71" t="b">
        <f t="shared" ref="V555:V569" si="681">U555=T555</f>
        <v>1</v>
      </c>
      <c r="W555" s="71" t="b">
        <f t="shared" ref="W555:W569" si="682">U555=I555</f>
        <v>1</v>
      </c>
      <c r="X555" s="72">
        <f t="shared" ref="X555:X569" si="683">((U555/O555)-1)*100</f>
        <v>-17.999999999999993</v>
      </c>
      <c r="Y555" s="71"/>
      <c r="Z555" s="71"/>
    </row>
    <row r="556" spans="1:26" s="73" customFormat="1" ht="51" x14ac:dyDescent="0.25">
      <c r="A556" s="39" t="s">
        <v>1059</v>
      </c>
      <c r="B556" s="39" t="s">
        <v>1060</v>
      </c>
      <c r="C556" s="40" t="s">
        <v>13</v>
      </c>
      <c r="D556" s="41">
        <v>192</v>
      </c>
      <c r="E556" s="38">
        <f t="shared" si="672"/>
        <v>10.0532</v>
      </c>
      <c r="F556" s="38">
        <f t="shared" si="673"/>
        <v>1930.21</v>
      </c>
      <c r="G556" s="38">
        <f t="shared" si="674"/>
        <v>2.706</v>
      </c>
      <c r="H556" s="38"/>
      <c r="I556" s="38">
        <f t="shared" si="674"/>
        <v>12.7592</v>
      </c>
      <c r="J556" s="68">
        <f t="shared" si="675"/>
        <v>2449.77</v>
      </c>
      <c r="K556" s="71"/>
      <c r="L556" s="71">
        <v>12.26</v>
      </c>
      <c r="M556" s="71">
        <v>3.3</v>
      </c>
      <c r="N556" s="71"/>
      <c r="O556" s="71">
        <v>15.559999999999999</v>
      </c>
      <c r="P556" s="71"/>
      <c r="Q556" s="71">
        <f t="shared" si="676"/>
        <v>10.05215473095407</v>
      </c>
      <c r="R556" s="71">
        <f t="shared" si="677"/>
        <v>2.7070452690459295</v>
      </c>
      <c r="S556" s="71">
        <f t="shared" si="678"/>
        <v>0</v>
      </c>
      <c r="T556" s="71">
        <f t="shared" si="679"/>
        <v>12.7592</v>
      </c>
      <c r="U556" s="71">
        <f t="shared" si="680"/>
        <v>12.7592</v>
      </c>
      <c r="V556" s="71" t="b">
        <f t="shared" si="681"/>
        <v>1</v>
      </c>
      <c r="W556" s="71" t="b">
        <f t="shared" si="682"/>
        <v>1</v>
      </c>
      <c r="X556" s="72">
        <f t="shared" si="683"/>
        <v>-17.999999999999993</v>
      </c>
      <c r="Y556" s="71"/>
      <c r="Z556" s="71"/>
    </row>
    <row r="557" spans="1:26" s="73" customFormat="1" ht="51" x14ac:dyDescent="0.25">
      <c r="A557" s="39" t="s">
        <v>1061</v>
      </c>
      <c r="B557" s="39" t="s">
        <v>1062</v>
      </c>
      <c r="C557" s="40" t="s">
        <v>13</v>
      </c>
      <c r="D557" s="41">
        <v>5</v>
      </c>
      <c r="E557" s="38">
        <f t="shared" si="672"/>
        <v>10.0532</v>
      </c>
      <c r="F557" s="38">
        <f t="shared" si="673"/>
        <v>50.26</v>
      </c>
      <c r="G557" s="38">
        <f t="shared" si="674"/>
        <v>2.706</v>
      </c>
      <c r="H557" s="38"/>
      <c r="I557" s="38">
        <f t="shared" si="674"/>
        <v>12.7592</v>
      </c>
      <c r="J557" s="68">
        <f t="shared" si="675"/>
        <v>63.8</v>
      </c>
      <c r="K557" s="71"/>
      <c r="L557" s="71">
        <v>12.26</v>
      </c>
      <c r="M557" s="71">
        <v>3.3</v>
      </c>
      <c r="N557" s="71"/>
      <c r="O557" s="71">
        <v>15.559999999999999</v>
      </c>
      <c r="P557" s="71"/>
      <c r="Q557" s="71">
        <f t="shared" si="676"/>
        <v>10.05215473095407</v>
      </c>
      <c r="R557" s="71">
        <f t="shared" si="677"/>
        <v>2.7070452690459295</v>
      </c>
      <c r="S557" s="71">
        <f t="shared" si="678"/>
        <v>0</v>
      </c>
      <c r="T557" s="71">
        <f t="shared" si="679"/>
        <v>12.7592</v>
      </c>
      <c r="U557" s="71">
        <f t="shared" si="680"/>
        <v>12.7592</v>
      </c>
      <c r="V557" s="71" t="b">
        <f t="shared" si="681"/>
        <v>1</v>
      </c>
      <c r="W557" s="71" t="b">
        <f t="shared" si="682"/>
        <v>1</v>
      </c>
      <c r="X557" s="72">
        <f t="shared" si="683"/>
        <v>-17.999999999999993</v>
      </c>
      <c r="Y557" s="71"/>
      <c r="Z557" s="71"/>
    </row>
    <row r="558" spans="1:26" s="73" customFormat="1" ht="38.25" x14ac:dyDescent="0.25">
      <c r="A558" s="39" t="s">
        <v>1063</v>
      </c>
      <c r="B558" s="39" t="s">
        <v>1064</v>
      </c>
      <c r="C558" s="40" t="s">
        <v>13</v>
      </c>
      <c r="D558" s="41">
        <v>1</v>
      </c>
      <c r="E558" s="38">
        <f t="shared" si="672"/>
        <v>20.114600000000003</v>
      </c>
      <c r="F558" s="38">
        <f t="shared" si="673"/>
        <v>20.11</v>
      </c>
      <c r="G558" s="38">
        <f t="shared" si="674"/>
        <v>5.4119999999999999</v>
      </c>
      <c r="H558" s="38"/>
      <c r="I558" s="38">
        <f t="shared" si="674"/>
        <v>25.526600000000006</v>
      </c>
      <c r="J558" s="68">
        <f t="shared" si="675"/>
        <v>25.53</v>
      </c>
      <c r="K558" s="71"/>
      <c r="L558" s="71">
        <v>24.53</v>
      </c>
      <c r="M558" s="71">
        <v>6.6</v>
      </c>
      <c r="N558" s="71"/>
      <c r="O558" s="71">
        <v>31.130000000000003</v>
      </c>
      <c r="P558" s="71"/>
      <c r="Q558" s="71">
        <f t="shared" si="676"/>
        <v>20.110769715591278</v>
      </c>
      <c r="R558" s="71">
        <f t="shared" si="677"/>
        <v>5.4158302844087274</v>
      </c>
      <c r="S558" s="71">
        <f t="shared" si="678"/>
        <v>0</v>
      </c>
      <c r="T558" s="71">
        <f t="shared" si="679"/>
        <v>25.526600000000006</v>
      </c>
      <c r="U558" s="71">
        <f t="shared" si="680"/>
        <v>25.526600000000006</v>
      </c>
      <c r="V558" s="71" t="b">
        <f t="shared" si="681"/>
        <v>1</v>
      </c>
      <c r="W558" s="71" t="b">
        <f t="shared" si="682"/>
        <v>1</v>
      </c>
      <c r="X558" s="72">
        <f t="shared" si="683"/>
        <v>-17.999999999999993</v>
      </c>
      <c r="Y558" s="71"/>
      <c r="Z558" s="71"/>
    </row>
    <row r="559" spans="1:26" s="73" customFormat="1" ht="51" x14ac:dyDescent="0.25">
      <c r="A559" s="39" t="s">
        <v>1065</v>
      </c>
      <c r="B559" s="39" t="s">
        <v>1066</v>
      </c>
      <c r="C559" s="40" t="s">
        <v>13</v>
      </c>
      <c r="D559" s="41">
        <v>3</v>
      </c>
      <c r="E559" s="38">
        <f t="shared" si="672"/>
        <v>17.662800000000001</v>
      </c>
      <c r="F559" s="38">
        <f t="shared" si="673"/>
        <v>52.98</v>
      </c>
      <c r="G559" s="38">
        <f t="shared" si="674"/>
        <v>4.7560000000000002</v>
      </c>
      <c r="H559" s="38"/>
      <c r="I559" s="38">
        <f t="shared" si="674"/>
        <v>22.418800000000001</v>
      </c>
      <c r="J559" s="68">
        <f t="shared" si="675"/>
        <v>67.260000000000005</v>
      </c>
      <c r="K559" s="71"/>
      <c r="L559" s="71">
        <v>21.54</v>
      </c>
      <c r="M559" s="71">
        <v>5.8</v>
      </c>
      <c r="N559" s="71"/>
      <c r="O559" s="71">
        <v>27.34</v>
      </c>
      <c r="P559" s="71"/>
      <c r="Q559" s="71">
        <f t="shared" si="676"/>
        <v>17.66233356968408</v>
      </c>
      <c r="R559" s="71">
        <f t="shared" si="677"/>
        <v>4.7564664303159212</v>
      </c>
      <c r="S559" s="71">
        <f t="shared" si="678"/>
        <v>0</v>
      </c>
      <c r="T559" s="71">
        <f t="shared" si="679"/>
        <v>22.418800000000001</v>
      </c>
      <c r="U559" s="71">
        <f t="shared" si="680"/>
        <v>22.418800000000001</v>
      </c>
      <c r="V559" s="71" t="b">
        <f t="shared" si="681"/>
        <v>1</v>
      </c>
      <c r="W559" s="71" t="b">
        <f t="shared" si="682"/>
        <v>1</v>
      </c>
      <c r="X559" s="72">
        <f t="shared" si="683"/>
        <v>-17.999999999999993</v>
      </c>
      <c r="Y559" s="71"/>
      <c r="Z559" s="71"/>
    </row>
    <row r="560" spans="1:26" s="73" customFormat="1" ht="38.25" x14ac:dyDescent="0.25">
      <c r="A560" s="39" t="s">
        <v>1067</v>
      </c>
      <c r="B560" s="39" t="s">
        <v>1068</v>
      </c>
      <c r="C560" s="40" t="s">
        <v>13</v>
      </c>
      <c r="D560" s="41">
        <v>12</v>
      </c>
      <c r="E560" s="38">
        <f t="shared" si="672"/>
        <v>58.02320000000001</v>
      </c>
      <c r="F560" s="38">
        <f t="shared" si="673"/>
        <v>696.27</v>
      </c>
      <c r="G560" s="38">
        <f t="shared" si="674"/>
        <v>15.621000000000002</v>
      </c>
      <c r="H560" s="38"/>
      <c r="I560" s="38">
        <f t="shared" si="674"/>
        <v>73.644200000000012</v>
      </c>
      <c r="J560" s="68">
        <f t="shared" si="675"/>
        <v>883.73</v>
      </c>
      <c r="K560" s="71"/>
      <c r="L560" s="71">
        <v>70.760000000000005</v>
      </c>
      <c r="M560" s="71">
        <v>19.05</v>
      </c>
      <c r="N560" s="71"/>
      <c r="O560" s="71">
        <v>89.81</v>
      </c>
      <c r="P560" s="71"/>
      <c r="Q560" s="71">
        <f t="shared" si="676"/>
        <v>58.019538328212413</v>
      </c>
      <c r="R560" s="71">
        <f t="shared" si="677"/>
        <v>15.624661671787599</v>
      </c>
      <c r="S560" s="71">
        <f t="shared" si="678"/>
        <v>0</v>
      </c>
      <c r="T560" s="71">
        <f t="shared" si="679"/>
        <v>73.644200000000012</v>
      </c>
      <c r="U560" s="71">
        <f t="shared" si="680"/>
        <v>73.644200000000012</v>
      </c>
      <c r="V560" s="71" t="b">
        <f t="shared" si="681"/>
        <v>1</v>
      </c>
      <c r="W560" s="71" t="b">
        <f t="shared" si="682"/>
        <v>1</v>
      </c>
      <c r="X560" s="72">
        <f t="shared" si="683"/>
        <v>-17.999999999999993</v>
      </c>
      <c r="Y560" s="71"/>
      <c r="Z560" s="71"/>
    </row>
    <row r="561" spans="1:26" s="73" customFormat="1" ht="38.25" x14ac:dyDescent="0.25">
      <c r="A561" s="39" t="s">
        <v>54</v>
      </c>
      <c r="B561" s="39" t="s">
        <v>55</v>
      </c>
      <c r="C561" s="40" t="s">
        <v>13</v>
      </c>
      <c r="D561" s="41">
        <v>2</v>
      </c>
      <c r="E561" s="38">
        <f t="shared" si="672"/>
        <v>60.130600000000001</v>
      </c>
      <c r="F561" s="38">
        <f t="shared" si="673"/>
        <v>120.26</v>
      </c>
      <c r="G561" s="38">
        <f t="shared" si="674"/>
        <v>16.186800000000002</v>
      </c>
      <c r="H561" s="38"/>
      <c r="I561" s="38">
        <f t="shared" si="674"/>
        <v>76.317400000000006</v>
      </c>
      <c r="J561" s="68">
        <f t="shared" si="675"/>
        <v>152.63</v>
      </c>
      <c r="K561" s="71"/>
      <c r="L561" s="71">
        <v>73.33</v>
      </c>
      <c r="M561" s="71">
        <v>19.739999999999998</v>
      </c>
      <c r="N561" s="71"/>
      <c r="O561" s="71">
        <v>93.07</v>
      </c>
      <c r="P561" s="71"/>
      <c r="Q561" s="71">
        <f t="shared" si="676"/>
        <v>60.125581028913587</v>
      </c>
      <c r="R561" s="71">
        <f t="shared" si="677"/>
        <v>16.19181897108642</v>
      </c>
      <c r="S561" s="71">
        <f t="shared" si="678"/>
        <v>0</v>
      </c>
      <c r="T561" s="71">
        <f t="shared" si="679"/>
        <v>76.317400000000006</v>
      </c>
      <c r="U561" s="71">
        <f t="shared" si="680"/>
        <v>76.317400000000006</v>
      </c>
      <c r="V561" s="71" t="b">
        <f t="shared" si="681"/>
        <v>1</v>
      </c>
      <c r="W561" s="71" t="b">
        <f t="shared" si="682"/>
        <v>1</v>
      </c>
      <c r="X561" s="72">
        <f t="shared" si="683"/>
        <v>-17.999999999999982</v>
      </c>
      <c r="Y561" s="71"/>
      <c r="Z561" s="71"/>
    </row>
    <row r="562" spans="1:26" s="73" customFormat="1" ht="38.25" x14ac:dyDescent="0.25">
      <c r="A562" s="39" t="s">
        <v>1069</v>
      </c>
      <c r="B562" s="39" t="s">
        <v>1070</v>
      </c>
      <c r="C562" s="40" t="s">
        <v>13</v>
      </c>
      <c r="D562" s="41">
        <v>30</v>
      </c>
      <c r="E562" s="38">
        <f t="shared" si="672"/>
        <v>62.738200000000006</v>
      </c>
      <c r="F562" s="38">
        <f t="shared" si="673"/>
        <v>1882.14</v>
      </c>
      <c r="G562" s="38">
        <f t="shared" si="674"/>
        <v>16.892000000000003</v>
      </c>
      <c r="H562" s="38"/>
      <c r="I562" s="38">
        <f t="shared" si="674"/>
        <v>79.630200000000016</v>
      </c>
      <c r="J562" s="68">
        <f t="shared" si="675"/>
        <v>2388.91</v>
      </c>
      <c r="K562" s="71"/>
      <c r="L562" s="71">
        <v>76.510000000000005</v>
      </c>
      <c r="M562" s="71">
        <v>20.6</v>
      </c>
      <c r="N562" s="71"/>
      <c r="O562" s="71">
        <v>97.110000000000014</v>
      </c>
      <c r="P562" s="71"/>
      <c r="Q562" s="71">
        <f t="shared" si="676"/>
        <v>62.7355235168991</v>
      </c>
      <c r="R562" s="71">
        <f t="shared" si="677"/>
        <v>16.894676483100916</v>
      </c>
      <c r="S562" s="71">
        <f t="shared" si="678"/>
        <v>0</v>
      </c>
      <c r="T562" s="71">
        <f t="shared" si="679"/>
        <v>79.630200000000016</v>
      </c>
      <c r="U562" s="71">
        <f t="shared" si="680"/>
        <v>79.630200000000016</v>
      </c>
      <c r="V562" s="71" t="b">
        <f t="shared" si="681"/>
        <v>1</v>
      </c>
      <c r="W562" s="71" t="b">
        <f t="shared" si="682"/>
        <v>1</v>
      </c>
      <c r="X562" s="72">
        <f t="shared" si="683"/>
        <v>-17.999999999999993</v>
      </c>
      <c r="Y562" s="71"/>
      <c r="Z562" s="71"/>
    </row>
    <row r="563" spans="1:26" s="73" customFormat="1" ht="38.25" x14ac:dyDescent="0.25">
      <c r="A563" s="39" t="s">
        <v>1071</v>
      </c>
      <c r="B563" s="39" t="s">
        <v>1072</v>
      </c>
      <c r="C563" s="40" t="s">
        <v>13</v>
      </c>
      <c r="D563" s="41">
        <v>1</v>
      </c>
      <c r="E563" s="38">
        <f t="shared" si="672"/>
        <v>66.895600000000002</v>
      </c>
      <c r="F563" s="38">
        <f t="shared" si="673"/>
        <v>66.89</v>
      </c>
      <c r="G563" s="38">
        <f t="shared" si="674"/>
        <v>18.007200000000001</v>
      </c>
      <c r="H563" s="38"/>
      <c r="I563" s="38">
        <f t="shared" si="674"/>
        <v>84.902799999999999</v>
      </c>
      <c r="J563" s="68">
        <f t="shared" si="675"/>
        <v>84.9</v>
      </c>
      <c r="K563" s="71"/>
      <c r="L563" s="71">
        <v>81.58</v>
      </c>
      <c r="M563" s="71">
        <v>21.96</v>
      </c>
      <c r="N563" s="71"/>
      <c r="O563" s="71">
        <v>103.53999999999999</v>
      </c>
      <c r="P563" s="71"/>
      <c r="Q563" s="71">
        <f t="shared" si="676"/>
        <v>66.889466635153241</v>
      </c>
      <c r="R563" s="71">
        <f t="shared" si="677"/>
        <v>18.013333364846758</v>
      </c>
      <c r="S563" s="71">
        <f t="shared" si="678"/>
        <v>0</v>
      </c>
      <c r="T563" s="71">
        <f t="shared" si="679"/>
        <v>84.902799999999999</v>
      </c>
      <c r="U563" s="71">
        <f t="shared" si="680"/>
        <v>84.902799999999999</v>
      </c>
      <c r="V563" s="71" t="b">
        <f t="shared" si="681"/>
        <v>1</v>
      </c>
      <c r="W563" s="71" t="b">
        <f t="shared" si="682"/>
        <v>1</v>
      </c>
      <c r="X563" s="72">
        <f t="shared" si="683"/>
        <v>-17.999999999999993</v>
      </c>
      <c r="Y563" s="71"/>
      <c r="Z563" s="71"/>
    </row>
    <row r="564" spans="1:26" s="73" customFormat="1" ht="38.25" x14ac:dyDescent="0.25">
      <c r="A564" s="39" t="s">
        <v>1073</v>
      </c>
      <c r="B564" s="39" t="s">
        <v>1074</v>
      </c>
      <c r="C564" s="40" t="s">
        <v>13</v>
      </c>
      <c r="D564" s="41">
        <v>8</v>
      </c>
      <c r="E564" s="38">
        <f t="shared" si="672"/>
        <v>82.344400000000007</v>
      </c>
      <c r="F564" s="38">
        <f t="shared" si="673"/>
        <v>658.75</v>
      </c>
      <c r="G564" s="38">
        <f t="shared" si="674"/>
        <v>22.172800000000002</v>
      </c>
      <c r="H564" s="38"/>
      <c r="I564" s="38">
        <f t="shared" si="674"/>
        <v>104.51720000000002</v>
      </c>
      <c r="J564" s="68">
        <f t="shared" si="675"/>
        <v>836.14</v>
      </c>
      <c r="K564" s="71"/>
      <c r="L564" s="71">
        <v>100.42</v>
      </c>
      <c r="M564" s="71">
        <v>27.04</v>
      </c>
      <c r="N564" s="71"/>
      <c r="O564" s="71">
        <v>127.46000000000001</v>
      </c>
      <c r="P564" s="71"/>
      <c r="Q564" s="71">
        <f t="shared" si="676"/>
        <v>82.342393445206042</v>
      </c>
      <c r="R564" s="71">
        <f t="shared" si="677"/>
        <v>22.174806554793975</v>
      </c>
      <c r="S564" s="71">
        <f t="shared" si="678"/>
        <v>0</v>
      </c>
      <c r="T564" s="71">
        <f t="shared" si="679"/>
        <v>104.51720000000002</v>
      </c>
      <c r="U564" s="71">
        <f t="shared" si="680"/>
        <v>104.51720000000002</v>
      </c>
      <c r="V564" s="71" t="b">
        <f t="shared" si="681"/>
        <v>1</v>
      </c>
      <c r="W564" s="71" t="b">
        <f t="shared" si="682"/>
        <v>1</v>
      </c>
      <c r="X564" s="72">
        <f t="shared" si="683"/>
        <v>-17.999999999999993</v>
      </c>
      <c r="Y564" s="71"/>
      <c r="Z564" s="71"/>
    </row>
    <row r="565" spans="1:26" s="73" customFormat="1" ht="38.25" x14ac:dyDescent="0.25">
      <c r="A565" s="39" t="s">
        <v>1622</v>
      </c>
      <c r="B565" s="39" t="s">
        <v>1075</v>
      </c>
      <c r="C565" s="40" t="s">
        <v>13</v>
      </c>
      <c r="D565" s="41">
        <v>2</v>
      </c>
      <c r="E565" s="38">
        <f t="shared" si="672"/>
        <v>131.95439999999999</v>
      </c>
      <c r="F565" s="38">
        <f t="shared" si="673"/>
        <v>263.89999999999998</v>
      </c>
      <c r="G565" s="38">
        <f t="shared" si="674"/>
        <v>35.5306</v>
      </c>
      <c r="H565" s="38"/>
      <c r="I565" s="38">
        <f t="shared" si="674"/>
        <v>167.48500000000001</v>
      </c>
      <c r="J565" s="68">
        <f t="shared" si="675"/>
        <v>334.97</v>
      </c>
      <c r="K565" s="71"/>
      <c r="L565" s="71">
        <v>160.91999999999999</v>
      </c>
      <c r="M565" s="71">
        <v>43.33</v>
      </c>
      <c r="N565" s="71"/>
      <c r="O565" s="71">
        <v>204.25</v>
      </c>
      <c r="P565" s="71"/>
      <c r="Q565" s="71">
        <f t="shared" si="676"/>
        <v>131.95068147798003</v>
      </c>
      <c r="R565" s="71">
        <f t="shared" si="677"/>
        <v>35.534318522019987</v>
      </c>
      <c r="S565" s="71">
        <f t="shared" si="678"/>
        <v>0</v>
      </c>
      <c r="T565" s="71">
        <f t="shared" si="679"/>
        <v>167.48500000000001</v>
      </c>
      <c r="U565" s="71">
        <f t="shared" si="680"/>
        <v>167.48500000000001</v>
      </c>
      <c r="V565" s="71" t="b">
        <f t="shared" si="681"/>
        <v>1</v>
      </c>
      <c r="W565" s="71" t="b">
        <f t="shared" si="682"/>
        <v>1</v>
      </c>
      <c r="X565" s="72">
        <f t="shared" si="683"/>
        <v>-17.999999999999993</v>
      </c>
      <c r="Y565" s="71"/>
      <c r="Z565" s="71"/>
    </row>
    <row r="566" spans="1:26" s="73" customFormat="1" ht="25.5" x14ac:dyDescent="0.25">
      <c r="A566" s="39" t="s">
        <v>1076</v>
      </c>
      <c r="B566" s="39" t="s">
        <v>1077</v>
      </c>
      <c r="C566" s="40" t="s">
        <v>13</v>
      </c>
      <c r="D566" s="41">
        <v>7</v>
      </c>
      <c r="E566" s="38">
        <f t="shared" si="672"/>
        <v>294.54400000000004</v>
      </c>
      <c r="F566" s="38">
        <f t="shared" si="673"/>
        <v>2061.8000000000002</v>
      </c>
      <c r="G566" s="38">
        <f t="shared" si="674"/>
        <v>79.318600000000004</v>
      </c>
      <c r="H566" s="38"/>
      <c r="I566" s="38">
        <f t="shared" si="674"/>
        <v>373.86260000000004</v>
      </c>
      <c r="J566" s="68">
        <f t="shared" si="675"/>
        <v>2617.04</v>
      </c>
      <c r="K566" s="71"/>
      <c r="L566" s="71">
        <v>359.2</v>
      </c>
      <c r="M566" s="71">
        <v>96.73</v>
      </c>
      <c r="N566" s="71"/>
      <c r="O566" s="71">
        <v>455.93</v>
      </c>
      <c r="P566" s="71"/>
      <c r="Q566" s="71">
        <f t="shared" si="676"/>
        <v>294.54234617505716</v>
      </c>
      <c r="R566" s="71">
        <f t="shared" si="677"/>
        <v>79.320253824942881</v>
      </c>
      <c r="S566" s="71">
        <f t="shared" si="678"/>
        <v>0</v>
      </c>
      <c r="T566" s="71">
        <f t="shared" si="679"/>
        <v>373.86260000000004</v>
      </c>
      <c r="U566" s="71">
        <f t="shared" si="680"/>
        <v>373.86260000000004</v>
      </c>
      <c r="V566" s="71" t="b">
        <f t="shared" si="681"/>
        <v>1</v>
      </c>
      <c r="W566" s="71" t="b">
        <f t="shared" si="682"/>
        <v>1</v>
      </c>
      <c r="X566" s="72">
        <f t="shared" si="683"/>
        <v>-17.999999999999993</v>
      </c>
      <c r="Y566" s="71"/>
      <c r="Z566" s="71"/>
    </row>
    <row r="567" spans="1:26" s="73" customFormat="1" ht="25.5" x14ac:dyDescent="0.25">
      <c r="A567" s="39" t="s">
        <v>1078</v>
      </c>
      <c r="B567" s="39" t="s">
        <v>1079</v>
      </c>
      <c r="C567" s="40" t="s">
        <v>13</v>
      </c>
      <c r="D567" s="41">
        <v>1</v>
      </c>
      <c r="E567" s="38">
        <f t="shared" si="672"/>
        <v>2724.7124000000003</v>
      </c>
      <c r="F567" s="38">
        <f t="shared" si="673"/>
        <v>2724.71</v>
      </c>
      <c r="G567" s="38">
        <f t="shared" si="674"/>
        <v>733.76060000000007</v>
      </c>
      <c r="H567" s="38"/>
      <c r="I567" s="38">
        <f t="shared" si="674"/>
        <v>3458.4730000000009</v>
      </c>
      <c r="J567" s="68">
        <f t="shared" si="675"/>
        <v>3458.47</v>
      </c>
      <c r="K567" s="71"/>
      <c r="L567" s="71">
        <v>3322.82</v>
      </c>
      <c r="M567" s="71">
        <v>894.83</v>
      </c>
      <c r="N567" s="71"/>
      <c r="O567" s="71">
        <v>4217.6500000000005</v>
      </c>
      <c r="P567" s="71"/>
      <c r="Q567" s="71">
        <f t="shared" si="676"/>
        <v>2724.7088946663525</v>
      </c>
      <c r="R567" s="71">
        <f t="shared" si="677"/>
        <v>733.76410533364833</v>
      </c>
      <c r="S567" s="71">
        <f t="shared" si="678"/>
        <v>0</v>
      </c>
      <c r="T567" s="71">
        <f t="shared" si="679"/>
        <v>3458.4730000000009</v>
      </c>
      <c r="U567" s="71">
        <f t="shared" si="680"/>
        <v>3458.4730000000009</v>
      </c>
      <c r="V567" s="71" t="b">
        <f t="shared" si="681"/>
        <v>1</v>
      </c>
      <c r="W567" s="71" t="b">
        <f t="shared" si="682"/>
        <v>1</v>
      </c>
      <c r="X567" s="72">
        <f t="shared" si="683"/>
        <v>-17.999999999999993</v>
      </c>
      <c r="Y567" s="71"/>
      <c r="Z567" s="71"/>
    </row>
    <row r="568" spans="1:26" s="73" customFormat="1" ht="25.5" x14ac:dyDescent="0.25">
      <c r="A568" s="39" t="s">
        <v>1080</v>
      </c>
      <c r="B568" s="39" t="s">
        <v>1081</v>
      </c>
      <c r="C568" s="40" t="s">
        <v>13</v>
      </c>
      <c r="D568" s="41">
        <v>1</v>
      </c>
      <c r="E568" s="38">
        <f t="shared" si="672"/>
        <v>114.15220000000002</v>
      </c>
      <c r="F568" s="38">
        <f t="shared" si="673"/>
        <v>114.15</v>
      </c>
      <c r="G568" s="38">
        <f t="shared" si="674"/>
        <v>30.733599999999999</v>
      </c>
      <c r="H568" s="38"/>
      <c r="I568" s="38">
        <f t="shared" si="674"/>
        <v>144.88580000000002</v>
      </c>
      <c r="J568" s="68">
        <f t="shared" si="675"/>
        <v>144.88999999999999</v>
      </c>
      <c r="K568" s="71"/>
      <c r="L568" s="71">
        <v>139.21</v>
      </c>
      <c r="M568" s="71">
        <v>37.479999999999997</v>
      </c>
      <c r="N568" s="71"/>
      <c r="O568" s="71">
        <v>176.69</v>
      </c>
      <c r="P568" s="71"/>
      <c r="Q568" s="71">
        <f t="shared" si="676"/>
        <v>114.14622232726703</v>
      </c>
      <c r="R568" s="71">
        <f t="shared" si="677"/>
        <v>30.739577672732992</v>
      </c>
      <c r="S568" s="71">
        <f t="shared" si="678"/>
        <v>0</v>
      </c>
      <c r="T568" s="71">
        <f t="shared" si="679"/>
        <v>144.88580000000002</v>
      </c>
      <c r="U568" s="71">
        <f t="shared" si="680"/>
        <v>144.88580000000002</v>
      </c>
      <c r="V568" s="71" t="b">
        <f t="shared" si="681"/>
        <v>1</v>
      </c>
      <c r="W568" s="71" t="b">
        <f t="shared" si="682"/>
        <v>1</v>
      </c>
      <c r="X568" s="72">
        <f t="shared" si="683"/>
        <v>-17.999999999999993</v>
      </c>
      <c r="Y568" s="71"/>
      <c r="Z568" s="71"/>
    </row>
    <row r="569" spans="1:26" s="73" customFormat="1" ht="25.5" x14ac:dyDescent="0.25">
      <c r="A569" s="39" t="s">
        <v>1082</v>
      </c>
      <c r="B569" s="39" t="s">
        <v>1083</v>
      </c>
      <c r="C569" s="40" t="s">
        <v>13</v>
      </c>
      <c r="D569" s="41">
        <v>2</v>
      </c>
      <c r="E569" s="38">
        <f t="shared" si="672"/>
        <v>436.54340000000002</v>
      </c>
      <c r="F569" s="38">
        <f t="shared" si="673"/>
        <v>873.08</v>
      </c>
      <c r="G569" s="38">
        <f t="shared" si="674"/>
        <v>117.55520000000001</v>
      </c>
      <c r="H569" s="38"/>
      <c r="I569" s="38">
        <f t="shared" si="674"/>
        <v>554.09860000000003</v>
      </c>
      <c r="J569" s="68">
        <f t="shared" si="675"/>
        <v>1108.2</v>
      </c>
      <c r="K569" s="71"/>
      <c r="L569" s="71">
        <v>532.37</v>
      </c>
      <c r="M569" s="71">
        <v>143.36000000000001</v>
      </c>
      <c r="N569" s="71"/>
      <c r="O569" s="71">
        <v>675.73</v>
      </c>
      <c r="P569" s="71"/>
      <c r="Q569" s="71">
        <f t="shared" si="676"/>
        <v>436.53872213030809</v>
      </c>
      <c r="R569" s="71">
        <f t="shared" si="677"/>
        <v>117.55987786969195</v>
      </c>
      <c r="S569" s="71">
        <f t="shared" si="678"/>
        <v>0</v>
      </c>
      <c r="T569" s="71">
        <f t="shared" si="679"/>
        <v>554.09860000000003</v>
      </c>
      <c r="U569" s="71">
        <f t="shared" si="680"/>
        <v>554.09860000000003</v>
      </c>
      <c r="V569" s="71" t="b">
        <f t="shared" si="681"/>
        <v>1</v>
      </c>
      <c r="W569" s="71" t="b">
        <f t="shared" si="682"/>
        <v>1</v>
      </c>
      <c r="X569" s="72">
        <f t="shared" si="683"/>
        <v>-17.999999999999993</v>
      </c>
      <c r="Y569" s="71"/>
      <c r="Z569" s="71"/>
    </row>
    <row r="570" spans="1:26" s="73" customFormat="1" x14ac:dyDescent="0.25">
      <c r="A570" s="74" t="s">
        <v>1084</v>
      </c>
      <c r="B570" s="69" t="s">
        <v>1085</v>
      </c>
      <c r="C570" s="70"/>
      <c r="D570" s="70"/>
      <c r="E570" s="70"/>
      <c r="F570" s="70"/>
      <c r="G570" s="70"/>
      <c r="H570" s="70"/>
      <c r="I570" s="70"/>
      <c r="J570" s="70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  <c r="Y570" s="71"/>
      <c r="Z570" s="71"/>
    </row>
    <row r="571" spans="1:26" s="73" customFormat="1" ht="51" x14ac:dyDescent="0.25">
      <c r="A571" s="39" t="s">
        <v>1086</v>
      </c>
      <c r="B571" s="39" t="s">
        <v>1087</v>
      </c>
      <c r="C571" s="40" t="s">
        <v>47</v>
      </c>
      <c r="D571" s="41">
        <v>67.5</v>
      </c>
      <c r="E571" s="38">
        <f t="shared" ref="E571:E576" si="684">L571*(1-18%)</f>
        <v>22.582800000000002</v>
      </c>
      <c r="F571" s="38">
        <f t="shared" ref="F571:F576" si="685">TRUNC(E571*D571,2)</f>
        <v>1524.33</v>
      </c>
      <c r="G571" s="38">
        <f t="shared" ref="G571:I576" si="686">M571*(1-18%)</f>
        <v>6.0762000000000009</v>
      </c>
      <c r="H571" s="38"/>
      <c r="I571" s="38">
        <f t="shared" si="686"/>
        <v>28.659000000000006</v>
      </c>
      <c r="J571" s="68">
        <f t="shared" ref="J571:J576" si="687">ROUND(I571*D571,2)</f>
        <v>1934.48</v>
      </c>
      <c r="K571" s="71"/>
      <c r="L571" s="71">
        <v>27.54</v>
      </c>
      <c r="M571" s="71">
        <v>7.41</v>
      </c>
      <c r="N571" s="71"/>
      <c r="O571" s="71">
        <v>34.950000000000003</v>
      </c>
      <c r="P571" s="71"/>
      <c r="Q571" s="71">
        <f t="shared" ref="Q571:Q576" si="688">U571-R571-S571</f>
        <v>22.578586622547867</v>
      </c>
      <c r="R571" s="71">
        <f t="shared" ref="R571:R576" si="689">U571-(U571/(1+26.93%))</f>
        <v>6.0804133774521389</v>
      </c>
      <c r="S571" s="71">
        <f t="shared" ref="S571:S576" si="690">N571*(1-18%)</f>
        <v>0</v>
      </c>
      <c r="T571" s="71">
        <f t="shared" ref="T571:T576" si="691">(SUM(Q571:S571))</f>
        <v>28.659000000000006</v>
      </c>
      <c r="U571" s="71">
        <f t="shared" ref="U571:U576" si="692">O571*(1-18%)</f>
        <v>28.659000000000006</v>
      </c>
      <c r="V571" s="71" t="b">
        <f t="shared" ref="V571:V576" si="693">U571=T571</f>
        <v>1</v>
      </c>
      <c r="W571" s="71" t="b">
        <f t="shared" ref="W571:W576" si="694">U571=I571</f>
        <v>1</v>
      </c>
      <c r="X571" s="72">
        <f t="shared" ref="X571:X576" si="695">((U571/O571)-1)*100</f>
        <v>-17.999999999999993</v>
      </c>
      <c r="Y571" s="71"/>
      <c r="Z571" s="71"/>
    </row>
    <row r="572" spans="1:26" s="73" customFormat="1" ht="63.75" x14ac:dyDescent="0.25">
      <c r="A572" s="39" t="s">
        <v>1088</v>
      </c>
      <c r="B572" s="39" t="s">
        <v>1089</v>
      </c>
      <c r="C572" s="40" t="s">
        <v>13</v>
      </c>
      <c r="D572" s="41">
        <v>2</v>
      </c>
      <c r="E572" s="38">
        <f t="shared" si="684"/>
        <v>28.921400000000006</v>
      </c>
      <c r="F572" s="38">
        <f t="shared" si="685"/>
        <v>57.84</v>
      </c>
      <c r="G572" s="38">
        <f t="shared" si="686"/>
        <v>7.7818000000000005</v>
      </c>
      <c r="H572" s="38"/>
      <c r="I572" s="38">
        <f t="shared" si="686"/>
        <v>36.70320000000001</v>
      </c>
      <c r="J572" s="68">
        <f t="shared" si="687"/>
        <v>73.41</v>
      </c>
      <c r="K572" s="71"/>
      <c r="L572" s="71">
        <v>35.270000000000003</v>
      </c>
      <c r="M572" s="71">
        <v>9.49</v>
      </c>
      <c r="N572" s="71"/>
      <c r="O572" s="71">
        <v>44.760000000000005</v>
      </c>
      <c r="P572" s="71"/>
      <c r="Q572" s="71">
        <f t="shared" si="688"/>
        <v>28.91609548570079</v>
      </c>
      <c r="R572" s="71">
        <f t="shared" si="689"/>
        <v>7.7871045142992195</v>
      </c>
      <c r="S572" s="71">
        <f t="shared" si="690"/>
        <v>0</v>
      </c>
      <c r="T572" s="71">
        <f t="shared" si="691"/>
        <v>36.70320000000001</v>
      </c>
      <c r="U572" s="71">
        <f t="shared" si="692"/>
        <v>36.70320000000001</v>
      </c>
      <c r="V572" s="71" t="b">
        <f t="shared" si="693"/>
        <v>1</v>
      </c>
      <c r="W572" s="71" t="b">
        <f t="shared" si="694"/>
        <v>1</v>
      </c>
      <c r="X572" s="72">
        <f t="shared" si="695"/>
        <v>-17.999999999999982</v>
      </c>
      <c r="Y572" s="71"/>
      <c r="Z572" s="71"/>
    </row>
    <row r="573" spans="1:26" s="73" customFormat="1" x14ac:dyDescent="0.25">
      <c r="A573" s="39" t="s">
        <v>1090</v>
      </c>
      <c r="B573" s="39" t="s">
        <v>1091</v>
      </c>
      <c r="C573" s="40" t="s">
        <v>13</v>
      </c>
      <c r="D573" s="41">
        <v>2</v>
      </c>
      <c r="E573" s="38">
        <f t="shared" si="684"/>
        <v>25.542999999999999</v>
      </c>
      <c r="F573" s="38">
        <f t="shared" si="685"/>
        <v>51.08</v>
      </c>
      <c r="G573" s="38">
        <f t="shared" si="686"/>
        <v>6.8716000000000008</v>
      </c>
      <c r="H573" s="38"/>
      <c r="I573" s="38">
        <f t="shared" si="686"/>
        <v>32.4146</v>
      </c>
      <c r="J573" s="68">
        <f t="shared" si="687"/>
        <v>64.83</v>
      </c>
      <c r="K573" s="71"/>
      <c r="L573" s="71">
        <v>31.15</v>
      </c>
      <c r="M573" s="71">
        <v>8.3800000000000008</v>
      </c>
      <c r="N573" s="71"/>
      <c r="O573" s="71">
        <v>39.53</v>
      </c>
      <c r="P573" s="71"/>
      <c r="Q573" s="71">
        <f t="shared" si="688"/>
        <v>25.537382809422517</v>
      </c>
      <c r="R573" s="71">
        <f t="shared" si="689"/>
        <v>6.8772171905774826</v>
      </c>
      <c r="S573" s="71">
        <f t="shared" si="690"/>
        <v>0</v>
      </c>
      <c r="T573" s="71">
        <f t="shared" si="691"/>
        <v>32.4146</v>
      </c>
      <c r="U573" s="71">
        <f t="shared" si="692"/>
        <v>32.4146</v>
      </c>
      <c r="V573" s="71" t="b">
        <f t="shared" si="693"/>
        <v>1</v>
      </c>
      <c r="W573" s="71" t="b">
        <f t="shared" si="694"/>
        <v>1</v>
      </c>
      <c r="X573" s="72">
        <f t="shared" si="695"/>
        <v>-18.000000000000004</v>
      </c>
      <c r="Y573" s="71"/>
      <c r="Z573" s="71"/>
    </row>
    <row r="574" spans="1:26" s="73" customFormat="1" ht="25.5" x14ac:dyDescent="0.25">
      <c r="A574" s="39" t="s">
        <v>1092</v>
      </c>
      <c r="B574" s="39" t="s">
        <v>1093</v>
      </c>
      <c r="C574" s="40" t="s">
        <v>13</v>
      </c>
      <c r="D574" s="41">
        <v>8</v>
      </c>
      <c r="E574" s="38">
        <f t="shared" si="684"/>
        <v>4.9856000000000007</v>
      </c>
      <c r="F574" s="38">
        <f t="shared" si="685"/>
        <v>39.880000000000003</v>
      </c>
      <c r="G574" s="38">
        <f t="shared" si="686"/>
        <v>1.3366</v>
      </c>
      <c r="H574" s="38"/>
      <c r="I574" s="38">
        <f t="shared" si="686"/>
        <v>6.3222000000000005</v>
      </c>
      <c r="J574" s="68">
        <f t="shared" si="687"/>
        <v>50.58</v>
      </c>
      <c r="K574" s="71"/>
      <c r="L574" s="71">
        <v>6.08</v>
      </c>
      <c r="M574" s="71">
        <v>1.63</v>
      </c>
      <c r="N574" s="71"/>
      <c r="O574" s="71">
        <v>7.71</v>
      </c>
      <c r="P574" s="71"/>
      <c r="Q574" s="71">
        <f t="shared" si="688"/>
        <v>4.9808555896951088</v>
      </c>
      <c r="R574" s="71">
        <f t="shared" si="689"/>
        <v>1.3413444103048917</v>
      </c>
      <c r="S574" s="71">
        <f t="shared" si="690"/>
        <v>0</v>
      </c>
      <c r="T574" s="71">
        <f t="shared" si="691"/>
        <v>6.3222000000000005</v>
      </c>
      <c r="U574" s="71">
        <f t="shared" si="692"/>
        <v>6.3222000000000005</v>
      </c>
      <c r="V574" s="71" t="b">
        <f t="shared" si="693"/>
        <v>1</v>
      </c>
      <c r="W574" s="71" t="b">
        <f t="shared" si="694"/>
        <v>1</v>
      </c>
      <c r="X574" s="72">
        <f t="shared" si="695"/>
        <v>-17.999999999999993</v>
      </c>
      <c r="Y574" s="71"/>
      <c r="Z574" s="71"/>
    </row>
    <row r="575" spans="1:26" s="73" customFormat="1" ht="38.25" x14ac:dyDescent="0.25">
      <c r="A575" s="39" t="s">
        <v>1094</v>
      </c>
      <c r="B575" s="39" t="s">
        <v>1095</v>
      </c>
      <c r="C575" s="40" t="s">
        <v>13</v>
      </c>
      <c r="D575" s="41">
        <v>2</v>
      </c>
      <c r="E575" s="38">
        <f t="shared" si="684"/>
        <v>5.3546000000000005</v>
      </c>
      <c r="F575" s="38">
        <f t="shared" si="685"/>
        <v>10.7</v>
      </c>
      <c r="G575" s="38">
        <f t="shared" si="686"/>
        <v>1.4350000000000001</v>
      </c>
      <c r="H575" s="38"/>
      <c r="I575" s="38">
        <f t="shared" si="686"/>
        <v>6.7896000000000019</v>
      </c>
      <c r="J575" s="68">
        <f t="shared" si="687"/>
        <v>13.58</v>
      </c>
      <c r="K575" s="71"/>
      <c r="L575" s="71">
        <v>6.53</v>
      </c>
      <c r="M575" s="71">
        <v>1.75</v>
      </c>
      <c r="N575" s="71"/>
      <c r="O575" s="71">
        <v>8.2800000000000011</v>
      </c>
      <c r="P575" s="71"/>
      <c r="Q575" s="71">
        <f t="shared" si="688"/>
        <v>5.3490900496336584</v>
      </c>
      <c r="R575" s="71">
        <f t="shared" si="689"/>
        <v>1.4405099503663434</v>
      </c>
      <c r="S575" s="71">
        <f t="shared" si="690"/>
        <v>0</v>
      </c>
      <c r="T575" s="71">
        <f t="shared" si="691"/>
        <v>6.7896000000000019</v>
      </c>
      <c r="U575" s="71">
        <f t="shared" si="692"/>
        <v>6.7896000000000019</v>
      </c>
      <c r="V575" s="71" t="b">
        <f t="shared" si="693"/>
        <v>1</v>
      </c>
      <c r="W575" s="71" t="b">
        <f t="shared" si="694"/>
        <v>1</v>
      </c>
      <c r="X575" s="72">
        <f t="shared" si="695"/>
        <v>-17.999999999999993</v>
      </c>
      <c r="Y575" s="71"/>
      <c r="Z575" s="71"/>
    </row>
    <row r="576" spans="1:26" s="73" customFormat="1" ht="38.25" x14ac:dyDescent="0.25">
      <c r="A576" s="39" t="s">
        <v>1096</v>
      </c>
      <c r="B576" s="39" t="s">
        <v>1097</v>
      </c>
      <c r="C576" s="40" t="s">
        <v>13</v>
      </c>
      <c r="D576" s="41">
        <v>2</v>
      </c>
      <c r="E576" s="38">
        <f t="shared" si="684"/>
        <v>7.5439999999999996</v>
      </c>
      <c r="F576" s="38">
        <f t="shared" si="685"/>
        <v>15.08</v>
      </c>
      <c r="G576" s="38">
        <f t="shared" si="686"/>
        <v>2.0254000000000003</v>
      </c>
      <c r="H576" s="38"/>
      <c r="I576" s="38">
        <f t="shared" si="686"/>
        <v>9.5693999999999999</v>
      </c>
      <c r="J576" s="68">
        <f t="shared" si="687"/>
        <v>19.14</v>
      </c>
      <c r="K576" s="71"/>
      <c r="L576" s="71">
        <v>9.1999999999999993</v>
      </c>
      <c r="M576" s="71">
        <v>2.4700000000000002</v>
      </c>
      <c r="N576" s="71"/>
      <c r="O576" s="71">
        <v>11.67</v>
      </c>
      <c r="P576" s="71"/>
      <c r="Q576" s="71">
        <f t="shared" si="688"/>
        <v>7.5391160482155524</v>
      </c>
      <c r="R576" s="71">
        <f t="shared" si="689"/>
        <v>2.0302839517844475</v>
      </c>
      <c r="S576" s="71">
        <f t="shared" si="690"/>
        <v>0</v>
      </c>
      <c r="T576" s="71">
        <f t="shared" si="691"/>
        <v>9.5693999999999999</v>
      </c>
      <c r="U576" s="71">
        <f t="shared" si="692"/>
        <v>9.5693999999999999</v>
      </c>
      <c r="V576" s="71" t="b">
        <f t="shared" si="693"/>
        <v>1</v>
      </c>
      <c r="W576" s="71" t="b">
        <f t="shared" si="694"/>
        <v>1</v>
      </c>
      <c r="X576" s="72">
        <f t="shared" si="695"/>
        <v>-18.000000000000004</v>
      </c>
      <c r="Y576" s="71"/>
      <c r="Z576" s="71"/>
    </row>
    <row r="577" spans="1:26" s="73" customFormat="1" x14ac:dyDescent="0.25">
      <c r="A577" s="74" t="s">
        <v>1098</v>
      </c>
      <c r="B577" s="69" t="s">
        <v>1099</v>
      </c>
      <c r="C577" s="70"/>
      <c r="D577" s="70"/>
      <c r="E577" s="70"/>
      <c r="F577" s="70"/>
      <c r="G577" s="70"/>
      <c r="H577" s="70"/>
      <c r="I577" s="70"/>
      <c r="J577" s="70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  <c r="Y577" s="71"/>
      <c r="Z577" s="71"/>
    </row>
    <row r="578" spans="1:26" s="73" customFormat="1" ht="25.5" x14ac:dyDescent="0.25">
      <c r="A578" s="39" t="s">
        <v>1100</v>
      </c>
      <c r="B578" s="39" t="s">
        <v>1101</v>
      </c>
      <c r="C578" s="40" t="s">
        <v>13</v>
      </c>
      <c r="D578" s="41">
        <v>64</v>
      </c>
      <c r="E578" s="38">
        <f t="shared" ref="E578:E579" si="696">L578*(1-18%)</f>
        <v>66.698800000000006</v>
      </c>
      <c r="F578" s="38">
        <f t="shared" ref="F578:F579" si="697">TRUNC(E578*D578,2)</f>
        <v>4268.72</v>
      </c>
      <c r="G578" s="38">
        <f t="shared" ref="G578:I579" si="698">M578*(1-18%)</f>
        <v>17.958000000000002</v>
      </c>
      <c r="H578" s="38"/>
      <c r="I578" s="38">
        <f t="shared" si="698"/>
        <v>84.656800000000018</v>
      </c>
      <c r="J578" s="68">
        <f>ROUND(I578*D578,2)</f>
        <v>5418.04</v>
      </c>
      <c r="K578" s="71"/>
      <c r="L578" s="71">
        <v>81.34</v>
      </c>
      <c r="M578" s="71">
        <v>21.9</v>
      </c>
      <c r="N578" s="71"/>
      <c r="O578" s="71">
        <v>103.24000000000001</v>
      </c>
      <c r="P578" s="71"/>
      <c r="Q578" s="71">
        <f t="shared" ref="Q578:Q579" si="699">U578-R578-S578</f>
        <v>66.695659024659278</v>
      </c>
      <c r="R578" s="71">
        <f t="shared" ref="R578:R579" si="700">U578-(U578/(1+26.93%))</f>
        <v>17.96114097534074</v>
      </c>
      <c r="S578" s="71">
        <f t="shared" ref="S578:S579" si="701">N578*(1-18%)</f>
        <v>0</v>
      </c>
      <c r="T578" s="71">
        <f t="shared" ref="T578:T579" si="702">(SUM(Q578:S578))</f>
        <v>84.656800000000018</v>
      </c>
      <c r="U578" s="71">
        <f t="shared" ref="U578:U579" si="703">O578*(1-18%)</f>
        <v>84.656800000000018</v>
      </c>
      <c r="V578" s="71" t="b">
        <f t="shared" ref="V578:V579" si="704">U578=T578</f>
        <v>1</v>
      </c>
      <c r="W578" s="71" t="b">
        <f t="shared" ref="W578:W579" si="705">U578=I578</f>
        <v>1</v>
      </c>
      <c r="X578" s="72">
        <f t="shared" ref="X578:X579" si="706">((U578/O578)-1)*100</f>
        <v>-17.999999999999993</v>
      </c>
      <c r="Y578" s="71"/>
      <c r="Z578" s="71"/>
    </row>
    <row r="579" spans="1:26" s="73" customFormat="1" ht="25.5" x14ac:dyDescent="0.25">
      <c r="A579" s="39" t="s">
        <v>1102</v>
      </c>
      <c r="B579" s="39" t="s">
        <v>1103</v>
      </c>
      <c r="C579" s="40" t="s">
        <v>13</v>
      </c>
      <c r="D579" s="41">
        <v>4</v>
      </c>
      <c r="E579" s="38">
        <f t="shared" si="696"/>
        <v>157.50560000000002</v>
      </c>
      <c r="F579" s="38">
        <f t="shared" si="697"/>
        <v>630.02</v>
      </c>
      <c r="G579" s="38">
        <f t="shared" si="698"/>
        <v>42.410400000000003</v>
      </c>
      <c r="H579" s="38"/>
      <c r="I579" s="38">
        <f t="shared" si="698"/>
        <v>199.91600000000003</v>
      </c>
      <c r="J579" s="68">
        <f>ROUND(I579*D579,2)</f>
        <v>799.66</v>
      </c>
      <c r="K579" s="71"/>
      <c r="L579" s="71">
        <v>192.08</v>
      </c>
      <c r="M579" s="71">
        <v>51.72</v>
      </c>
      <c r="N579" s="71"/>
      <c r="O579" s="71">
        <v>243.8</v>
      </c>
      <c r="P579" s="71"/>
      <c r="Q579" s="71">
        <f t="shared" si="699"/>
        <v>157.50098479476881</v>
      </c>
      <c r="R579" s="71">
        <f t="shared" si="700"/>
        <v>42.415015205231214</v>
      </c>
      <c r="S579" s="71">
        <f t="shared" si="701"/>
        <v>0</v>
      </c>
      <c r="T579" s="71">
        <f t="shared" si="702"/>
        <v>199.91600000000003</v>
      </c>
      <c r="U579" s="71">
        <f t="shared" si="703"/>
        <v>199.91600000000003</v>
      </c>
      <c r="V579" s="71" t="b">
        <f t="shared" si="704"/>
        <v>1</v>
      </c>
      <c r="W579" s="71" t="b">
        <f t="shared" si="705"/>
        <v>1</v>
      </c>
      <c r="X579" s="72">
        <f t="shared" si="706"/>
        <v>-17.999999999999993</v>
      </c>
      <c r="Y579" s="71"/>
      <c r="Z579" s="71"/>
    </row>
    <row r="580" spans="1:26" s="73" customFormat="1" x14ac:dyDescent="0.25">
      <c r="A580" s="74" t="s">
        <v>1104</v>
      </c>
      <c r="B580" s="69" t="s">
        <v>1105</v>
      </c>
      <c r="C580" s="70"/>
      <c r="D580" s="70"/>
      <c r="E580" s="70"/>
      <c r="F580" s="70"/>
      <c r="G580" s="70"/>
      <c r="H580" s="70"/>
      <c r="I580" s="70"/>
      <c r="J580" s="70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  <c r="Y580" s="71"/>
      <c r="Z580" s="71"/>
    </row>
    <row r="581" spans="1:26" s="73" customFormat="1" ht="76.5" x14ac:dyDescent="0.25">
      <c r="A581" s="39" t="s">
        <v>1106</v>
      </c>
      <c r="B581" s="39" t="s">
        <v>1107</v>
      </c>
      <c r="C581" s="40" t="s">
        <v>13</v>
      </c>
      <c r="D581" s="41">
        <v>1</v>
      </c>
      <c r="E581" s="38">
        <f t="shared" ref="E581:E583" si="707">L581*(1-18%)</f>
        <v>28791.7088</v>
      </c>
      <c r="F581" s="38">
        <f t="shared" ref="F581:F583" si="708">TRUNC(E581*D581,2)</f>
        <v>28791.7</v>
      </c>
      <c r="G581" s="38"/>
      <c r="H581" s="38">
        <f t="shared" ref="G581:I583" si="709">N581*(1-18%)</f>
        <v>6026.098</v>
      </c>
      <c r="I581" s="38">
        <f t="shared" si="709"/>
        <v>34817.806799999998</v>
      </c>
      <c r="J581" s="68">
        <f>ROUND(I581*D581,2)</f>
        <v>34817.81</v>
      </c>
      <c r="K581" s="71"/>
      <c r="L581" s="71">
        <v>35111.839999999997</v>
      </c>
      <c r="M581" s="71"/>
      <c r="N581" s="71">
        <v>7348.9</v>
      </c>
      <c r="O581" s="71">
        <v>42460.74</v>
      </c>
      <c r="P581" s="71"/>
      <c r="Q581" s="71">
        <f t="shared" ref="Q581:Q583" si="710">U581-R581-S581</f>
        <v>28791.70329942942</v>
      </c>
      <c r="R581" s="71">
        <f t="shared" ref="R581:R582" si="711">M581*(1-18%)</f>
        <v>0</v>
      </c>
      <c r="S581" s="71">
        <f>U581-(U581/(1+20.93%))</f>
        <v>6026.103500570578</v>
      </c>
      <c r="T581" s="71">
        <f t="shared" ref="T581:T583" si="712">(SUM(Q581:S581))</f>
        <v>34817.806799999998</v>
      </c>
      <c r="U581" s="71">
        <f t="shared" ref="U581:U583" si="713">O581*(1-18%)</f>
        <v>34817.806799999998</v>
      </c>
      <c r="V581" s="71" t="b">
        <f t="shared" ref="V581:V583" si="714">U581=T581</f>
        <v>1</v>
      </c>
      <c r="W581" s="71" t="b">
        <f t="shared" ref="W581:W583" si="715">U581=I581</f>
        <v>1</v>
      </c>
      <c r="X581" s="72">
        <f t="shared" ref="X581:X583" si="716">((U581/O581)-1)*100</f>
        <v>-18.000000000000004</v>
      </c>
      <c r="Y581" s="71"/>
      <c r="Z581" s="71"/>
    </row>
    <row r="582" spans="1:26" s="73" customFormat="1" ht="76.5" x14ac:dyDescent="0.25">
      <c r="A582" s="39" t="s">
        <v>1108</v>
      </c>
      <c r="B582" s="39" t="s">
        <v>1109</v>
      </c>
      <c r="C582" s="40" t="s">
        <v>13</v>
      </c>
      <c r="D582" s="41">
        <v>2</v>
      </c>
      <c r="E582" s="38">
        <f t="shared" si="707"/>
        <v>57000.496000000006</v>
      </c>
      <c r="F582" s="38">
        <f t="shared" si="708"/>
        <v>114000.99</v>
      </c>
      <c r="G582" s="38"/>
      <c r="H582" s="38">
        <f t="shared" si="709"/>
        <v>11930.196400000001</v>
      </c>
      <c r="I582" s="38">
        <f t="shared" si="709"/>
        <v>68930.692400000014</v>
      </c>
      <c r="J582" s="68">
        <f>ROUND(I582*D582,2)</f>
        <v>137861.38</v>
      </c>
      <c r="K582" s="71"/>
      <c r="L582" s="71">
        <v>69512.800000000003</v>
      </c>
      <c r="M582" s="71"/>
      <c r="N582" s="71">
        <v>14549.02</v>
      </c>
      <c r="O582" s="71">
        <v>84061.82</v>
      </c>
      <c r="P582" s="71"/>
      <c r="Q582" s="71">
        <f t="shared" si="710"/>
        <v>57000.489870172838</v>
      </c>
      <c r="R582" s="71">
        <f t="shared" si="711"/>
        <v>0</v>
      </c>
      <c r="S582" s="71">
        <f>U582-(U582/(1+20.93%))</f>
        <v>11930.202529827176</v>
      </c>
      <c r="T582" s="71">
        <f t="shared" si="712"/>
        <v>68930.692400000014</v>
      </c>
      <c r="U582" s="71">
        <f t="shared" si="713"/>
        <v>68930.692400000014</v>
      </c>
      <c r="V582" s="71" t="b">
        <f t="shared" si="714"/>
        <v>1</v>
      </c>
      <c r="W582" s="71" t="b">
        <f t="shared" si="715"/>
        <v>1</v>
      </c>
      <c r="X582" s="72">
        <f t="shared" si="716"/>
        <v>-17.999999999999993</v>
      </c>
      <c r="Y582" s="71"/>
      <c r="Z582" s="71"/>
    </row>
    <row r="583" spans="1:26" s="73" customFormat="1" ht="25.5" x14ac:dyDescent="0.25">
      <c r="A583" s="39" t="s">
        <v>1110</v>
      </c>
      <c r="B583" s="39" t="s">
        <v>1111</v>
      </c>
      <c r="C583" s="40" t="s">
        <v>13</v>
      </c>
      <c r="D583" s="41">
        <v>3</v>
      </c>
      <c r="E583" s="38">
        <f t="shared" si="707"/>
        <v>85.886800000000008</v>
      </c>
      <c r="F583" s="38">
        <f t="shared" si="708"/>
        <v>257.66000000000003</v>
      </c>
      <c r="G583" s="38">
        <f t="shared" si="709"/>
        <v>23.124000000000002</v>
      </c>
      <c r="H583" s="38"/>
      <c r="I583" s="38">
        <f t="shared" si="709"/>
        <v>109.0108</v>
      </c>
      <c r="J583" s="68">
        <f>ROUND(I583*D583,2)</f>
        <v>327.02999999999997</v>
      </c>
      <c r="K583" s="71"/>
      <c r="L583" s="71">
        <v>104.74</v>
      </c>
      <c r="M583" s="71">
        <v>28.2</v>
      </c>
      <c r="N583" s="71"/>
      <c r="O583" s="71">
        <v>132.94</v>
      </c>
      <c r="P583" s="71"/>
      <c r="Q583" s="71">
        <f t="shared" si="710"/>
        <v>85.882612463562609</v>
      </c>
      <c r="R583" s="71">
        <f>U583-(U583/(1+26.93%))</f>
        <v>23.128187536437395</v>
      </c>
      <c r="S583" s="71">
        <f t="shared" ref="S583" si="717">N583*(1-18%)</f>
        <v>0</v>
      </c>
      <c r="T583" s="71">
        <f t="shared" si="712"/>
        <v>109.0108</v>
      </c>
      <c r="U583" s="71">
        <f t="shared" si="713"/>
        <v>109.0108</v>
      </c>
      <c r="V583" s="71" t="b">
        <f t="shared" si="714"/>
        <v>1</v>
      </c>
      <c r="W583" s="71" t="b">
        <f t="shared" si="715"/>
        <v>1</v>
      </c>
      <c r="X583" s="72">
        <f t="shared" si="716"/>
        <v>-17.999999999999993</v>
      </c>
      <c r="Y583" s="71"/>
      <c r="Z583" s="71"/>
    </row>
    <row r="584" spans="1:26" s="73" customFormat="1" x14ac:dyDescent="0.25">
      <c r="A584" s="74" t="s">
        <v>1112</v>
      </c>
      <c r="B584" s="69" t="s">
        <v>1113</v>
      </c>
      <c r="C584" s="70"/>
      <c r="D584" s="70"/>
      <c r="E584" s="70"/>
      <c r="F584" s="70"/>
      <c r="G584" s="70"/>
      <c r="H584" s="70"/>
      <c r="I584" s="70"/>
      <c r="J584" s="70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1"/>
      <c r="Y584" s="71"/>
      <c r="Z584" s="71"/>
    </row>
    <row r="585" spans="1:26" s="73" customFormat="1" x14ac:dyDescent="0.25">
      <c r="A585" s="39" t="s">
        <v>1114</v>
      </c>
      <c r="B585" s="39" t="s">
        <v>1115</v>
      </c>
      <c r="C585" s="40" t="s">
        <v>13</v>
      </c>
      <c r="D585" s="41">
        <v>3</v>
      </c>
      <c r="E585" s="38">
        <f t="shared" ref="E585" si="718">L585*(1-18%)</f>
        <v>77.908200000000008</v>
      </c>
      <c r="F585" s="38">
        <f t="shared" ref="F585" si="719">TRUNC(E585*D585,2)</f>
        <v>233.72</v>
      </c>
      <c r="G585" s="38">
        <f t="shared" ref="G585:I585" si="720">M585*(1-18%)</f>
        <v>20.9756</v>
      </c>
      <c r="H585" s="38"/>
      <c r="I585" s="38">
        <f t="shared" si="720"/>
        <v>98.883800000000008</v>
      </c>
      <c r="J585" s="68">
        <f>ROUND(I585*D585,2)</f>
        <v>296.64999999999998</v>
      </c>
      <c r="K585" s="71"/>
      <c r="L585" s="71">
        <v>95.01</v>
      </c>
      <c r="M585" s="71">
        <v>25.58</v>
      </c>
      <c r="N585" s="71"/>
      <c r="O585" s="71">
        <v>120.59</v>
      </c>
      <c r="P585" s="71"/>
      <c r="Q585" s="71">
        <f>U585-R585-S585</f>
        <v>77.904199164894052</v>
      </c>
      <c r="R585" s="71">
        <f>U585-(U585/(1+26.93%))</f>
        <v>20.979600835105956</v>
      </c>
      <c r="S585" s="71">
        <f>N585*(1-18%)</f>
        <v>0</v>
      </c>
      <c r="T585" s="71">
        <f>(SUM(Q585:S585))</f>
        <v>98.883800000000008</v>
      </c>
      <c r="U585" s="71">
        <f>O585*(1-18%)</f>
        <v>98.883800000000008</v>
      </c>
      <c r="V585" s="71" t="b">
        <f>U585=T585</f>
        <v>1</v>
      </c>
      <c r="W585" s="71" t="b">
        <f>U585=I585</f>
        <v>1</v>
      </c>
      <c r="X585" s="72">
        <f>((U585/O585)-1)*100</f>
        <v>-17.999999999999993</v>
      </c>
      <c r="Y585" s="71"/>
      <c r="Z585" s="71"/>
    </row>
    <row r="586" spans="1:26" s="73" customFormat="1" x14ac:dyDescent="0.25">
      <c r="A586" s="74" t="s">
        <v>1116</v>
      </c>
      <c r="B586" s="69" t="s">
        <v>1117</v>
      </c>
      <c r="C586" s="70"/>
      <c r="D586" s="70"/>
      <c r="E586" s="70"/>
      <c r="F586" s="70"/>
      <c r="G586" s="70"/>
      <c r="H586" s="70"/>
      <c r="I586" s="70"/>
      <c r="J586" s="70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1"/>
      <c r="Y586" s="71"/>
      <c r="Z586" s="71"/>
    </row>
    <row r="587" spans="1:26" s="73" customFormat="1" x14ac:dyDescent="0.25">
      <c r="A587" s="74" t="s">
        <v>1118</v>
      </c>
      <c r="B587" s="69" t="s">
        <v>1119</v>
      </c>
      <c r="C587" s="70"/>
      <c r="D587" s="70"/>
      <c r="E587" s="70"/>
      <c r="F587" s="70"/>
      <c r="G587" s="70"/>
      <c r="H587" s="70"/>
      <c r="I587" s="70"/>
      <c r="J587" s="70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  <c r="Y587" s="71"/>
      <c r="Z587" s="71"/>
    </row>
    <row r="588" spans="1:26" s="73" customFormat="1" ht="63.75" x14ac:dyDescent="0.25">
      <c r="A588" s="39" t="s">
        <v>1120</v>
      </c>
      <c r="B588" s="39" t="s">
        <v>1121</v>
      </c>
      <c r="C588" s="40" t="s">
        <v>13</v>
      </c>
      <c r="D588" s="41">
        <v>328</v>
      </c>
      <c r="E588" s="38">
        <f t="shared" ref="E588:E590" si="721">L588*(1-18%)</f>
        <v>131.88060000000002</v>
      </c>
      <c r="F588" s="38">
        <f t="shared" ref="F588:F590" si="722">TRUNC(E588*D588,2)</f>
        <v>43256.83</v>
      </c>
      <c r="G588" s="38">
        <f t="shared" ref="G588:I590" si="723">M588*(1-18%)</f>
        <v>35.514200000000002</v>
      </c>
      <c r="H588" s="38"/>
      <c r="I588" s="38">
        <f t="shared" si="723"/>
        <v>167.39480000000003</v>
      </c>
      <c r="J588" s="68">
        <f>ROUND(I588*D588,2)</f>
        <v>54905.49</v>
      </c>
      <c r="K588" s="71"/>
      <c r="L588" s="71">
        <v>160.83000000000001</v>
      </c>
      <c r="M588" s="71">
        <v>43.31</v>
      </c>
      <c r="N588" s="71"/>
      <c r="O588" s="71">
        <v>204.14000000000001</v>
      </c>
      <c r="P588" s="71"/>
      <c r="Q588" s="71">
        <f t="shared" ref="Q588:Q590" si="724">U588-R588-S588</f>
        <v>131.87961868746558</v>
      </c>
      <c r="R588" s="71">
        <f t="shared" ref="R588:R590" si="725">U588-(U588/(1+26.93%))</f>
        <v>35.515181312534452</v>
      </c>
      <c r="S588" s="71">
        <f t="shared" ref="S588:S590" si="726">N588*(1-18%)</f>
        <v>0</v>
      </c>
      <c r="T588" s="71">
        <f t="shared" ref="T588:T590" si="727">(SUM(Q588:S588))</f>
        <v>167.39480000000003</v>
      </c>
      <c r="U588" s="71">
        <f t="shared" ref="U588:U590" si="728">O588*(1-18%)</f>
        <v>167.39480000000003</v>
      </c>
      <c r="V588" s="71" t="b">
        <f t="shared" ref="V588:V590" si="729">U588=T588</f>
        <v>1</v>
      </c>
      <c r="W588" s="71" t="b">
        <f t="shared" ref="W588:W590" si="730">U588=I588</f>
        <v>1</v>
      </c>
      <c r="X588" s="72">
        <f t="shared" ref="X588:X590" si="731">((U588/O588)-1)*100</f>
        <v>-17.999999999999993</v>
      </c>
      <c r="Y588" s="71"/>
      <c r="Z588" s="71"/>
    </row>
    <row r="589" spans="1:26" s="73" customFormat="1" ht="51" x14ac:dyDescent="0.25">
      <c r="A589" s="39" t="s">
        <v>1122</v>
      </c>
      <c r="B589" s="39" t="s">
        <v>1123</v>
      </c>
      <c r="C589" s="40" t="s">
        <v>13</v>
      </c>
      <c r="D589" s="41">
        <v>22</v>
      </c>
      <c r="E589" s="38">
        <f t="shared" si="721"/>
        <v>27.0928</v>
      </c>
      <c r="F589" s="38">
        <f t="shared" si="722"/>
        <v>596.04</v>
      </c>
      <c r="G589" s="38">
        <f t="shared" si="723"/>
        <v>7.2898000000000014</v>
      </c>
      <c r="H589" s="38"/>
      <c r="I589" s="38">
        <f t="shared" si="723"/>
        <v>34.382600000000004</v>
      </c>
      <c r="J589" s="68">
        <f>ROUND(I589*D589,2)</f>
        <v>756.42</v>
      </c>
      <c r="K589" s="71"/>
      <c r="L589" s="71">
        <v>33.04</v>
      </c>
      <c r="M589" s="71">
        <v>8.89</v>
      </c>
      <c r="N589" s="71"/>
      <c r="O589" s="71">
        <v>41.93</v>
      </c>
      <c r="P589" s="71"/>
      <c r="Q589" s="71">
        <f t="shared" si="724"/>
        <v>27.087843693374307</v>
      </c>
      <c r="R589" s="71">
        <f t="shared" si="725"/>
        <v>7.2947563066256969</v>
      </c>
      <c r="S589" s="71">
        <f t="shared" si="726"/>
        <v>0</v>
      </c>
      <c r="T589" s="71">
        <f t="shared" si="727"/>
        <v>34.382600000000004</v>
      </c>
      <c r="U589" s="71">
        <f t="shared" si="728"/>
        <v>34.382600000000004</v>
      </c>
      <c r="V589" s="71" t="b">
        <f t="shared" si="729"/>
        <v>1</v>
      </c>
      <c r="W589" s="71" t="b">
        <f t="shared" si="730"/>
        <v>1</v>
      </c>
      <c r="X589" s="72">
        <f t="shared" si="731"/>
        <v>-17.999999999999993</v>
      </c>
      <c r="Y589" s="71"/>
      <c r="Z589" s="71"/>
    </row>
    <row r="590" spans="1:26" s="73" customFormat="1" ht="51" x14ac:dyDescent="0.25">
      <c r="A590" s="39" t="s">
        <v>1124</v>
      </c>
      <c r="B590" s="39" t="s">
        <v>1125</v>
      </c>
      <c r="C590" s="40" t="s">
        <v>13</v>
      </c>
      <c r="D590" s="41">
        <v>10</v>
      </c>
      <c r="E590" s="38">
        <f t="shared" si="721"/>
        <v>158.09600000000003</v>
      </c>
      <c r="F590" s="38">
        <f t="shared" si="722"/>
        <v>1580.96</v>
      </c>
      <c r="G590" s="38">
        <f t="shared" si="723"/>
        <v>42.574400000000004</v>
      </c>
      <c r="H590" s="38"/>
      <c r="I590" s="38">
        <f t="shared" si="723"/>
        <v>200.67040000000003</v>
      </c>
      <c r="J590" s="68">
        <f>ROUND(I590*D590,2)</f>
        <v>2006.7</v>
      </c>
      <c r="K590" s="71"/>
      <c r="L590" s="71">
        <v>192.8</v>
      </c>
      <c r="M590" s="71">
        <v>51.92</v>
      </c>
      <c r="N590" s="71"/>
      <c r="O590" s="71">
        <v>244.72000000000003</v>
      </c>
      <c r="P590" s="71"/>
      <c r="Q590" s="71">
        <f t="shared" si="724"/>
        <v>158.09532813361699</v>
      </c>
      <c r="R590" s="71">
        <f t="shared" si="725"/>
        <v>42.575071866383041</v>
      </c>
      <c r="S590" s="71">
        <f t="shared" si="726"/>
        <v>0</v>
      </c>
      <c r="T590" s="71">
        <f t="shared" si="727"/>
        <v>200.67040000000003</v>
      </c>
      <c r="U590" s="71">
        <f t="shared" si="728"/>
        <v>200.67040000000003</v>
      </c>
      <c r="V590" s="71" t="b">
        <f t="shared" si="729"/>
        <v>1</v>
      </c>
      <c r="W590" s="71" t="b">
        <f t="shared" si="730"/>
        <v>1</v>
      </c>
      <c r="X590" s="72">
        <f t="shared" si="731"/>
        <v>-17.999999999999993</v>
      </c>
      <c r="Y590" s="71"/>
      <c r="Z590" s="71"/>
    </row>
    <row r="591" spans="1:26" s="73" customFormat="1" x14ac:dyDescent="0.25">
      <c r="A591" s="74" t="s">
        <v>1126</v>
      </c>
      <c r="B591" s="69" t="s">
        <v>1127</v>
      </c>
      <c r="C591" s="70"/>
      <c r="D591" s="70"/>
      <c r="E591" s="70"/>
      <c r="F591" s="70"/>
      <c r="G591" s="70"/>
      <c r="H591" s="70"/>
      <c r="I591" s="70"/>
      <c r="J591" s="70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1"/>
      <c r="Y591" s="71"/>
      <c r="Z591" s="71"/>
    </row>
    <row r="592" spans="1:26" s="73" customFormat="1" ht="51" x14ac:dyDescent="0.25">
      <c r="A592" s="39" t="s">
        <v>1128</v>
      </c>
      <c r="B592" s="39" t="s">
        <v>1129</v>
      </c>
      <c r="C592" s="40" t="s">
        <v>13</v>
      </c>
      <c r="D592" s="41">
        <v>50</v>
      </c>
      <c r="E592" s="38">
        <f t="shared" ref="E592:E594" si="732">L592*(1-18%)</f>
        <v>11.447200000000002</v>
      </c>
      <c r="F592" s="38">
        <f t="shared" ref="F592:F594" si="733">TRUNC(E592*D592,2)</f>
        <v>572.36</v>
      </c>
      <c r="G592" s="38">
        <f t="shared" ref="G592:I594" si="734">M592*(1-18%)</f>
        <v>3.0750000000000002</v>
      </c>
      <c r="H592" s="38"/>
      <c r="I592" s="38">
        <f t="shared" si="734"/>
        <v>14.522200000000002</v>
      </c>
      <c r="J592" s="68">
        <f>ROUND(I592*D592,2)</f>
        <v>726.11</v>
      </c>
      <c r="K592" s="71"/>
      <c r="L592" s="71">
        <v>13.96</v>
      </c>
      <c r="M592" s="71">
        <v>3.75</v>
      </c>
      <c r="N592" s="71"/>
      <c r="O592" s="71">
        <v>17.71</v>
      </c>
      <c r="P592" s="71"/>
      <c r="Q592" s="71">
        <f t="shared" ref="Q592:Q594" si="735">U592-R592-S592</f>
        <v>11.441109272827545</v>
      </c>
      <c r="R592" s="71">
        <f t="shared" ref="R592:R594" si="736">U592-(U592/(1+26.93%))</f>
        <v>3.081090727172457</v>
      </c>
      <c r="S592" s="71">
        <f t="shared" ref="S592:S594" si="737">N592*(1-18%)</f>
        <v>0</v>
      </c>
      <c r="T592" s="71">
        <f t="shared" ref="T592:T594" si="738">(SUM(Q592:S592))</f>
        <v>14.522200000000002</v>
      </c>
      <c r="U592" s="71">
        <f t="shared" ref="U592:U594" si="739">O592*(1-18%)</f>
        <v>14.522200000000002</v>
      </c>
      <c r="V592" s="71" t="b">
        <f t="shared" ref="V592:V594" si="740">U592=T592</f>
        <v>1</v>
      </c>
      <c r="W592" s="71" t="b">
        <f t="shared" ref="W592:W594" si="741">U592=I592</f>
        <v>1</v>
      </c>
      <c r="X592" s="72">
        <f t="shared" ref="X592:X594" si="742">((U592/O592)-1)*100</f>
        <v>-17.999999999999993</v>
      </c>
      <c r="Y592" s="71"/>
      <c r="Z592" s="71"/>
    </row>
    <row r="593" spans="1:26" s="73" customFormat="1" ht="51" x14ac:dyDescent="0.25">
      <c r="A593" s="39" t="s">
        <v>1130</v>
      </c>
      <c r="B593" s="39" t="s">
        <v>1131</v>
      </c>
      <c r="C593" s="40" t="s">
        <v>13</v>
      </c>
      <c r="D593" s="41">
        <v>2</v>
      </c>
      <c r="E593" s="38">
        <f t="shared" si="732"/>
        <v>15.3668</v>
      </c>
      <c r="F593" s="38">
        <f t="shared" si="733"/>
        <v>30.73</v>
      </c>
      <c r="G593" s="38">
        <f t="shared" si="734"/>
        <v>4.1328000000000005</v>
      </c>
      <c r="H593" s="38"/>
      <c r="I593" s="38">
        <f t="shared" si="734"/>
        <v>19.499600000000001</v>
      </c>
      <c r="J593" s="68">
        <f>ROUND(I593*D593,2)</f>
        <v>39</v>
      </c>
      <c r="K593" s="71"/>
      <c r="L593" s="71">
        <v>18.739999999999998</v>
      </c>
      <c r="M593" s="71">
        <v>5.04</v>
      </c>
      <c r="N593" s="71"/>
      <c r="O593" s="71">
        <v>23.779999999999998</v>
      </c>
      <c r="P593" s="71"/>
      <c r="Q593" s="71">
        <f t="shared" si="735"/>
        <v>15.362483258488933</v>
      </c>
      <c r="R593" s="71">
        <f t="shared" si="736"/>
        <v>4.1371167415110683</v>
      </c>
      <c r="S593" s="71">
        <f t="shared" si="737"/>
        <v>0</v>
      </c>
      <c r="T593" s="71">
        <f t="shared" si="738"/>
        <v>19.499600000000001</v>
      </c>
      <c r="U593" s="71">
        <f t="shared" si="739"/>
        <v>19.499600000000001</v>
      </c>
      <c r="V593" s="71" t="b">
        <f t="shared" si="740"/>
        <v>1</v>
      </c>
      <c r="W593" s="71" t="b">
        <f t="shared" si="741"/>
        <v>1</v>
      </c>
      <c r="X593" s="72">
        <f t="shared" si="742"/>
        <v>-17.999999999999982</v>
      </c>
      <c r="Y593" s="71"/>
      <c r="Z593" s="71"/>
    </row>
    <row r="594" spans="1:26" s="73" customFormat="1" ht="51" x14ac:dyDescent="0.25">
      <c r="A594" s="39" t="s">
        <v>1132</v>
      </c>
      <c r="B594" s="39" t="s">
        <v>1133</v>
      </c>
      <c r="C594" s="40" t="s">
        <v>13</v>
      </c>
      <c r="D594" s="41">
        <v>2</v>
      </c>
      <c r="E594" s="38">
        <f t="shared" si="732"/>
        <v>33.915199999999999</v>
      </c>
      <c r="F594" s="38">
        <f t="shared" si="733"/>
        <v>67.83</v>
      </c>
      <c r="G594" s="38">
        <f t="shared" si="734"/>
        <v>9.1266000000000016</v>
      </c>
      <c r="H594" s="38"/>
      <c r="I594" s="38">
        <f t="shared" si="734"/>
        <v>43.041800000000002</v>
      </c>
      <c r="J594" s="68">
        <f>ROUND(I594*D594,2)</f>
        <v>86.08</v>
      </c>
      <c r="K594" s="71"/>
      <c r="L594" s="71">
        <v>41.36</v>
      </c>
      <c r="M594" s="71">
        <v>11.13</v>
      </c>
      <c r="N594" s="71"/>
      <c r="O594" s="71">
        <v>52.49</v>
      </c>
      <c r="P594" s="71"/>
      <c r="Q594" s="71">
        <f t="shared" si="735"/>
        <v>33.909871582762158</v>
      </c>
      <c r="R594" s="71">
        <f t="shared" si="736"/>
        <v>9.1319284172378445</v>
      </c>
      <c r="S594" s="71">
        <f t="shared" si="737"/>
        <v>0</v>
      </c>
      <c r="T594" s="71">
        <f t="shared" si="738"/>
        <v>43.041800000000002</v>
      </c>
      <c r="U594" s="71">
        <f t="shared" si="739"/>
        <v>43.041800000000002</v>
      </c>
      <c r="V594" s="71" t="b">
        <f t="shared" si="740"/>
        <v>1</v>
      </c>
      <c r="W594" s="71" t="b">
        <f t="shared" si="741"/>
        <v>1</v>
      </c>
      <c r="X594" s="72">
        <f t="shared" si="742"/>
        <v>-17.999999999999993</v>
      </c>
      <c r="Y594" s="71"/>
      <c r="Z594" s="71"/>
    </row>
    <row r="595" spans="1:26" s="73" customFormat="1" x14ac:dyDescent="0.25">
      <c r="A595" s="74" t="s">
        <v>1134</v>
      </c>
      <c r="B595" s="69" t="s">
        <v>1135</v>
      </c>
      <c r="C595" s="70"/>
      <c r="D595" s="70"/>
      <c r="E595" s="70"/>
      <c r="F595" s="70"/>
      <c r="G595" s="70"/>
      <c r="H595" s="70"/>
      <c r="I595" s="70"/>
      <c r="J595" s="70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1"/>
      <c r="Y595" s="71"/>
      <c r="Z595" s="71"/>
    </row>
    <row r="596" spans="1:26" s="73" customFormat="1" ht="25.5" x14ac:dyDescent="0.25">
      <c r="A596" s="39" t="s">
        <v>1136</v>
      </c>
      <c r="B596" s="39" t="s">
        <v>1137</v>
      </c>
      <c r="C596" s="40" t="s">
        <v>649</v>
      </c>
      <c r="D596" s="41">
        <v>20</v>
      </c>
      <c r="E596" s="38">
        <f t="shared" ref="E596:E598" si="743">L596*(1-18%)</f>
        <v>158.07140000000001</v>
      </c>
      <c r="F596" s="38">
        <f t="shared" ref="F596:F598" si="744">TRUNC(E596*D596,2)</f>
        <v>3161.42</v>
      </c>
      <c r="G596" s="38">
        <f t="shared" ref="G596:I598" si="745">M596*(1-18%)</f>
        <v>42.566200000000002</v>
      </c>
      <c r="H596" s="38"/>
      <c r="I596" s="38">
        <f t="shared" si="745"/>
        <v>200.63760000000002</v>
      </c>
      <c r="J596" s="68">
        <f>ROUND(I596*D596,2)</f>
        <v>4012.75</v>
      </c>
      <c r="K596" s="71"/>
      <c r="L596" s="71">
        <v>192.77</v>
      </c>
      <c r="M596" s="71">
        <v>51.91</v>
      </c>
      <c r="N596" s="71"/>
      <c r="O596" s="71">
        <v>244.68</v>
      </c>
      <c r="P596" s="71"/>
      <c r="Q596" s="71">
        <f t="shared" ref="Q596:Q598" si="746">U596-R596-S596</f>
        <v>158.06948711888447</v>
      </c>
      <c r="R596" s="71">
        <f t="shared" ref="R596:R598" si="747">U596-(U596/(1+26.93%))</f>
        <v>42.568112881115553</v>
      </c>
      <c r="S596" s="71">
        <f t="shared" ref="S596:S598" si="748">N596*(1-18%)</f>
        <v>0</v>
      </c>
      <c r="T596" s="71">
        <f t="shared" ref="T596:T598" si="749">(SUM(Q596:S596))</f>
        <v>200.63760000000002</v>
      </c>
      <c r="U596" s="71">
        <f t="shared" ref="U596:U598" si="750">O596*(1-18%)</f>
        <v>200.63760000000002</v>
      </c>
      <c r="V596" s="71" t="b">
        <f t="shared" ref="V596:V598" si="751">U596=T596</f>
        <v>1</v>
      </c>
      <c r="W596" s="71" t="b">
        <f t="shared" ref="W596:W598" si="752">U596=I596</f>
        <v>1</v>
      </c>
      <c r="X596" s="72">
        <f t="shared" ref="X596:X598" si="753">((U596/O596)-1)*100</f>
        <v>-17.999999999999993</v>
      </c>
      <c r="Y596" s="71"/>
      <c r="Z596" s="71"/>
    </row>
    <row r="597" spans="1:26" s="73" customFormat="1" ht="51" x14ac:dyDescent="0.25">
      <c r="A597" s="39" t="s">
        <v>1138</v>
      </c>
      <c r="B597" s="39" t="s">
        <v>1139</v>
      </c>
      <c r="C597" s="40" t="s">
        <v>13</v>
      </c>
      <c r="D597" s="41">
        <v>21</v>
      </c>
      <c r="E597" s="38">
        <f t="shared" si="743"/>
        <v>14.579600000000003</v>
      </c>
      <c r="F597" s="38">
        <f t="shared" si="744"/>
        <v>306.17</v>
      </c>
      <c r="G597" s="38">
        <f t="shared" si="745"/>
        <v>3.9196000000000004</v>
      </c>
      <c r="H597" s="38"/>
      <c r="I597" s="38">
        <f t="shared" si="745"/>
        <v>18.499200000000002</v>
      </c>
      <c r="J597" s="68">
        <f>ROUND(I597*D597,2)</f>
        <v>388.48</v>
      </c>
      <c r="K597" s="71"/>
      <c r="L597" s="71">
        <v>17.78</v>
      </c>
      <c r="M597" s="71">
        <v>4.78</v>
      </c>
      <c r="N597" s="71"/>
      <c r="O597" s="71">
        <v>22.560000000000002</v>
      </c>
      <c r="P597" s="71"/>
      <c r="Q597" s="71">
        <f t="shared" si="746"/>
        <v>14.574332309146778</v>
      </c>
      <c r="R597" s="71">
        <f t="shared" si="747"/>
        <v>3.9248676908532243</v>
      </c>
      <c r="S597" s="71">
        <f t="shared" si="748"/>
        <v>0</v>
      </c>
      <c r="T597" s="71">
        <f t="shared" si="749"/>
        <v>18.499200000000002</v>
      </c>
      <c r="U597" s="71">
        <f t="shared" si="750"/>
        <v>18.499200000000002</v>
      </c>
      <c r="V597" s="71" t="b">
        <f t="shared" si="751"/>
        <v>1</v>
      </c>
      <c r="W597" s="71" t="b">
        <f t="shared" si="752"/>
        <v>1</v>
      </c>
      <c r="X597" s="72">
        <f t="shared" si="753"/>
        <v>-18.000000000000004</v>
      </c>
      <c r="Y597" s="71"/>
      <c r="Z597" s="71"/>
    </row>
    <row r="598" spans="1:26" s="73" customFormat="1" ht="51" x14ac:dyDescent="0.25">
      <c r="A598" s="39" t="s">
        <v>1140</v>
      </c>
      <c r="B598" s="39" t="s">
        <v>1141</v>
      </c>
      <c r="C598" s="40" t="s">
        <v>13</v>
      </c>
      <c r="D598" s="41">
        <v>544</v>
      </c>
      <c r="E598" s="38">
        <f t="shared" si="743"/>
        <v>16.088400000000004</v>
      </c>
      <c r="F598" s="38">
        <f t="shared" si="744"/>
        <v>8752.08</v>
      </c>
      <c r="G598" s="38">
        <f t="shared" si="745"/>
        <v>4.3296000000000001</v>
      </c>
      <c r="H598" s="38"/>
      <c r="I598" s="38">
        <f t="shared" si="745"/>
        <v>20.418000000000003</v>
      </c>
      <c r="J598" s="68">
        <f>ROUND(I598*D598,2)</f>
        <v>11107.39</v>
      </c>
      <c r="K598" s="71"/>
      <c r="L598" s="71">
        <v>19.62</v>
      </c>
      <c r="M598" s="71">
        <v>5.28</v>
      </c>
      <c r="N598" s="71"/>
      <c r="O598" s="71">
        <v>24.900000000000002</v>
      </c>
      <c r="P598" s="71"/>
      <c r="Q598" s="71">
        <f t="shared" si="746"/>
        <v>16.086031670999766</v>
      </c>
      <c r="R598" s="71">
        <f t="shared" si="747"/>
        <v>4.3319683290002367</v>
      </c>
      <c r="S598" s="71">
        <f t="shared" si="748"/>
        <v>0</v>
      </c>
      <c r="T598" s="71">
        <f t="shared" si="749"/>
        <v>20.418000000000003</v>
      </c>
      <c r="U598" s="71">
        <f t="shared" si="750"/>
        <v>20.418000000000003</v>
      </c>
      <c r="V598" s="71" t="b">
        <f t="shared" si="751"/>
        <v>1</v>
      </c>
      <c r="W598" s="71" t="b">
        <f t="shared" si="752"/>
        <v>1</v>
      </c>
      <c r="X598" s="72">
        <f t="shared" si="753"/>
        <v>-17.999999999999993</v>
      </c>
      <c r="Y598" s="71"/>
      <c r="Z598" s="71"/>
    </row>
    <row r="599" spans="1:26" s="73" customFormat="1" x14ac:dyDescent="0.25">
      <c r="A599" s="74" t="s">
        <v>1142</v>
      </c>
      <c r="B599" s="69" t="s">
        <v>1143</v>
      </c>
      <c r="C599" s="70"/>
      <c r="D599" s="70"/>
      <c r="E599" s="70"/>
      <c r="F599" s="70"/>
      <c r="G599" s="70"/>
      <c r="H599" s="70"/>
      <c r="I599" s="70"/>
      <c r="J599" s="70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  <c r="Y599" s="71"/>
      <c r="Z599" s="71"/>
    </row>
    <row r="600" spans="1:26" s="73" customFormat="1" ht="38.25" x14ac:dyDescent="0.25">
      <c r="A600" s="39" t="s">
        <v>1144</v>
      </c>
      <c r="B600" s="39" t="s">
        <v>1145</v>
      </c>
      <c r="C600" s="40" t="s">
        <v>13</v>
      </c>
      <c r="D600" s="41">
        <v>3</v>
      </c>
      <c r="E600" s="38">
        <f t="shared" ref="E600:E611" si="754">L600*(1-18%)</f>
        <v>1.7056000000000002</v>
      </c>
      <c r="F600" s="38">
        <f t="shared" ref="F600:F611" si="755">TRUNC(E600*D600,2)</f>
        <v>5.1100000000000003</v>
      </c>
      <c r="G600" s="38">
        <f t="shared" ref="G600:I611" si="756">M600*(1-18%)</f>
        <v>0.45920000000000005</v>
      </c>
      <c r="H600" s="38"/>
      <c r="I600" s="38">
        <f t="shared" si="756"/>
        <v>2.1648000000000001</v>
      </c>
      <c r="J600" s="68">
        <f t="shared" ref="J600:J611" si="757">ROUND(I600*D600,2)</f>
        <v>6.49</v>
      </c>
      <c r="K600" s="71"/>
      <c r="L600" s="71">
        <v>2.08</v>
      </c>
      <c r="M600" s="71">
        <v>0.56000000000000005</v>
      </c>
      <c r="N600" s="71"/>
      <c r="O600" s="71">
        <v>2.64</v>
      </c>
      <c r="P600" s="71"/>
      <c r="Q600" s="71">
        <f t="shared" ref="Q600:Q611" si="758">U600-R600-S600</f>
        <v>1.7055069723469631</v>
      </c>
      <c r="R600" s="71">
        <f t="shared" ref="R600:R611" si="759">U600-(U600/(1+26.93%))</f>
        <v>0.45929302765303692</v>
      </c>
      <c r="S600" s="71">
        <f t="shared" ref="S600:S611" si="760">N600*(1-18%)</f>
        <v>0</v>
      </c>
      <c r="T600" s="71">
        <f t="shared" ref="T600:T611" si="761">(SUM(Q600:S600))</f>
        <v>2.1648000000000001</v>
      </c>
      <c r="U600" s="71">
        <f t="shared" ref="U600:U611" si="762">O600*(1-18%)</f>
        <v>2.1648000000000001</v>
      </c>
      <c r="V600" s="71" t="b">
        <f t="shared" ref="V600:V611" si="763">U600=T600</f>
        <v>1</v>
      </c>
      <c r="W600" s="71" t="b">
        <f t="shared" ref="W600:W611" si="764">U600=I600</f>
        <v>1</v>
      </c>
      <c r="X600" s="72">
        <f t="shared" ref="X600:X611" si="765">((U600/O600)-1)*100</f>
        <v>-18.000000000000004</v>
      </c>
      <c r="Y600" s="71"/>
      <c r="Z600" s="71"/>
    </row>
    <row r="601" spans="1:26" s="73" customFormat="1" ht="38.25" x14ac:dyDescent="0.25">
      <c r="A601" s="39" t="s">
        <v>1146</v>
      </c>
      <c r="B601" s="39" t="s">
        <v>1147</v>
      </c>
      <c r="C601" s="40" t="s">
        <v>13</v>
      </c>
      <c r="D601" s="41">
        <v>1</v>
      </c>
      <c r="E601" s="38">
        <f t="shared" si="754"/>
        <v>11.422600000000001</v>
      </c>
      <c r="F601" s="38">
        <f t="shared" si="755"/>
        <v>11.42</v>
      </c>
      <c r="G601" s="38">
        <f t="shared" si="756"/>
        <v>3.0750000000000002</v>
      </c>
      <c r="H601" s="38"/>
      <c r="I601" s="38">
        <f t="shared" si="756"/>
        <v>14.4976</v>
      </c>
      <c r="J601" s="68">
        <f t="shared" si="757"/>
        <v>14.5</v>
      </c>
      <c r="K601" s="71"/>
      <c r="L601" s="71">
        <v>13.93</v>
      </c>
      <c r="M601" s="71">
        <v>3.75</v>
      </c>
      <c r="N601" s="71"/>
      <c r="O601" s="71">
        <v>17.68</v>
      </c>
      <c r="P601" s="71"/>
      <c r="Q601" s="71">
        <f t="shared" si="758"/>
        <v>11.421728511778147</v>
      </c>
      <c r="R601" s="71">
        <f t="shared" si="759"/>
        <v>3.0758714882218534</v>
      </c>
      <c r="S601" s="71">
        <f t="shared" si="760"/>
        <v>0</v>
      </c>
      <c r="T601" s="71">
        <f t="shared" si="761"/>
        <v>14.4976</v>
      </c>
      <c r="U601" s="71">
        <f t="shared" si="762"/>
        <v>14.4976</v>
      </c>
      <c r="V601" s="71" t="b">
        <f t="shared" si="763"/>
        <v>1</v>
      </c>
      <c r="W601" s="71" t="b">
        <f t="shared" si="764"/>
        <v>1</v>
      </c>
      <c r="X601" s="72">
        <f t="shared" si="765"/>
        <v>-17.999999999999993</v>
      </c>
      <c r="Y601" s="71"/>
      <c r="Z601" s="71"/>
    </row>
    <row r="602" spans="1:26" s="73" customFormat="1" ht="25.5" x14ac:dyDescent="0.25">
      <c r="A602" s="39" t="s">
        <v>1148</v>
      </c>
      <c r="B602" s="39" t="s">
        <v>1149</v>
      </c>
      <c r="C602" s="40" t="s">
        <v>13</v>
      </c>
      <c r="D602" s="41">
        <v>2</v>
      </c>
      <c r="E602" s="38">
        <f t="shared" si="754"/>
        <v>33.464200000000005</v>
      </c>
      <c r="F602" s="38">
        <f t="shared" si="755"/>
        <v>66.92</v>
      </c>
      <c r="G602" s="38">
        <f t="shared" si="756"/>
        <v>9.0118000000000009</v>
      </c>
      <c r="H602" s="38"/>
      <c r="I602" s="38">
        <f t="shared" si="756"/>
        <v>42.476000000000006</v>
      </c>
      <c r="J602" s="68">
        <f t="shared" si="757"/>
        <v>84.95</v>
      </c>
      <c r="K602" s="71"/>
      <c r="L602" s="71">
        <v>40.81</v>
      </c>
      <c r="M602" s="71">
        <v>10.99</v>
      </c>
      <c r="N602" s="71"/>
      <c r="O602" s="71">
        <v>51.800000000000004</v>
      </c>
      <c r="P602" s="71"/>
      <c r="Q602" s="71">
        <f t="shared" si="758"/>
        <v>33.464114078626025</v>
      </c>
      <c r="R602" s="71">
        <f t="shared" si="759"/>
        <v>9.011885921373981</v>
      </c>
      <c r="S602" s="71">
        <f t="shared" si="760"/>
        <v>0</v>
      </c>
      <c r="T602" s="71">
        <f t="shared" si="761"/>
        <v>42.476000000000006</v>
      </c>
      <c r="U602" s="71">
        <f t="shared" si="762"/>
        <v>42.476000000000006</v>
      </c>
      <c r="V602" s="71" t="b">
        <f t="shared" si="763"/>
        <v>1</v>
      </c>
      <c r="W602" s="71" t="b">
        <f t="shared" si="764"/>
        <v>1</v>
      </c>
      <c r="X602" s="72">
        <f t="shared" si="765"/>
        <v>-17.999999999999993</v>
      </c>
      <c r="Y602" s="71"/>
      <c r="Z602" s="71"/>
    </row>
    <row r="603" spans="1:26" s="73" customFormat="1" ht="38.25" x14ac:dyDescent="0.25">
      <c r="A603" s="39" t="s">
        <v>1150</v>
      </c>
      <c r="B603" s="39" t="s">
        <v>1151</v>
      </c>
      <c r="C603" s="40" t="s">
        <v>13</v>
      </c>
      <c r="D603" s="41">
        <v>2</v>
      </c>
      <c r="E603" s="38">
        <f t="shared" si="754"/>
        <v>4.5591999999999997</v>
      </c>
      <c r="F603" s="38">
        <f t="shared" si="755"/>
        <v>9.11</v>
      </c>
      <c r="G603" s="38">
        <f t="shared" si="756"/>
        <v>1.2218</v>
      </c>
      <c r="H603" s="38"/>
      <c r="I603" s="38">
        <f t="shared" si="756"/>
        <v>5.7810000000000006</v>
      </c>
      <c r="J603" s="68">
        <f t="shared" si="757"/>
        <v>11.56</v>
      </c>
      <c r="K603" s="71"/>
      <c r="L603" s="71">
        <v>5.56</v>
      </c>
      <c r="M603" s="71">
        <v>1.49</v>
      </c>
      <c r="N603" s="71"/>
      <c r="O603" s="71">
        <v>7.05</v>
      </c>
      <c r="P603" s="71"/>
      <c r="Q603" s="71">
        <f t="shared" si="758"/>
        <v>4.5544788466083679</v>
      </c>
      <c r="R603" s="71">
        <f t="shared" si="759"/>
        <v>1.2265211533916327</v>
      </c>
      <c r="S603" s="71">
        <f t="shared" si="760"/>
        <v>0</v>
      </c>
      <c r="T603" s="71">
        <f t="shared" si="761"/>
        <v>5.7810000000000006</v>
      </c>
      <c r="U603" s="71">
        <f t="shared" si="762"/>
        <v>5.7810000000000006</v>
      </c>
      <c r="V603" s="71" t="b">
        <f t="shared" si="763"/>
        <v>1</v>
      </c>
      <c r="W603" s="71" t="b">
        <f t="shared" si="764"/>
        <v>1</v>
      </c>
      <c r="X603" s="72">
        <f t="shared" si="765"/>
        <v>-17.999999999999993</v>
      </c>
      <c r="Y603" s="71"/>
      <c r="Z603" s="71"/>
    </row>
    <row r="604" spans="1:26" s="73" customFormat="1" ht="63.75" x14ac:dyDescent="0.25">
      <c r="A604" s="39" t="s">
        <v>989</v>
      </c>
      <c r="B604" s="39" t="s">
        <v>990</v>
      </c>
      <c r="C604" s="40" t="s">
        <v>47</v>
      </c>
      <c r="D604" s="41">
        <v>1</v>
      </c>
      <c r="E604" s="38">
        <f t="shared" si="754"/>
        <v>17.605399999999999</v>
      </c>
      <c r="F604" s="38">
        <f t="shared" si="755"/>
        <v>17.600000000000001</v>
      </c>
      <c r="G604" s="38">
        <f t="shared" si="756"/>
        <v>4.7396000000000003</v>
      </c>
      <c r="H604" s="38"/>
      <c r="I604" s="38">
        <f t="shared" si="756"/>
        <v>22.345000000000002</v>
      </c>
      <c r="J604" s="68">
        <f t="shared" si="757"/>
        <v>22.35</v>
      </c>
      <c r="K604" s="71"/>
      <c r="L604" s="71">
        <v>21.47</v>
      </c>
      <c r="M604" s="71">
        <v>5.78</v>
      </c>
      <c r="N604" s="71"/>
      <c r="O604" s="71">
        <v>27.25</v>
      </c>
      <c r="P604" s="71"/>
      <c r="Q604" s="71">
        <f t="shared" si="758"/>
        <v>17.60419128653589</v>
      </c>
      <c r="R604" s="71">
        <f t="shared" si="759"/>
        <v>4.7408087134641121</v>
      </c>
      <c r="S604" s="71">
        <f t="shared" si="760"/>
        <v>0</v>
      </c>
      <c r="T604" s="71">
        <f t="shared" si="761"/>
        <v>22.345000000000002</v>
      </c>
      <c r="U604" s="71">
        <f t="shared" si="762"/>
        <v>22.345000000000002</v>
      </c>
      <c r="V604" s="71" t="b">
        <f t="shared" si="763"/>
        <v>1</v>
      </c>
      <c r="W604" s="71" t="b">
        <f t="shared" si="764"/>
        <v>1</v>
      </c>
      <c r="X604" s="72">
        <f t="shared" si="765"/>
        <v>-17.999999999999993</v>
      </c>
      <c r="Y604" s="71"/>
      <c r="Z604" s="71"/>
    </row>
    <row r="605" spans="1:26" s="73" customFormat="1" ht="51" x14ac:dyDescent="0.25">
      <c r="A605" s="39" t="s">
        <v>1047</v>
      </c>
      <c r="B605" s="39" t="s">
        <v>1048</v>
      </c>
      <c r="C605" s="40" t="s">
        <v>13</v>
      </c>
      <c r="D605" s="41">
        <v>1</v>
      </c>
      <c r="E605" s="38">
        <f t="shared" si="754"/>
        <v>23.115800000000004</v>
      </c>
      <c r="F605" s="38">
        <f t="shared" si="755"/>
        <v>23.11</v>
      </c>
      <c r="G605" s="38">
        <f t="shared" si="756"/>
        <v>6.2238000000000007</v>
      </c>
      <c r="H605" s="38"/>
      <c r="I605" s="38">
        <f t="shared" si="756"/>
        <v>29.339600000000004</v>
      </c>
      <c r="J605" s="68">
        <f t="shared" si="757"/>
        <v>29.34</v>
      </c>
      <c r="K605" s="71"/>
      <c r="L605" s="71">
        <v>28.19</v>
      </c>
      <c r="M605" s="71">
        <v>7.59</v>
      </c>
      <c r="N605" s="71"/>
      <c r="O605" s="71">
        <v>35.78</v>
      </c>
      <c r="P605" s="71"/>
      <c r="Q605" s="71">
        <f t="shared" si="758"/>
        <v>23.114787678247858</v>
      </c>
      <c r="R605" s="71">
        <f t="shared" si="759"/>
        <v>6.2248123217521467</v>
      </c>
      <c r="S605" s="71">
        <f t="shared" si="760"/>
        <v>0</v>
      </c>
      <c r="T605" s="71">
        <f t="shared" si="761"/>
        <v>29.339600000000004</v>
      </c>
      <c r="U605" s="71">
        <f t="shared" si="762"/>
        <v>29.339600000000004</v>
      </c>
      <c r="V605" s="71" t="b">
        <f t="shared" si="763"/>
        <v>1</v>
      </c>
      <c r="W605" s="71" t="b">
        <f t="shared" si="764"/>
        <v>1</v>
      </c>
      <c r="X605" s="72">
        <f t="shared" si="765"/>
        <v>-17.999999999999993</v>
      </c>
      <c r="Y605" s="71"/>
      <c r="Z605" s="71"/>
    </row>
    <row r="606" spans="1:26" s="73" customFormat="1" ht="25.5" x14ac:dyDescent="0.25">
      <c r="A606" s="39" t="s">
        <v>1152</v>
      </c>
      <c r="B606" s="39" t="s">
        <v>1153</v>
      </c>
      <c r="C606" s="40" t="s">
        <v>13</v>
      </c>
      <c r="D606" s="41">
        <v>1</v>
      </c>
      <c r="E606" s="38">
        <f t="shared" si="754"/>
        <v>98.605000000000004</v>
      </c>
      <c r="F606" s="38">
        <f t="shared" si="755"/>
        <v>98.6</v>
      </c>
      <c r="G606" s="38">
        <f t="shared" si="756"/>
        <v>26.551600000000004</v>
      </c>
      <c r="H606" s="38"/>
      <c r="I606" s="38">
        <f t="shared" si="756"/>
        <v>125.15660000000001</v>
      </c>
      <c r="J606" s="68">
        <f t="shared" si="757"/>
        <v>125.16</v>
      </c>
      <c r="K606" s="71"/>
      <c r="L606" s="71">
        <v>120.25</v>
      </c>
      <c r="M606" s="71">
        <v>32.380000000000003</v>
      </c>
      <c r="N606" s="71"/>
      <c r="O606" s="71">
        <v>152.63</v>
      </c>
      <c r="P606" s="71"/>
      <c r="Q606" s="71">
        <f t="shared" si="758"/>
        <v>98.602851965650373</v>
      </c>
      <c r="R606" s="71">
        <f t="shared" si="759"/>
        <v>26.553748034349638</v>
      </c>
      <c r="S606" s="71">
        <f t="shared" si="760"/>
        <v>0</v>
      </c>
      <c r="T606" s="71">
        <f t="shared" si="761"/>
        <v>125.15660000000001</v>
      </c>
      <c r="U606" s="71">
        <f t="shared" si="762"/>
        <v>125.15660000000001</v>
      </c>
      <c r="V606" s="71" t="b">
        <f t="shared" si="763"/>
        <v>1</v>
      </c>
      <c r="W606" s="71" t="b">
        <f t="shared" si="764"/>
        <v>1</v>
      </c>
      <c r="X606" s="72">
        <f t="shared" si="765"/>
        <v>-17.999999999999993</v>
      </c>
      <c r="Y606" s="71"/>
      <c r="Z606" s="71"/>
    </row>
    <row r="607" spans="1:26" s="73" customFormat="1" ht="25.5" x14ac:dyDescent="0.25">
      <c r="A607" s="39" t="s">
        <v>1154</v>
      </c>
      <c r="B607" s="39" t="s">
        <v>1155</v>
      </c>
      <c r="C607" s="40" t="s">
        <v>13</v>
      </c>
      <c r="D607" s="41">
        <v>1</v>
      </c>
      <c r="E607" s="38">
        <f t="shared" si="754"/>
        <v>165.6482</v>
      </c>
      <c r="F607" s="38">
        <f t="shared" si="755"/>
        <v>165.64</v>
      </c>
      <c r="G607" s="38">
        <f t="shared" si="756"/>
        <v>44.608000000000004</v>
      </c>
      <c r="H607" s="38"/>
      <c r="I607" s="38">
        <f t="shared" si="756"/>
        <v>210.25619999999998</v>
      </c>
      <c r="J607" s="68">
        <f t="shared" si="757"/>
        <v>210.26</v>
      </c>
      <c r="K607" s="71"/>
      <c r="L607" s="71">
        <v>202.01</v>
      </c>
      <c r="M607" s="71">
        <v>54.4</v>
      </c>
      <c r="N607" s="71"/>
      <c r="O607" s="71">
        <v>256.40999999999997</v>
      </c>
      <c r="P607" s="71"/>
      <c r="Q607" s="71">
        <f t="shared" si="758"/>
        <v>165.64736468919878</v>
      </c>
      <c r="R607" s="71">
        <f t="shared" si="759"/>
        <v>44.608835310801197</v>
      </c>
      <c r="S607" s="71">
        <f t="shared" si="760"/>
        <v>0</v>
      </c>
      <c r="T607" s="71">
        <f t="shared" si="761"/>
        <v>210.25619999999998</v>
      </c>
      <c r="U607" s="71">
        <f t="shared" si="762"/>
        <v>210.25619999999998</v>
      </c>
      <c r="V607" s="71" t="b">
        <f t="shared" si="763"/>
        <v>1</v>
      </c>
      <c r="W607" s="71" t="b">
        <f t="shared" si="764"/>
        <v>1</v>
      </c>
      <c r="X607" s="72">
        <f t="shared" si="765"/>
        <v>-17.999999999999993</v>
      </c>
      <c r="Y607" s="71"/>
      <c r="Z607" s="71"/>
    </row>
    <row r="608" spans="1:26" s="73" customFormat="1" ht="38.25" x14ac:dyDescent="0.25">
      <c r="A608" s="39" t="s">
        <v>1156</v>
      </c>
      <c r="B608" s="39" t="s">
        <v>1157</v>
      </c>
      <c r="C608" s="40" t="s">
        <v>13</v>
      </c>
      <c r="D608" s="41">
        <v>1</v>
      </c>
      <c r="E608" s="38">
        <f t="shared" si="754"/>
        <v>97.153600000000012</v>
      </c>
      <c r="F608" s="38">
        <f t="shared" si="755"/>
        <v>97.15</v>
      </c>
      <c r="G608" s="38">
        <f t="shared" si="756"/>
        <v>26.158000000000001</v>
      </c>
      <c r="H608" s="38"/>
      <c r="I608" s="38">
        <f t="shared" si="756"/>
        <v>123.3116</v>
      </c>
      <c r="J608" s="68">
        <f t="shared" si="757"/>
        <v>123.31</v>
      </c>
      <c r="K608" s="71"/>
      <c r="L608" s="71">
        <v>118.48</v>
      </c>
      <c r="M608" s="71">
        <v>31.9</v>
      </c>
      <c r="N608" s="71"/>
      <c r="O608" s="71">
        <v>150.38</v>
      </c>
      <c r="P608" s="71"/>
      <c r="Q608" s="71">
        <f t="shared" si="758"/>
        <v>97.149294886945569</v>
      </c>
      <c r="R608" s="71">
        <f t="shared" si="759"/>
        <v>26.16230511305443</v>
      </c>
      <c r="S608" s="71">
        <f t="shared" si="760"/>
        <v>0</v>
      </c>
      <c r="T608" s="71">
        <f t="shared" si="761"/>
        <v>123.3116</v>
      </c>
      <c r="U608" s="71">
        <f t="shared" si="762"/>
        <v>123.3116</v>
      </c>
      <c r="V608" s="71" t="b">
        <f t="shared" si="763"/>
        <v>1</v>
      </c>
      <c r="W608" s="71" t="b">
        <f t="shared" si="764"/>
        <v>1</v>
      </c>
      <c r="X608" s="72">
        <f t="shared" si="765"/>
        <v>-17.999999999999993</v>
      </c>
      <c r="Y608" s="71"/>
      <c r="Z608" s="71"/>
    </row>
    <row r="609" spans="1:26" s="73" customFormat="1" ht="25.5" x14ac:dyDescent="0.25">
      <c r="A609" s="39" t="s">
        <v>1158</v>
      </c>
      <c r="B609" s="39" t="s">
        <v>1159</v>
      </c>
      <c r="C609" s="40" t="s">
        <v>13</v>
      </c>
      <c r="D609" s="41">
        <v>1</v>
      </c>
      <c r="E609" s="38">
        <f t="shared" si="754"/>
        <v>24.460599999999999</v>
      </c>
      <c r="F609" s="38">
        <f t="shared" si="755"/>
        <v>24.46</v>
      </c>
      <c r="G609" s="38">
        <f t="shared" si="756"/>
        <v>6.5846</v>
      </c>
      <c r="H609" s="38"/>
      <c r="I609" s="38">
        <f t="shared" si="756"/>
        <v>31.045200000000001</v>
      </c>
      <c r="J609" s="68">
        <f t="shared" si="757"/>
        <v>31.05</v>
      </c>
      <c r="K609" s="71"/>
      <c r="L609" s="71">
        <v>29.83</v>
      </c>
      <c r="M609" s="71">
        <v>8.0299999999999994</v>
      </c>
      <c r="N609" s="71"/>
      <c r="O609" s="71">
        <v>37.86</v>
      </c>
      <c r="P609" s="71"/>
      <c r="Q609" s="71">
        <f t="shared" si="758"/>
        <v>24.458520444339403</v>
      </c>
      <c r="R609" s="71">
        <f t="shared" si="759"/>
        <v>6.5866795556605986</v>
      </c>
      <c r="S609" s="71">
        <f t="shared" si="760"/>
        <v>0</v>
      </c>
      <c r="T609" s="71">
        <f t="shared" si="761"/>
        <v>31.045200000000001</v>
      </c>
      <c r="U609" s="71">
        <f t="shared" si="762"/>
        <v>31.045200000000001</v>
      </c>
      <c r="V609" s="71" t="b">
        <f t="shared" si="763"/>
        <v>1</v>
      </c>
      <c r="W609" s="71" t="b">
        <f t="shared" si="764"/>
        <v>1</v>
      </c>
      <c r="X609" s="72">
        <f t="shared" si="765"/>
        <v>-17.999999999999993</v>
      </c>
      <c r="Y609" s="71"/>
      <c r="Z609" s="71"/>
    </row>
    <row r="610" spans="1:26" s="73" customFormat="1" ht="25.5" x14ac:dyDescent="0.25">
      <c r="A610" s="39" t="s">
        <v>1160</v>
      </c>
      <c r="B610" s="39" t="s">
        <v>1161</v>
      </c>
      <c r="C610" s="40" t="s">
        <v>13</v>
      </c>
      <c r="D610" s="41">
        <v>12</v>
      </c>
      <c r="E610" s="38">
        <f t="shared" si="754"/>
        <v>15.334000000000001</v>
      </c>
      <c r="F610" s="38">
        <f t="shared" si="755"/>
        <v>184</v>
      </c>
      <c r="G610" s="38">
        <f t="shared" si="756"/>
        <v>4.1246000000000009</v>
      </c>
      <c r="H610" s="38"/>
      <c r="I610" s="38">
        <f t="shared" si="756"/>
        <v>19.458600000000001</v>
      </c>
      <c r="J610" s="68">
        <f t="shared" si="757"/>
        <v>233.5</v>
      </c>
      <c r="K610" s="71"/>
      <c r="L610" s="71">
        <v>18.7</v>
      </c>
      <c r="M610" s="71">
        <v>5.03</v>
      </c>
      <c r="N610" s="71"/>
      <c r="O610" s="71">
        <v>23.73</v>
      </c>
      <c r="P610" s="71"/>
      <c r="Q610" s="71">
        <f t="shared" si="758"/>
        <v>15.330181990073271</v>
      </c>
      <c r="R610" s="71">
        <f t="shared" si="759"/>
        <v>4.1284180099267296</v>
      </c>
      <c r="S610" s="71">
        <f t="shared" si="760"/>
        <v>0</v>
      </c>
      <c r="T610" s="71">
        <f t="shared" si="761"/>
        <v>19.458600000000001</v>
      </c>
      <c r="U610" s="71">
        <f t="shared" si="762"/>
        <v>19.458600000000001</v>
      </c>
      <c r="V610" s="71" t="b">
        <f t="shared" si="763"/>
        <v>1</v>
      </c>
      <c r="W610" s="71" t="b">
        <f t="shared" si="764"/>
        <v>1</v>
      </c>
      <c r="X610" s="72">
        <f t="shared" si="765"/>
        <v>-17.999999999999993</v>
      </c>
      <c r="Y610" s="71"/>
      <c r="Z610" s="71"/>
    </row>
    <row r="611" spans="1:26" s="73" customFormat="1" ht="25.5" x14ac:dyDescent="0.25">
      <c r="A611" s="39" t="s">
        <v>1162</v>
      </c>
      <c r="B611" s="39" t="s">
        <v>1163</v>
      </c>
      <c r="C611" s="40" t="s">
        <v>13</v>
      </c>
      <c r="D611" s="41">
        <v>1</v>
      </c>
      <c r="E611" s="38">
        <f t="shared" si="754"/>
        <v>282.98200000000003</v>
      </c>
      <c r="F611" s="38">
        <f t="shared" si="755"/>
        <v>282.98</v>
      </c>
      <c r="G611" s="38">
        <f t="shared" si="756"/>
        <v>76.202600000000018</v>
      </c>
      <c r="H611" s="38"/>
      <c r="I611" s="38">
        <f t="shared" si="756"/>
        <v>359.18460000000005</v>
      </c>
      <c r="J611" s="68">
        <f t="shared" si="757"/>
        <v>359.18</v>
      </c>
      <c r="K611" s="71"/>
      <c r="L611" s="71">
        <v>345.1</v>
      </c>
      <c r="M611" s="71">
        <v>92.93</v>
      </c>
      <c r="N611" s="71"/>
      <c r="O611" s="71">
        <v>438.03000000000003</v>
      </c>
      <c r="P611" s="71"/>
      <c r="Q611" s="71">
        <f t="shared" si="758"/>
        <v>282.97849208225011</v>
      </c>
      <c r="R611" s="71">
        <f t="shared" si="759"/>
        <v>76.206107917749932</v>
      </c>
      <c r="S611" s="71">
        <f t="shared" si="760"/>
        <v>0</v>
      </c>
      <c r="T611" s="71">
        <f t="shared" si="761"/>
        <v>359.18460000000005</v>
      </c>
      <c r="U611" s="71">
        <f t="shared" si="762"/>
        <v>359.18460000000005</v>
      </c>
      <c r="V611" s="71" t="b">
        <f t="shared" si="763"/>
        <v>1</v>
      </c>
      <c r="W611" s="71" t="b">
        <f t="shared" si="764"/>
        <v>1</v>
      </c>
      <c r="X611" s="72">
        <f t="shared" si="765"/>
        <v>-17.999999999999993</v>
      </c>
      <c r="Y611" s="71"/>
      <c r="Z611" s="71"/>
    </row>
    <row r="612" spans="1:26" s="73" customFormat="1" x14ac:dyDescent="0.25">
      <c r="A612" s="74" t="s">
        <v>1164</v>
      </c>
      <c r="B612" s="69" t="s">
        <v>1165</v>
      </c>
      <c r="C612" s="70"/>
      <c r="D612" s="70"/>
      <c r="E612" s="70"/>
      <c r="F612" s="70"/>
      <c r="G612" s="70"/>
      <c r="H612" s="70"/>
      <c r="I612" s="70"/>
      <c r="J612" s="70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  <c r="Y612" s="71"/>
      <c r="Z612" s="71"/>
    </row>
    <row r="613" spans="1:26" s="73" customFormat="1" ht="63.75" x14ac:dyDescent="0.25">
      <c r="A613" s="39" t="s">
        <v>1166</v>
      </c>
      <c r="B613" s="39" t="s">
        <v>1167</v>
      </c>
      <c r="C613" s="40" t="s">
        <v>1168</v>
      </c>
      <c r="D613" s="41">
        <v>18</v>
      </c>
      <c r="E613" s="38">
        <f t="shared" ref="E613" si="766">L613*(1-18%)</f>
        <v>41.1312</v>
      </c>
      <c r="F613" s="38">
        <f t="shared" ref="F613" si="767">TRUNC(E613*D613,2)</f>
        <v>740.36</v>
      </c>
      <c r="G613" s="38">
        <f t="shared" ref="G613:I613" si="768">M613*(1-18%)</f>
        <v>11.07</v>
      </c>
      <c r="H613" s="38"/>
      <c r="I613" s="38">
        <f t="shared" si="768"/>
        <v>52.2012</v>
      </c>
      <c r="J613" s="68">
        <f>ROUND(I613*D613,2)</f>
        <v>939.62</v>
      </c>
      <c r="K613" s="71"/>
      <c r="L613" s="71">
        <v>50.16</v>
      </c>
      <c r="M613" s="71">
        <v>13.5</v>
      </c>
      <c r="N613" s="71"/>
      <c r="O613" s="71">
        <v>63.66</v>
      </c>
      <c r="P613" s="71"/>
      <c r="Q613" s="71">
        <f>U613-R613-S613</f>
        <v>41.125974946821088</v>
      </c>
      <c r="R613" s="71">
        <f>U613-(U613/(1+26.93%))</f>
        <v>11.075225053178912</v>
      </c>
      <c r="S613" s="71">
        <f>N613*(1-18%)</f>
        <v>0</v>
      </c>
      <c r="T613" s="71">
        <f>(SUM(Q613:S613))</f>
        <v>52.2012</v>
      </c>
      <c r="U613" s="71">
        <f>O613*(1-18%)</f>
        <v>52.2012</v>
      </c>
      <c r="V613" s="71" t="b">
        <f>U613=T613</f>
        <v>1</v>
      </c>
      <c r="W613" s="71" t="b">
        <f>U613=I613</f>
        <v>1</v>
      </c>
      <c r="X613" s="72">
        <f>((U613/O613)-1)*100</f>
        <v>-17.999999999999993</v>
      </c>
      <c r="Y613" s="71"/>
      <c r="Z613" s="71"/>
    </row>
    <row r="614" spans="1:26" s="73" customFormat="1" x14ac:dyDescent="0.25">
      <c r="A614" s="74" t="s">
        <v>1169</v>
      </c>
      <c r="B614" s="69" t="s">
        <v>1170</v>
      </c>
      <c r="C614" s="70"/>
      <c r="D614" s="70"/>
      <c r="E614" s="70"/>
      <c r="F614" s="70"/>
      <c r="G614" s="70"/>
      <c r="H614" s="70"/>
      <c r="I614" s="70"/>
      <c r="J614" s="70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  <c r="Y614" s="71"/>
      <c r="Z614" s="71"/>
    </row>
    <row r="615" spans="1:26" s="73" customFormat="1" ht="25.5" x14ac:dyDescent="0.25">
      <c r="A615" s="39" t="s">
        <v>1171</v>
      </c>
      <c r="B615" s="39" t="s">
        <v>1172</v>
      </c>
      <c r="C615" s="40" t="s">
        <v>13</v>
      </c>
      <c r="D615" s="41">
        <v>188.61</v>
      </c>
      <c r="E615" s="38">
        <f t="shared" ref="E615" si="769">L615*(1-18%)</f>
        <v>23.263400000000004</v>
      </c>
      <c r="F615" s="38">
        <f t="shared" ref="F615" si="770">TRUNC(E615*D615,2)</f>
        <v>4387.7</v>
      </c>
      <c r="G615" s="38">
        <f t="shared" ref="G615:I615" si="771">M615*(1-18%)</f>
        <v>6.2648000000000001</v>
      </c>
      <c r="H615" s="38"/>
      <c r="I615" s="38">
        <f t="shared" si="771"/>
        <v>29.528200000000002</v>
      </c>
      <c r="J615" s="68">
        <f>ROUND(I615*D615,2)</f>
        <v>5569.31</v>
      </c>
      <c r="K615" s="71"/>
      <c r="L615" s="71">
        <v>28.37</v>
      </c>
      <c r="M615" s="71">
        <v>7.64</v>
      </c>
      <c r="N615" s="71"/>
      <c r="O615" s="71">
        <v>36.01</v>
      </c>
      <c r="P615" s="71"/>
      <c r="Q615" s="71">
        <f>U615-R615-S615</f>
        <v>23.263373512959902</v>
      </c>
      <c r="R615" s="71">
        <f>U615-(U615/(1+26.93%))</f>
        <v>6.2648264870401</v>
      </c>
      <c r="S615" s="71">
        <f>N615*(1-18%)</f>
        <v>0</v>
      </c>
      <c r="T615" s="71">
        <f>(SUM(Q615:S615))</f>
        <v>29.528200000000002</v>
      </c>
      <c r="U615" s="71">
        <f>O615*(1-18%)</f>
        <v>29.528200000000002</v>
      </c>
      <c r="V615" s="71" t="b">
        <f>U615=T615</f>
        <v>1</v>
      </c>
      <c r="W615" s="71" t="b">
        <f>U615=I615</f>
        <v>1</v>
      </c>
      <c r="X615" s="72">
        <f>((U615/O615)-1)*100</f>
        <v>-17.999999999999993</v>
      </c>
      <c r="Y615" s="71"/>
      <c r="Z615" s="71"/>
    </row>
    <row r="616" spans="1:26" s="73" customFormat="1" x14ac:dyDescent="0.25">
      <c r="A616" s="74" t="s">
        <v>1173</v>
      </c>
      <c r="B616" s="69" t="s">
        <v>1174</v>
      </c>
      <c r="C616" s="70"/>
      <c r="D616" s="70"/>
      <c r="E616" s="70"/>
      <c r="F616" s="70"/>
      <c r="G616" s="70"/>
      <c r="H616" s="70"/>
      <c r="I616" s="70"/>
      <c r="J616" s="70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1"/>
      <c r="Y616" s="71"/>
      <c r="Z616" s="71"/>
    </row>
    <row r="617" spans="1:26" s="73" customFormat="1" ht="38.25" x14ac:dyDescent="0.25">
      <c r="A617" s="39" t="s">
        <v>1175</v>
      </c>
      <c r="B617" s="39" t="s">
        <v>1176</v>
      </c>
      <c r="C617" s="40" t="s">
        <v>13</v>
      </c>
      <c r="D617" s="41">
        <v>16</v>
      </c>
      <c r="E617" s="38">
        <f t="shared" ref="E617" si="772">L617*(1-18%)</f>
        <v>48.396400000000007</v>
      </c>
      <c r="F617" s="38">
        <f t="shared" ref="F617" si="773">TRUNC(E617*D617,2)</f>
        <v>774.34</v>
      </c>
      <c r="G617" s="38">
        <f t="shared" ref="G617:I617" si="774">M617*(1-18%)</f>
        <v>13.029800000000002</v>
      </c>
      <c r="H617" s="38"/>
      <c r="I617" s="38">
        <f t="shared" si="774"/>
        <v>61.426200000000001</v>
      </c>
      <c r="J617" s="68">
        <f>ROUND(I617*D617,2)</f>
        <v>982.82</v>
      </c>
      <c r="K617" s="71"/>
      <c r="L617" s="71">
        <v>59.02</v>
      </c>
      <c r="M617" s="71">
        <v>15.89</v>
      </c>
      <c r="N617" s="71"/>
      <c r="O617" s="71">
        <v>74.91</v>
      </c>
      <c r="P617" s="71"/>
      <c r="Q617" s="71">
        <f>U617-R617-S617</f>
        <v>48.393760340345075</v>
      </c>
      <c r="R617" s="71">
        <f>U617-(U617/(1+26.93%))</f>
        <v>13.032439659654926</v>
      </c>
      <c r="S617" s="71">
        <f>N617*(1-18%)</f>
        <v>0</v>
      </c>
      <c r="T617" s="71">
        <f>(SUM(Q617:S617))</f>
        <v>61.426200000000001</v>
      </c>
      <c r="U617" s="71">
        <f>O617*(1-18%)</f>
        <v>61.426200000000001</v>
      </c>
      <c r="V617" s="71" t="b">
        <f>U617=T617</f>
        <v>1</v>
      </c>
      <c r="W617" s="71" t="b">
        <f>U617=I617</f>
        <v>1</v>
      </c>
      <c r="X617" s="72">
        <f>((U617/O617)-1)*100</f>
        <v>-17.999999999999993</v>
      </c>
      <c r="Y617" s="71"/>
      <c r="Z617" s="71"/>
    </row>
    <row r="618" spans="1:26" s="73" customFormat="1" x14ac:dyDescent="0.25">
      <c r="A618" s="74" t="s">
        <v>1177</v>
      </c>
      <c r="B618" s="69" t="s">
        <v>1178</v>
      </c>
      <c r="C618" s="70"/>
      <c r="D618" s="70"/>
      <c r="E618" s="70"/>
      <c r="F618" s="70"/>
      <c r="G618" s="70"/>
      <c r="H618" s="70"/>
      <c r="I618" s="70"/>
      <c r="J618" s="70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  <c r="Y618" s="71"/>
      <c r="Z618" s="71"/>
    </row>
    <row r="619" spans="1:26" s="73" customFormat="1" ht="63.75" x14ac:dyDescent="0.25">
      <c r="A619" s="39" t="s">
        <v>1051</v>
      </c>
      <c r="B619" s="39" t="s">
        <v>1052</v>
      </c>
      <c r="C619" s="40" t="s">
        <v>13</v>
      </c>
      <c r="D619" s="41">
        <v>20</v>
      </c>
      <c r="E619" s="38">
        <f t="shared" ref="E619" si="775">L619*(1-18%)</f>
        <v>109.35520000000002</v>
      </c>
      <c r="F619" s="38">
        <f t="shared" ref="F619" si="776">TRUNC(E619*D619,2)</f>
        <v>2187.1</v>
      </c>
      <c r="G619" s="38">
        <f t="shared" ref="G619:I619" si="777">M619*(1-18%)</f>
        <v>29.446200000000001</v>
      </c>
      <c r="H619" s="38"/>
      <c r="I619" s="38">
        <f t="shared" si="777"/>
        <v>138.80140000000003</v>
      </c>
      <c r="J619" s="68">
        <f>ROUND(I619*D619,2)</f>
        <v>2776.03</v>
      </c>
      <c r="K619" s="71"/>
      <c r="L619" s="71">
        <v>133.36000000000001</v>
      </c>
      <c r="M619" s="71">
        <v>35.909999999999997</v>
      </c>
      <c r="N619" s="71"/>
      <c r="O619" s="71">
        <v>169.27</v>
      </c>
      <c r="P619" s="71"/>
      <c r="Q619" s="71">
        <f>U619-R619-S619</f>
        <v>109.35271409438276</v>
      </c>
      <c r="R619" s="71">
        <f>U619-(U619/(1+26.93%))</f>
        <v>29.448685905617268</v>
      </c>
      <c r="S619" s="71">
        <f>N619*(1-18%)</f>
        <v>0</v>
      </c>
      <c r="T619" s="71">
        <f>(SUM(Q619:S619))</f>
        <v>138.80140000000003</v>
      </c>
      <c r="U619" s="71">
        <f>O619*(1-18%)</f>
        <v>138.80140000000003</v>
      </c>
      <c r="V619" s="71" t="b">
        <f>U619=T619</f>
        <v>1</v>
      </c>
      <c r="W619" s="71" t="b">
        <f>U619=I619</f>
        <v>1</v>
      </c>
      <c r="X619" s="72">
        <f>((U619/O619)-1)*100</f>
        <v>-17.999999999999982</v>
      </c>
      <c r="Y619" s="71"/>
      <c r="Z619" s="71"/>
    </row>
    <row r="620" spans="1:26" s="73" customFormat="1" x14ac:dyDescent="0.25">
      <c r="A620" s="74" t="s">
        <v>1179</v>
      </c>
      <c r="B620" s="69" t="s">
        <v>1180</v>
      </c>
      <c r="C620" s="70"/>
      <c r="D620" s="70"/>
      <c r="E620" s="70"/>
      <c r="F620" s="70"/>
      <c r="G620" s="70"/>
      <c r="H620" s="70"/>
      <c r="I620" s="70"/>
      <c r="J620" s="70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  <c r="Y620" s="71"/>
      <c r="Z620" s="71"/>
    </row>
    <row r="621" spans="1:26" s="73" customFormat="1" ht="38.25" x14ac:dyDescent="0.25">
      <c r="A621" s="39" t="s">
        <v>1181</v>
      </c>
      <c r="B621" s="39" t="s">
        <v>1182</v>
      </c>
      <c r="C621" s="40" t="s">
        <v>47</v>
      </c>
      <c r="D621" s="41">
        <v>69.510000000000005</v>
      </c>
      <c r="E621" s="38">
        <f t="shared" ref="E621:E623" si="778">L621*(1-18%)</f>
        <v>10.496000000000002</v>
      </c>
      <c r="F621" s="38">
        <f t="shared" ref="F621:F623" si="779">TRUNC(E621*D621,2)</f>
        <v>729.57</v>
      </c>
      <c r="G621" s="38">
        <f t="shared" ref="G621:I623" si="780">M621*(1-18%)</f>
        <v>2.8208000000000002</v>
      </c>
      <c r="H621" s="38"/>
      <c r="I621" s="38">
        <f t="shared" si="780"/>
        <v>13.316800000000002</v>
      </c>
      <c r="J621" s="68">
        <f>ROUND(I621*D621,2)</f>
        <v>925.65</v>
      </c>
      <c r="K621" s="71"/>
      <c r="L621" s="71">
        <v>12.8</v>
      </c>
      <c r="M621" s="71">
        <v>3.44</v>
      </c>
      <c r="N621" s="71"/>
      <c r="O621" s="71">
        <v>16.240000000000002</v>
      </c>
      <c r="P621" s="71"/>
      <c r="Q621" s="71">
        <f t="shared" ref="Q621:Q623" si="781">U621-R621-S621</f>
        <v>10.491451981407078</v>
      </c>
      <c r="R621" s="71">
        <f t="shared" ref="R621:R623" si="782">U621-(U621/(1+26.93%))</f>
        <v>2.8253480185929245</v>
      </c>
      <c r="S621" s="71">
        <f t="shared" ref="S621:S623" si="783">N621*(1-18%)</f>
        <v>0</v>
      </c>
      <c r="T621" s="71">
        <f t="shared" ref="T621:T623" si="784">(SUM(Q621:S621))</f>
        <v>13.316800000000002</v>
      </c>
      <c r="U621" s="71">
        <f t="shared" ref="U621:U623" si="785">O621*(1-18%)</f>
        <v>13.316800000000002</v>
      </c>
      <c r="V621" s="71" t="b">
        <f t="shared" ref="V621:V623" si="786">U621=T621</f>
        <v>1</v>
      </c>
      <c r="W621" s="71" t="b">
        <f t="shared" ref="W621:W623" si="787">U621=I621</f>
        <v>1</v>
      </c>
      <c r="X621" s="72">
        <f t="shared" ref="X621:X623" si="788">((U621/O621)-1)*100</f>
        <v>-17.999999999999993</v>
      </c>
      <c r="Y621" s="71"/>
      <c r="Z621" s="71"/>
    </row>
    <row r="622" spans="1:26" s="73" customFormat="1" ht="38.25" x14ac:dyDescent="0.25">
      <c r="A622" s="39" t="s">
        <v>1183</v>
      </c>
      <c r="B622" s="39" t="s">
        <v>1184</v>
      </c>
      <c r="C622" s="40" t="s">
        <v>47</v>
      </c>
      <c r="D622" s="41">
        <v>281.86</v>
      </c>
      <c r="E622" s="38">
        <f t="shared" si="778"/>
        <v>23.862000000000002</v>
      </c>
      <c r="F622" s="38">
        <f t="shared" si="779"/>
        <v>6725.74</v>
      </c>
      <c r="G622" s="38">
        <f t="shared" si="780"/>
        <v>6.4206000000000003</v>
      </c>
      <c r="H622" s="38"/>
      <c r="I622" s="38">
        <f t="shared" si="780"/>
        <v>30.282600000000002</v>
      </c>
      <c r="J622" s="68">
        <f>ROUND(I622*D622,2)</f>
        <v>8535.4500000000007</v>
      </c>
      <c r="K622" s="71"/>
      <c r="L622" s="71">
        <v>29.1</v>
      </c>
      <c r="M622" s="71">
        <v>7.83</v>
      </c>
      <c r="N622" s="71"/>
      <c r="O622" s="71">
        <v>36.93</v>
      </c>
      <c r="P622" s="71"/>
      <c r="Q622" s="71">
        <f t="shared" si="781"/>
        <v>23.857716851808089</v>
      </c>
      <c r="R622" s="71">
        <f t="shared" si="782"/>
        <v>6.4248831481919133</v>
      </c>
      <c r="S622" s="71">
        <f t="shared" si="783"/>
        <v>0</v>
      </c>
      <c r="T622" s="71">
        <f t="shared" si="784"/>
        <v>30.282600000000002</v>
      </c>
      <c r="U622" s="71">
        <f t="shared" si="785"/>
        <v>30.282600000000002</v>
      </c>
      <c r="V622" s="71" t="b">
        <f t="shared" si="786"/>
        <v>1</v>
      </c>
      <c r="W622" s="71" t="b">
        <f t="shared" si="787"/>
        <v>1</v>
      </c>
      <c r="X622" s="72">
        <f t="shared" si="788"/>
        <v>-17.999999999999993</v>
      </c>
      <c r="Y622" s="71"/>
      <c r="Z622" s="71"/>
    </row>
    <row r="623" spans="1:26" s="73" customFormat="1" ht="51" x14ac:dyDescent="0.25">
      <c r="A623" s="39" t="s">
        <v>1185</v>
      </c>
      <c r="B623" s="39" t="s">
        <v>1186</v>
      </c>
      <c r="C623" s="40" t="s">
        <v>47</v>
      </c>
      <c r="D623" s="41">
        <v>147.16999999999999</v>
      </c>
      <c r="E623" s="38">
        <f t="shared" si="778"/>
        <v>24.821400000000001</v>
      </c>
      <c r="F623" s="38">
        <f t="shared" si="779"/>
        <v>3652.96</v>
      </c>
      <c r="G623" s="38">
        <f t="shared" si="780"/>
        <v>6.6830000000000007</v>
      </c>
      <c r="H623" s="38"/>
      <c r="I623" s="38">
        <f t="shared" si="780"/>
        <v>31.504400000000004</v>
      </c>
      <c r="J623" s="68">
        <f>ROUND(I623*D623,2)</f>
        <v>4636.5</v>
      </c>
      <c r="K623" s="71"/>
      <c r="L623" s="71">
        <v>30.27</v>
      </c>
      <c r="M623" s="71">
        <v>8.15</v>
      </c>
      <c r="N623" s="71"/>
      <c r="O623" s="71">
        <v>38.42</v>
      </c>
      <c r="P623" s="71"/>
      <c r="Q623" s="71">
        <f t="shared" si="781"/>
        <v>24.820294650594821</v>
      </c>
      <c r="R623" s="71">
        <f t="shared" si="782"/>
        <v>6.6841053494051827</v>
      </c>
      <c r="S623" s="71">
        <f t="shared" si="783"/>
        <v>0</v>
      </c>
      <c r="T623" s="71">
        <f t="shared" si="784"/>
        <v>31.504400000000004</v>
      </c>
      <c r="U623" s="71">
        <f t="shared" si="785"/>
        <v>31.504400000000004</v>
      </c>
      <c r="V623" s="71" t="b">
        <f t="shared" si="786"/>
        <v>1</v>
      </c>
      <c r="W623" s="71" t="b">
        <f t="shared" si="787"/>
        <v>1</v>
      </c>
      <c r="X623" s="72">
        <f t="shared" si="788"/>
        <v>-17.999999999999993</v>
      </c>
      <c r="Y623" s="71"/>
      <c r="Z623" s="71"/>
    </row>
    <row r="624" spans="1:26" s="73" customFormat="1" x14ac:dyDescent="0.25">
      <c r="A624" s="74" t="s">
        <v>1187</v>
      </c>
      <c r="B624" s="69" t="s">
        <v>1188</v>
      </c>
      <c r="C624" s="70"/>
      <c r="D624" s="70"/>
      <c r="E624" s="70"/>
      <c r="F624" s="70"/>
      <c r="G624" s="70"/>
      <c r="H624" s="70"/>
      <c r="I624" s="70"/>
      <c r="J624" s="70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  <c r="Y624" s="71"/>
      <c r="Z624" s="71"/>
    </row>
    <row r="625" spans="1:26" s="73" customFormat="1" ht="38.25" x14ac:dyDescent="0.25">
      <c r="A625" s="39" t="s">
        <v>1189</v>
      </c>
      <c r="B625" s="39" t="s">
        <v>1190</v>
      </c>
      <c r="C625" s="40" t="s">
        <v>13</v>
      </c>
      <c r="D625" s="41">
        <v>2</v>
      </c>
      <c r="E625" s="38">
        <f t="shared" ref="E625" si="789">L625*(1-18%)</f>
        <v>208.9032</v>
      </c>
      <c r="F625" s="38">
        <f t="shared" ref="F625" si="790">TRUNC(E625*D625,2)</f>
        <v>417.8</v>
      </c>
      <c r="G625" s="38">
        <f t="shared" ref="G625:I625" si="791">M625*(1-18%)</f>
        <v>56.252000000000002</v>
      </c>
      <c r="H625" s="38"/>
      <c r="I625" s="38">
        <f t="shared" si="791"/>
        <v>265.15520000000004</v>
      </c>
      <c r="J625" s="68">
        <f>ROUND(I625*D625,2)</f>
        <v>530.30999999999995</v>
      </c>
      <c r="K625" s="71"/>
      <c r="L625" s="71">
        <v>254.76</v>
      </c>
      <c r="M625" s="71">
        <v>68.599999999999994</v>
      </c>
      <c r="N625" s="71"/>
      <c r="O625" s="71">
        <v>323.36</v>
      </c>
      <c r="P625" s="71"/>
      <c r="Q625" s="71">
        <f>U625-R625-S625</f>
        <v>208.89876309777048</v>
      </c>
      <c r="R625" s="71">
        <f>U625-(U625/(1+26.93%))</f>
        <v>56.256436902229552</v>
      </c>
      <c r="S625" s="71">
        <f>N625*(1-18%)</f>
        <v>0</v>
      </c>
      <c r="T625" s="71">
        <f>(SUM(Q625:S625))</f>
        <v>265.15520000000004</v>
      </c>
      <c r="U625" s="71">
        <f>O625*(1-18%)</f>
        <v>265.15520000000004</v>
      </c>
      <c r="V625" s="71" t="b">
        <f>U625=T625</f>
        <v>1</v>
      </c>
      <c r="W625" s="71" t="b">
        <f>U625=I625</f>
        <v>1</v>
      </c>
      <c r="X625" s="72">
        <f>((U625/O625)-1)*100</f>
        <v>-17.999999999999993</v>
      </c>
      <c r="Y625" s="71"/>
      <c r="Z625" s="71"/>
    </row>
    <row r="626" spans="1:26" s="73" customFormat="1" x14ac:dyDescent="0.25">
      <c r="A626" s="74" t="s">
        <v>1191</v>
      </c>
      <c r="B626" s="69" t="s">
        <v>919</v>
      </c>
      <c r="C626" s="70"/>
      <c r="D626" s="70"/>
      <c r="E626" s="70"/>
      <c r="F626" s="70"/>
      <c r="G626" s="70"/>
      <c r="H626" s="70"/>
      <c r="I626" s="70"/>
      <c r="J626" s="70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1"/>
      <c r="Y626" s="71"/>
      <c r="Z626" s="71"/>
    </row>
    <row r="627" spans="1:26" s="73" customFormat="1" ht="25.5" x14ac:dyDescent="0.25">
      <c r="A627" s="39" t="s">
        <v>1192</v>
      </c>
      <c r="B627" s="39" t="s">
        <v>1193</v>
      </c>
      <c r="C627" s="40" t="s">
        <v>13</v>
      </c>
      <c r="D627" s="41">
        <v>30</v>
      </c>
      <c r="E627" s="38">
        <f t="shared" ref="E627:E629" si="792">L627*(1-18%)</f>
        <v>17.261000000000003</v>
      </c>
      <c r="F627" s="38">
        <f t="shared" ref="F627:F629" si="793">TRUNC(E627*D627,2)</f>
        <v>517.83000000000004</v>
      </c>
      <c r="G627" s="38">
        <f t="shared" ref="G627:I629" si="794">M627*(1-18%)</f>
        <v>4.6412000000000004</v>
      </c>
      <c r="H627" s="38"/>
      <c r="I627" s="38">
        <f t="shared" si="794"/>
        <v>21.902200000000004</v>
      </c>
      <c r="J627" s="68">
        <f>ROUND(I627*D627,2)</f>
        <v>657.07</v>
      </c>
      <c r="K627" s="71"/>
      <c r="L627" s="71">
        <v>21.05</v>
      </c>
      <c r="M627" s="71">
        <v>5.66</v>
      </c>
      <c r="N627" s="71"/>
      <c r="O627" s="71">
        <v>26.71</v>
      </c>
      <c r="P627" s="71"/>
      <c r="Q627" s="71">
        <f t="shared" ref="Q627:Q629" si="795">U627-R627-S627</f>
        <v>17.255337587646739</v>
      </c>
      <c r="R627" s="71">
        <f t="shared" ref="R627:R629" si="796">U627-(U627/(1+26.93%))</f>
        <v>4.6468624123532649</v>
      </c>
      <c r="S627" s="71">
        <f t="shared" ref="S627:S629" si="797">N627*(1-18%)</f>
        <v>0</v>
      </c>
      <c r="T627" s="71">
        <f t="shared" ref="T627:T629" si="798">(SUM(Q627:S627))</f>
        <v>21.902200000000004</v>
      </c>
      <c r="U627" s="71">
        <f t="shared" ref="U627:U629" si="799">O627*(1-18%)</f>
        <v>21.902200000000004</v>
      </c>
      <c r="V627" s="71" t="b">
        <f t="shared" ref="V627:V629" si="800">U627=T627</f>
        <v>1</v>
      </c>
      <c r="W627" s="71" t="b">
        <f t="shared" ref="W627:W629" si="801">U627=I627</f>
        <v>1</v>
      </c>
      <c r="X627" s="72">
        <f t="shared" ref="X627:X629" si="802">((U627/O627)-1)*100</f>
        <v>-17.999999999999982</v>
      </c>
      <c r="Y627" s="71"/>
      <c r="Z627" s="71"/>
    </row>
    <row r="628" spans="1:26" s="73" customFormat="1" ht="38.25" x14ac:dyDescent="0.25">
      <c r="A628" s="39" t="s">
        <v>1194</v>
      </c>
      <c r="B628" s="39" t="s">
        <v>1195</v>
      </c>
      <c r="C628" s="40" t="s">
        <v>13</v>
      </c>
      <c r="D628" s="41">
        <v>279</v>
      </c>
      <c r="E628" s="38">
        <f t="shared" si="792"/>
        <v>1.2792000000000001</v>
      </c>
      <c r="F628" s="38">
        <f t="shared" si="793"/>
        <v>356.89</v>
      </c>
      <c r="G628" s="38">
        <f t="shared" si="794"/>
        <v>0.34440000000000004</v>
      </c>
      <c r="H628" s="38"/>
      <c r="I628" s="38">
        <f t="shared" si="794"/>
        <v>1.6236000000000002</v>
      </c>
      <c r="J628" s="68">
        <f>ROUND(I628*D628,2)</f>
        <v>452.98</v>
      </c>
      <c r="K628" s="71"/>
      <c r="L628" s="71">
        <v>1.56</v>
      </c>
      <c r="M628" s="71">
        <v>0.42</v>
      </c>
      <c r="N628" s="71"/>
      <c r="O628" s="71">
        <v>1.98</v>
      </c>
      <c r="P628" s="71"/>
      <c r="Q628" s="71">
        <f t="shared" si="795"/>
        <v>1.2791302292602225</v>
      </c>
      <c r="R628" s="71">
        <f t="shared" si="796"/>
        <v>0.34446977073977769</v>
      </c>
      <c r="S628" s="71">
        <f t="shared" si="797"/>
        <v>0</v>
      </c>
      <c r="T628" s="71">
        <f t="shared" si="798"/>
        <v>1.6236000000000002</v>
      </c>
      <c r="U628" s="71">
        <f t="shared" si="799"/>
        <v>1.6236000000000002</v>
      </c>
      <c r="V628" s="71" t="b">
        <f t="shared" si="800"/>
        <v>1</v>
      </c>
      <c r="W628" s="71" t="b">
        <f t="shared" si="801"/>
        <v>1</v>
      </c>
      <c r="X628" s="72">
        <f t="shared" si="802"/>
        <v>-17.999999999999993</v>
      </c>
      <c r="Y628" s="71"/>
      <c r="Z628" s="71"/>
    </row>
    <row r="629" spans="1:26" s="73" customFormat="1" ht="25.5" x14ac:dyDescent="0.25">
      <c r="A629" s="39" t="s">
        <v>1196</v>
      </c>
      <c r="B629" s="39" t="s">
        <v>1197</v>
      </c>
      <c r="C629" s="40" t="s">
        <v>13</v>
      </c>
      <c r="D629" s="41">
        <v>139</v>
      </c>
      <c r="E629" s="38">
        <f t="shared" si="792"/>
        <v>7.1750000000000007</v>
      </c>
      <c r="F629" s="38">
        <f t="shared" si="793"/>
        <v>997.32</v>
      </c>
      <c r="G629" s="38">
        <f t="shared" si="794"/>
        <v>1.9270000000000003</v>
      </c>
      <c r="H629" s="38"/>
      <c r="I629" s="38">
        <f t="shared" si="794"/>
        <v>9.1020000000000003</v>
      </c>
      <c r="J629" s="68">
        <f>ROUND(I629*D629,2)</f>
        <v>1265.18</v>
      </c>
      <c r="K629" s="71"/>
      <c r="L629" s="71">
        <v>8.75</v>
      </c>
      <c r="M629" s="71">
        <v>2.35</v>
      </c>
      <c r="N629" s="71"/>
      <c r="O629" s="71">
        <v>11.1</v>
      </c>
      <c r="P629" s="71"/>
      <c r="Q629" s="71">
        <f t="shared" si="795"/>
        <v>7.1708815882770036</v>
      </c>
      <c r="R629" s="71">
        <f t="shared" si="796"/>
        <v>1.9311184117229967</v>
      </c>
      <c r="S629" s="71">
        <f t="shared" si="797"/>
        <v>0</v>
      </c>
      <c r="T629" s="71">
        <f t="shared" si="798"/>
        <v>9.1020000000000003</v>
      </c>
      <c r="U629" s="71">
        <f t="shared" si="799"/>
        <v>9.1020000000000003</v>
      </c>
      <c r="V629" s="71" t="b">
        <f t="shared" si="800"/>
        <v>1</v>
      </c>
      <c r="W629" s="71" t="b">
        <f t="shared" si="801"/>
        <v>1</v>
      </c>
      <c r="X629" s="72">
        <f t="shared" si="802"/>
        <v>-17.999999999999993</v>
      </c>
      <c r="Y629" s="71"/>
      <c r="Z629" s="71"/>
    </row>
    <row r="630" spans="1:26" s="73" customFormat="1" x14ac:dyDescent="0.25">
      <c r="A630" s="74" t="s">
        <v>1198</v>
      </c>
      <c r="B630" s="69" t="s">
        <v>1199</v>
      </c>
      <c r="C630" s="70"/>
      <c r="D630" s="70"/>
      <c r="E630" s="70"/>
      <c r="F630" s="70"/>
      <c r="G630" s="70"/>
      <c r="H630" s="70"/>
      <c r="I630" s="70"/>
      <c r="J630" s="70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1"/>
      <c r="Y630" s="71"/>
      <c r="Z630" s="71"/>
    </row>
    <row r="631" spans="1:26" s="73" customFormat="1" ht="25.5" x14ac:dyDescent="0.25">
      <c r="A631" s="39" t="s">
        <v>1200</v>
      </c>
      <c r="B631" s="39" t="s">
        <v>1201</v>
      </c>
      <c r="C631" s="40" t="s">
        <v>13</v>
      </c>
      <c r="D631" s="41">
        <v>1</v>
      </c>
      <c r="E631" s="38">
        <f t="shared" ref="E631" si="803">L631*(1-18%)</f>
        <v>638.59140000000002</v>
      </c>
      <c r="F631" s="38">
        <f t="shared" ref="F631" si="804">TRUNC(E631*D631,2)</f>
        <v>638.59</v>
      </c>
      <c r="G631" s="38">
        <f t="shared" ref="G631:I631" si="805">M631*(1-18%)</f>
        <v>171.97040000000001</v>
      </c>
      <c r="H631" s="38"/>
      <c r="I631" s="38">
        <f t="shared" si="805"/>
        <v>810.56180000000006</v>
      </c>
      <c r="J631" s="68">
        <f>ROUND(I631*D631,2)</f>
        <v>810.56</v>
      </c>
      <c r="K631" s="71"/>
      <c r="L631" s="71">
        <v>778.77</v>
      </c>
      <c r="M631" s="71">
        <v>209.72</v>
      </c>
      <c r="N631" s="71"/>
      <c r="O631" s="71">
        <v>988.49</v>
      </c>
      <c r="P631" s="71"/>
      <c r="Q631" s="71">
        <f>U631-R631-S631</f>
        <v>638.58961632395824</v>
      </c>
      <c r="R631" s="71">
        <f>U631-(U631/(1+26.93%))</f>
        <v>171.97218367604182</v>
      </c>
      <c r="S631" s="71">
        <f>N631*(1-18%)</f>
        <v>0</v>
      </c>
      <c r="T631" s="71">
        <f>(SUM(Q631:S631))</f>
        <v>810.56180000000006</v>
      </c>
      <c r="U631" s="71">
        <f>O631*(1-18%)</f>
        <v>810.56180000000006</v>
      </c>
      <c r="V631" s="71" t="b">
        <f>U631=T631</f>
        <v>1</v>
      </c>
      <c r="W631" s="71" t="b">
        <f>U631=I631</f>
        <v>1</v>
      </c>
      <c r="X631" s="72">
        <f>((U631/O631)-1)*100</f>
        <v>-17.999999999999993</v>
      </c>
      <c r="Y631" s="71"/>
      <c r="Z631" s="71"/>
    </row>
    <row r="632" spans="1:26" s="73" customFormat="1" x14ac:dyDescent="0.25">
      <c r="A632" s="74" t="s">
        <v>1202</v>
      </c>
      <c r="B632" s="69" t="s">
        <v>1203</v>
      </c>
      <c r="C632" s="70"/>
      <c r="D632" s="70"/>
      <c r="E632" s="70"/>
      <c r="F632" s="70"/>
      <c r="G632" s="70"/>
      <c r="H632" s="70"/>
      <c r="I632" s="70"/>
      <c r="J632" s="70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  <c r="Y632" s="71"/>
      <c r="Z632" s="71"/>
    </row>
    <row r="633" spans="1:26" s="73" customFormat="1" x14ac:dyDescent="0.25">
      <c r="A633" s="74" t="s">
        <v>1204</v>
      </c>
      <c r="B633" s="69" t="s">
        <v>1205</v>
      </c>
      <c r="C633" s="70"/>
      <c r="D633" s="70"/>
      <c r="E633" s="70"/>
      <c r="F633" s="70"/>
      <c r="G633" s="70"/>
      <c r="H633" s="70"/>
      <c r="I633" s="70"/>
      <c r="J633" s="70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  <c r="Y633" s="71"/>
      <c r="Z633" s="71"/>
    </row>
    <row r="634" spans="1:26" s="73" customFormat="1" ht="25.5" x14ac:dyDescent="0.25">
      <c r="A634" s="39" t="s">
        <v>1206</v>
      </c>
      <c r="B634" s="39" t="s">
        <v>1207</v>
      </c>
      <c r="C634" s="40" t="s">
        <v>13</v>
      </c>
      <c r="D634" s="41">
        <v>8</v>
      </c>
      <c r="E634" s="38">
        <f t="shared" ref="E634:E635" si="806">L634*(1-18%)</f>
        <v>2526.0018</v>
      </c>
      <c r="F634" s="38">
        <f t="shared" ref="F634:F635" si="807">TRUNC(E634*D634,2)</f>
        <v>20208.009999999998</v>
      </c>
      <c r="G634" s="38"/>
      <c r="H634" s="38">
        <f t="shared" ref="G634:I635" si="808">N634*(1-18%)</f>
        <v>528.68680000000006</v>
      </c>
      <c r="I634" s="38">
        <f t="shared" si="808"/>
        <v>3054.6886</v>
      </c>
      <c r="J634" s="68">
        <f>ROUND(I634*D634,2)</f>
        <v>24437.51</v>
      </c>
      <c r="K634" s="71"/>
      <c r="L634" s="71">
        <v>3080.49</v>
      </c>
      <c r="M634" s="71"/>
      <c r="N634" s="71">
        <v>644.74</v>
      </c>
      <c r="O634" s="71">
        <v>3725.2299999999996</v>
      </c>
      <c r="P634" s="71"/>
      <c r="Q634" s="71">
        <f t="shared" ref="Q634:Q635" si="809">U634-R634-S634</f>
        <v>2525.997353841065</v>
      </c>
      <c r="R634" s="71">
        <f t="shared" ref="R634" si="810">M634*(1-18%)</f>
        <v>0</v>
      </c>
      <c r="S634" s="71">
        <f>U634-(U634/(1+20.93%))</f>
        <v>528.69124615893497</v>
      </c>
      <c r="T634" s="71">
        <f t="shared" ref="T634:T635" si="811">(SUM(Q634:S634))</f>
        <v>3054.6886</v>
      </c>
      <c r="U634" s="71">
        <f t="shared" ref="U634:U635" si="812">O634*(1-18%)</f>
        <v>3054.6886</v>
      </c>
      <c r="V634" s="71" t="b">
        <f t="shared" ref="V634:V635" si="813">U634=T634</f>
        <v>1</v>
      </c>
      <c r="W634" s="71" t="b">
        <f t="shared" ref="W634:W635" si="814">U634=I634</f>
        <v>1</v>
      </c>
      <c r="X634" s="72">
        <f t="shared" ref="X634:X635" si="815">((U634/O634)-1)*100</f>
        <v>-17.999999999999993</v>
      </c>
      <c r="Y634" s="71"/>
      <c r="Z634" s="71"/>
    </row>
    <row r="635" spans="1:26" s="73" customFormat="1" ht="25.5" x14ac:dyDescent="0.25">
      <c r="A635" s="39" t="s">
        <v>1208</v>
      </c>
      <c r="B635" s="39" t="s">
        <v>1209</v>
      </c>
      <c r="C635" s="40" t="s">
        <v>13</v>
      </c>
      <c r="D635" s="41">
        <v>8</v>
      </c>
      <c r="E635" s="38">
        <f t="shared" si="806"/>
        <v>22.238400000000002</v>
      </c>
      <c r="F635" s="38">
        <f t="shared" si="807"/>
        <v>177.9</v>
      </c>
      <c r="G635" s="38">
        <f t="shared" si="808"/>
        <v>5.9860000000000007</v>
      </c>
      <c r="H635" s="38"/>
      <c r="I635" s="38">
        <f t="shared" si="808"/>
        <v>28.224400000000003</v>
      </c>
      <c r="J635" s="68">
        <f>ROUND(I635*D635,2)</f>
        <v>225.8</v>
      </c>
      <c r="K635" s="71"/>
      <c r="L635" s="71">
        <v>27.12</v>
      </c>
      <c r="M635" s="71">
        <v>7.3</v>
      </c>
      <c r="N635" s="71"/>
      <c r="O635" s="71">
        <v>34.42</v>
      </c>
      <c r="P635" s="71"/>
      <c r="Q635" s="71">
        <f t="shared" si="809"/>
        <v>22.236193177341846</v>
      </c>
      <c r="R635" s="71">
        <f>U635-(U635/(1+26.93%))</f>
        <v>5.9882068226581566</v>
      </c>
      <c r="S635" s="71">
        <f t="shared" ref="S635" si="816">N635*(1-18%)</f>
        <v>0</v>
      </c>
      <c r="T635" s="71">
        <f t="shared" si="811"/>
        <v>28.224400000000003</v>
      </c>
      <c r="U635" s="71">
        <f t="shared" si="812"/>
        <v>28.224400000000003</v>
      </c>
      <c r="V635" s="71" t="b">
        <f t="shared" si="813"/>
        <v>1</v>
      </c>
      <c r="W635" s="71" t="b">
        <f t="shared" si="814"/>
        <v>1</v>
      </c>
      <c r="X635" s="72">
        <f t="shared" si="815"/>
        <v>-17.999999999999993</v>
      </c>
      <c r="Y635" s="71"/>
      <c r="Z635" s="71"/>
    </row>
    <row r="636" spans="1:26" s="73" customFormat="1" x14ac:dyDescent="0.25">
      <c r="A636" s="74" t="s">
        <v>1210</v>
      </c>
      <c r="B636" s="69" t="s">
        <v>1211</v>
      </c>
      <c r="C636" s="70"/>
      <c r="D636" s="70"/>
      <c r="E636" s="70"/>
      <c r="F636" s="70"/>
      <c r="G636" s="70"/>
      <c r="H636" s="70"/>
      <c r="I636" s="70"/>
      <c r="J636" s="70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1"/>
      <c r="Y636" s="71"/>
      <c r="Z636" s="71"/>
    </row>
    <row r="637" spans="1:26" s="73" customFormat="1" ht="38.25" x14ac:dyDescent="0.25">
      <c r="A637" s="39" t="s">
        <v>1212</v>
      </c>
      <c r="B637" s="39" t="s">
        <v>1213</v>
      </c>
      <c r="C637" s="40" t="s">
        <v>13</v>
      </c>
      <c r="D637" s="41">
        <v>12</v>
      </c>
      <c r="E637" s="38">
        <f t="shared" ref="E637:E639" si="817">L637*(1-18%)</f>
        <v>477.81400000000008</v>
      </c>
      <c r="F637" s="38">
        <f t="shared" ref="F637:F639" si="818">TRUNC(E637*D637,2)</f>
        <v>5733.76</v>
      </c>
      <c r="G637" s="38">
        <f t="shared" ref="G637:I639" si="819">M637*(1-18%)</f>
        <v>128.67439999999999</v>
      </c>
      <c r="H637" s="38"/>
      <c r="I637" s="38">
        <f t="shared" si="819"/>
        <v>606.48840000000007</v>
      </c>
      <c r="J637" s="68">
        <f>ROUND(I637*D637,2)</f>
        <v>7277.86</v>
      </c>
      <c r="K637" s="71"/>
      <c r="L637" s="71">
        <v>582.70000000000005</v>
      </c>
      <c r="M637" s="71">
        <v>156.91999999999999</v>
      </c>
      <c r="N637" s="71"/>
      <c r="O637" s="71">
        <v>739.62</v>
      </c>
      <c r="P637" s="71"/>
      <c r="Q637" s="71">
        <f t="shared" ref="Q637:Q639" si="820">U637-R637-S637</f>
        <v>477.81328291184127</v>
      </c>
      <c r="R637" s="71">
        <f t="shared" ref="R637:R639" si="821">U637-(U637/(1+26.93%))</f>
        <v>128.6751170881588</v>
      </c>
      <c r="S637" s="71">
        <f t="shared" ref="S637:S639" si="822">N637*(1-18%)</f>
        <v>0</v>
      </c>
      <c r="T637" s="71">
        <f t="shared" ref="T637:T639" si="823">(SUM(Q637:S637))</f>
        <v>606.48840000000007</v>
      </c>
      <c r="U637" s="71">
        <f t="shared" ref="U637:U639" si="824">O637*(1-18%)</f>
        <v>606.48840000000007</v>
      </c>
      <c r="V637" s="71" t="b">
        <f t="shared" ref="V637:V639" si="825">U637=T637</f>
        <v>1</v>
      </c>
      <c r="W637" s="71" t="b">
        <f t="shared" ref="W637:W639" si="826">U637=I637</f>
        <v>1</v>
      </c>
      <c r="X637" s="72">
        <f t="shared" ref="X637:X639" si="827">((U637/O637)-1)*100</f>
        <v>-17.999999999999993</v>
      </c>
      <c r="Y637" s="71"/>
      <c r="Z637" s="71"/>
    </row>
    <row r="638" spans="1:26" s="73" customFormat="1" ht="127.5" x14ac:dyDescent="0.25">
      <c r="A638" s="39" t="s">
        <v>1214</v>
      </c>
      <c r="B638" s="39" t="s">
        <v>1215</v>
      </c>
      <c r="C638" s="40" t="s">
        <v>13</v>
      </c>
      <c r="D638" s="41">
        <v>2</v>
      </c>
      <c r="E638" s="38">
        <f t="shared" si="817"/>
        <v>2275.6640000000002</v>
      </c>
      <c r="F638" s="38">
        <f t="shared" si="818"/>
        <v>4551.32</v>
      </c>
      <c r="G638" s="38">
        <f t="shared" si="819"/>
        <v>612.8352000000001</v>
      </c>
      <c r="H638" s="38"/>
      <c r="I638" s="38">
        <f t="shared" si="819"/>
        <v>2888.4992000000002</v>
      </c>
      <c r="J638" s="68">
        <f>ROUND(I638*D638,2)</f>
        <v>5777</v>
      </c>
      <c r="K638" s="71"/>
      <c r="L638" s="71">
        <v>2775.2</v>
      </c>
      <c r="M638" s="71">
        <v>747.36</v>
      </c>
      <c r="N638" s="71"/>
      <c r="O638" s="71">
        <v>3522.56</v>
      </c>
      <c r="P638" s="71"/>
      <c r="Q638" s="71">
        <f t="shared" si="820"/>
        <v>2275.6631214054996</v>
      </c>
      <c r="R638" s="71">
        <f t="shared" si="821"/>
        <v>612.83607859450058</v>
      </c>
      <c r="S638" s="71">
        <f t="shared" si="822"/>
        <v>0</v>
      </c>
      <c r="T638" s="71">
        <f t="shared" si="823"/>
        <v>2888.4992000000002</v>
      </c>
      <c r="U638" s="71">
        <f t="shared" si="824"/>
        <v>2888.4992000000002</v>
      </c>
      <c r="V638" s="71" t="b">
        <f t="shared" si="825"/>
        <v>1</v>
      </c>
      <c r="W638" s="71" t="b">
        <f t="shared" si="826"/>
        <v>1</v>
      </c>
      <c r="X638" s="72">
        <f t="shared" si="827"/>
        <v>-17.999999999999993</v>
      </c>
      <c r="Y638" s="71"/>
      <c r="Z638" s="71"/>
    </row>
    <row r="639" spans="1:26" s="73" customFormat="1" ht="38.25" x14ac:dyDescent="0.25">
      <c r="A639" s="39" t="s">
        <v>1216</v>
      </c>
      <c r="B639" s="39" t="s">
        <v>1217</v>
      </c>
      <c r="C639" s="40" t="s">
        <v>13</v>
      </c>
      <c r="D639" s="41">
        <v>18</v>
      </c>
      <c r="E639" s="38">
        <f t="shared" si="817"/>
        <v>17.679200000000002</v>
      </c>
      <c r="F639" s="38">
        <f t="shared" si="818"/>
        <v>318.22000000000003</v>
      </c>
      <c r="G639" s="38">
        <f t="shared" si="819"/>
        <v>4.7560000000000002</v>
      </c>
      <c r="H639" s="38"/>
      <c r="I639" s="38">
        <f t="shared" si="819"/>
        <v>22.435200000000002</v>
      </c>
      <c r="J639" s="68">
        <f>ROUND(I639*D639,2)</f>
        <v>403.83</v>
      </c>
      <c r="K639" s="71"/>
      <c r="L639" s="71">
        <v>21.56</v>
      </c>
      <c r="M639" s="71">
        <v>5.8</v>
      </c>
      <c r="N639" s="71"/>
      <c r="O639" s="71">
        <v>27.36</v>
      </c>
      <c r="P639" s="71"/>
      <c r="Q639" s="71">
        <f t="shared" si="820"/>
        <v>17.675254077050347</v>
      </c>
      <c r="R639" s="71">
        <f t="shared" si="821"/>
        <v>4.7599459229496546</v>
      </c>
      <c r="S639" s="71">
        <f t="shared" si="822"/>
        <v>0</v>
      </c>
      <c r="T639" s="71">
        <f t="shared" si="823"/>
        <v>22.435200000000002</v>
      </c>
      <c r="U639" s="71">
        <f t="shared" si="824"/>
        <v>22.435200000000002</v>
      </c>
      <c r="V639" s="71" t="b">
        <f t="shared" si="825"/>
        <v>1</v>
      </c>
      <c r="W639" s="71" t="b">
        <f t="shared" si="826"/>
        <v>1</v>
      </c>
      <c r="X639" s="72">
        <f t="shared" si="827"/>
        <v>-17.999999999999993</v>
      </c>
      <c r="Y639" s="71"/>
      <c r="Z639" s="71"/>
    </row>
    <row r="640" spans="1:26" s="73" customFormat="1" x14ac:dyDescent="0.25">
      <c r="A640" s="74" t="s">
        <v>1218</v>
      </c>
      <c r="B640" s="69" t="s">
        <v>1219</v>
      </c>
      <c r="C640" s="70"/>
      <c r="D640" s="70"/>
      <c r="E640" s="70"/>
      <c r="F640" s="70"/>
      <c r="G640" s="70"/>
      <c r="H640" s="70"/>
      <c r="I640" s="70"/>
      <c r="J640" s="70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  <c r="Y640" s="71"/>
      <c r="Z640" s="71"/>
    </row>
    <row r="641" spans="1:26" s="73" customFormat="1" x14ac:dyDescent="0.25">
      <c r="A641" s="39" t="s">
        <v>1220</v>
      </c>
      <c r="B641" s="39" t="s">
        <v>1221</v>
      </c>
      <c r="C641" s="40" t="s">
        <v>13</v>
      </c>
      <c r="D641" s="41">
        <v>2</v>
      </c>
      <c r="E641" s="38">
        <f t="shared" ref="E641" si="828">L641*(1-18%)</f>
        <v>727.1350000000001</v>
      </c>
      <c r="F641" s="38">
        <f t="shared" ref="F641" si="829">TRUNC(E641*D641,2)</f>
        <v>1454.27</v>
      </c>
      <c r="G641" s="38">
        <f t="shared" ref="G641:I641" si="830">M641*(1-18%)</f>
        <v>195.81600000000003</v>
      </c>
      <c r="H641" s="38"/>
      <c r="I641" s="38">
        <f t="shared" si="830"/>
        <v>922.95100000000002</v>
      </c>
      <c r="J641" s="68">
        <f>ROUND(I641*D641,2)</f>
        <v>1845.9</v>
      </c>
      <c r="K641" s="71"/>
      <c r="L641" s="71">
        <v>886.75</v>
      </c>
      <c r="M641" s="71">
        <v>238.8</v>
      </c>
      <c r="N641" s="71"/>
      <c r="O641" s="71">
        <v>1125.55</v>
      </c>
      <c r="P641" s="71"/>
      <c r="Q641" s="71">
        <f>U641-R641-S641</f>
        <v>727.13385330497135</v>
      </c>
      <c r="R641" s="71">
        <f>U641-(U641/(1+26.93%))</f>
        <v>195.81714669502867</v>
      </c>
      <c r="S641" s="71">
        <f>N641*(1-18%)</f>
        <v>0</v>
      </c>
      <c r="T641" s="71">
        <f>(SUM(Q641:S641))</f>
        <v>922.95100000000002</v>
      </c>
      <c r="U641" s="71">
        <f>O641*(1-18%)</f>
        <v>922.95100000000002</v>
      </c>
      <c r="V641" s="71" t="b">
        <f>U641=T641</f>
        <v>1</v>
      </c>
      <c r="W641" s="71" t="b">
        <f>U641=I641</f>
        <v>1</v>
      </c>
      <c r="X641" s="72">
        <f>((U641/O641)-1)*100</f>
        <v>-17.999999999999993</v>
      </c>
      <c r="Y641" s="71"/>
      <c r="Z641" s="71"/>
    </row>
    <row r="642" spans="1:26" s="73" customFormat="1" x14ac:dyDescent="0.25">
      <c r="A642" s="74" t="s">
        <v>1222</v>
      </c>
      <c r="B642" s="69" t="s">
        <v>1223</v>
      </c>
      <c r="C642" s="70"/>
      <c r="D642" s="70"/>
      <c r="E642" s="70"/>
      <c r="F642" s="70"/>
      <c r="G642" s="70"/>
      <c r="H642" s="70"/>
      <c r="I642" s="70"/>
      <c r="J642" s="70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  <c r="Y642" s="71"/>
      <c r="Z642" s="71"/>
    </row>
    <row r="643" spans="1:26" s="73" customFormat="1" ht="51" x14ac:dyDescent="0.25">
      <c r="A643" s="39" t="s">
        <v>1224</v>
      </c>
      <c r="B643" s="39" t="s">
        <v>1225</v>
      </c>
      <c r="C643" s="40" t="s">
        <v>47</v>
      </c>
      <c r="D643" s="41">
        <v>5330.35</v>
      </c>
      <c r="E643" s="38">
        <f t="shared" ref="E643:E644" si="831">L643*(1-18%)</f>
        <v>1.7712000000000003</v>
      </c>
      <c r="F643" s="38">
        <f t="shared" ref="F643:F644" si="832">TRUNC(E643*D643,2)</f>
        <v>9441.11</v>
      </c>
      <c r="G643" s="38">
        <f t="shared" ref="G643:I644" si="833">M643*(1-18%)</f>
        <v>0.47560000000000002</v>
      </c>
      <c r="H643" s="38"/>
      <c r="I643" s="38">
        <f t="shared" si="833"/>
        <v>2.2468000000000004</v>
      </c>
      <c r="J643" s="68">
        <f>ROUND(I643*D643,2)</f>
        <v>11976.23</v>
      </c>
      <c r="K643" s="71"/>
      <c r="L643" s="71">
        <v>2.16</v>
      </c>
      <c r="M643" s="71">
        <v>0.57999999999999996</v>
      </c>
      <c r="N643" s="71"/>
      <c r="O643" s="71">
        <v>2.74</v>
      </c>
      <c r="P643" s="71"/>
      <c r="Q643" s="71">
        <f t="shared" ref="Q643:Q644" si="834">U643-R643-S643</f>
        <v>1.7701095091782877</v>
      </c>
      <c r="R643" s="71">
        <f t="shared" ref="R643:R644" si="835">U643-(U643/(1+26.93%))</f>
        <v>0.47669049082171266</v>
      </c>
      <c r="S643" s="71">
        <f t="shared" ref="S643:S644" si="836">N643*(1-18%)</f>
        <v>0</v>
      </c>
      <c r="T643" s="71">
        <f t="shared" ref="T643:T644" si="837">(SUM(Q643:S643))</f>
        <v>2.2468000000000004</v>
      </c>
      <c r="U643" s="71">
        <f t="shared" ref="U643:U644" si="838">O643*(1-18%)</f>
        <v>2.2468000000000004</v>
      </c>
      <c r="V643" s="71" t="b">
        <f t="shared" ref="V643:V644" si="839">U643=T643</f>
        <v>1</v>
      </c>
      <c r="W643" s="71" t="b">
        <f t="shared" ref="W643:W644" si="840">U643=I643</f>
        <v>1</v>
      </c>
      <c r="X643" s="72">
        <f t="shared" ref="X643:X644" si="841">((U643/O643)-1)*100</f>
        <v>-17.999999999999993</v>
      </c>
      <c r="Y643" s="71"/>
      <c r="Z643" s="71"/>
    </row>
    <row r="644" spans="1:26" s="73" customFormat="1" x14ac:dyDescent="0.25">
      <c r="A644" s="39" t="s">
        <v>1226</v>
      </c>
      <c r="B644" s="39" t="s">
        <v>1227</v>
      </c>
      <c r="C644" s="40" t="s">
        <v>47</v>
      </c>
      <c r="D644" s="41">
        <v>146.79</v>
      </c>
      <c r="E644" s="38">
        <f t="shared" si="831"/>
        <v>25.961200000000002</v>
      </c>
      <c r="F644" s="38">
        <f t="shared" si="832"/>
        <v>3810.84</v>
      </c>
      <c r="G644" s="38">
        <f t="shared" si="833"/>
        <v>6.9864000000000006</v>
      </c>
      <c r="H644" s="38"/>
      <c r="I644" s="38">
        <f t="shared" si="833"/>
        <v>32.947600000000001</v>
      </c>
      <c r="J644" s="68">
        <f>ROUND(I644*D644,2)</f>
        <v>4836.38</v>
      </c>
      <c r="K644" s="71"/>
      <c r="L644" s="71">
        <v>31.66</v>
      </c>
      <c r="M644" s="71">
        <v>8.52</v>
      </c>
      <c r="N644" s="71"/>
      <c r="O644" s="71">
        <v>40.18</v>
      </c>
      <c r="P644" s="71"/>
      <c r="Q644" s="71">
        <f t="shared" si="834"/>
        <v>25.957299298826129</v>
      </c>
      <c r="R644" s="71">
        <f t="shared" si="835"/>
        <v>6.9903007011738723</v>
      </c>
      <c r="S644" s="71">
        <f t="shared" si="836"/>
        <v>0</v>
      </c>
      <c r="T644" s="71">
        <f t="shared" si="837"/>
        <v>32.947600000000001</v>
      </c>
      <c r="U644" s="71">
        <f t="shared" si="838"/>
        <v>32.947600000000001</v>
      </c>
      <c r="V644" s="71" t="b">
        <f t="shared" si="839"/>
        <v>1</v>
      </c>
      <c r="W644" s="71" t="b">
        <f t="shared" si="840"/>
        <v>1</v>
      </c>
      <c r="X644" s="72">
        <f t="shared" si="841"/>
        <v>-17.999999999999993</v>
      </c>
      <c r="Y644" s="71"/>
      <c r="Z644" s="71"/>
    </row>
    <row r="645" spans="1:26" s="73" customFormat="1" x14ac:dyDescent="0.25">
      <c r="A645" s="74" t="s">
        <v>1228</v>
      </c>
      <c r="B645" s="69" t="s">
        <v>1229</v>
      </c>
      <c r="C645" s="70"/>
      <c r="D645" s="70"/>
      <c r="E645" s="70"/>
      <c r="F645" s="70"/>
      <c r="G645" s="70"/>
      <c r="H645" s="70"/>
      <c r="I645" s="70"/>
      <c r="J645" s="70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  <c r="X645" s="71"/>
      <c r="Y645" s="71"/>
      <c r="Z645" s="71"/>
    </row>
    <row r="646" spans="1:26" s="73" customFormat="1" x14ac:dyDescent="0.25">
      <c r="A646" s="39" t="s">
        <v>1230</v>
      </c>
      <c r="B646" s="39" t="s">
        <v>1231</v>
      </c>
      <c r="C646" s="40" t="s">
        <v>47</v>
      </c>
      <c r="D646" s="41">
        <v>143.47999999999999</v>
      </c>
      <c r="E646" s="38">
        <f t="shared" ref="E646:E647" si="842">L646*(1-18%)</f>
        <v>14.112200000000001</v>
      </c>
      <c r="F646" s="38">
        <f t="shared" ref="F646:F647" si="843">TRUNC(E646*D646,2)</f>
        <v>2024.81</v>
      </c>
      <c r="G646" s="38">
        <f t="shared" ref="G646:I647" si="844">M646*(1-18%)</f>
        <v>3.7966000000000002</v>
      </c>
      <c r="H646" s="38"/>
      <c r="I646" s="38">
        <f t="shared" si="844"/>
        <v>17.908800000000003</v>
      </c>
      <c r="J646" s="68">
        <f>ROUND(I646*D646,2)</f>
        <v>2569.5500000000002</v>
      </c>
      <c r="K646" s="71"/>
      <c r="L646" s="71">
        <v>17.21</v>
      </c>
      <c r="M646" s="71">
        <v>4.63</v>
      </c>
      <c r="N646" s="71"/>
      <c r="O646" s="71">
        <v>21.84</v>
      </c>
      <c r="P646" s="71"/>
      <c r="Q646" s="71">
        <f t="shared" ref="Q646:Q647" si="845">U646-R646-S646</f>
        <v>14.109194043961242</v>
      </c>
      <c r="R646" s="71">
        <f t="shared" ref="R646:R647" si="846">U646-(U646/(1+26.93%))</f>
        <v>3.7996059560387607</v>
      </c>
      <c r="S646" s="71">
        <f t="shared" ref="S646:S647" si="847">N646*(1-18%)</f>
        <v>0</v>
      </c>
      <c r="T646" s="71">
        <f t="shared" ref="T646:T647" si="848">(SUM(Q646:S646))</f>
        <v>17.908800000000003</v>
      </c>
      <c r="U646" s="71">
        <f t="shared" ref="U646:U647" si="849">O646*(1-18%)</f>
        <v>17.908800000000003</v>
      </c>
      <c r="V646" s="71" t="b">
        <f t="shared" ref="V646:V647" si="850">U646=T646</f>
        <v>1</v>
      </c>
      <c r="W646" s="71" t="b">
        <f t="shared" ref="W646:W647" si="851">U646=I646</f>
        <v>1</v>
      </c>
      <c r="X646" s="72">
        <f t="shared" ref="X646:X647" si="852">((U646/O646)-1)*100</f>
        <v>-17.999999999999982</v>
      </c>
      <c r="Y646" s="71"/>
      <c r="Z646" s="71"/>
    </row>
    <row r="647" spans="1:26" s="73" customFormat="1" ht="25.5" x14ac:dyDescent="0.25">
      <c r="A647" s="39" t="s">
        <v>1232</v>
      </c>
      <c r="B647" s="39" t="s">
        <v>1233</v>
      </c>
      <c r="C647" s="40" t="s">
        <v>13</v>
      </c>
      <c r="D647" s="41">
        <v>12</v>
      </c>
      <c r="E647" s="38">
        <f t="shared" si="842"/>
        <v>118.9</v>
      </c>
      <c r="F647" s="38">
        <f t="shared" si="843"/>
        <v>1426.8</v>
      </c>
      <c r="G647" s="38">
        <f t="shared" si="844"/>
        <v>32.012799999999999</v>
      </c>
      <c r="H647" s="38"/>
      <c r="I647" s="38">
        <f t="shared" si="844"/>
        <v>150.9128</v>
      </c>
      <c r="J647" s="68">
        <f>ROUND(I647*D647,2)</f>
        <v>1810.95</v>
      </c>
      <c r="K647" s="71"/>
      <c r="L647" s="71">
        <v>145</v>
      </c>
      <c r="M647" s="71">
        <v>39.04</v>
      </c>
      <c r="N647" s="71"/>
      <c r="O647" s="71">
        <v>184.04</v>
      </c>
      <c r="P647" s="71"/>
      <c r="Q647" s="71">
        <f t="shared" si="845"/>
        <v>118.89450878436935</v>
      </c>
      <c r="R647" s="71">
        <f t="shared" si="846"/>
        <v>32.018291215630654</v>
      </c>
      <c r="S647" s="71">
        <f t="shared" si="847"/>
        <v>0</v>
      </c>
      <c r="T647" s="71">
        <f t="shared" si="848"/>
        <v>150.9128</v>
      </c>
      <c r="U647" s="71">
        <f t="shared" si="849"/>
        <v>150.9128</v>
      </c>
      <c r="V647" s="71" t="b">
        <f t="shared" si="850"/>
        <v>1</v>
      </c>
      <c r="W647" s="71" t="b">
        <f t="shared" si="851"/>
        <v>1</v>
      </c>
      <c r="X647" s="72">
        <f t="shared" si="852"/>
        <v>-17.999999999999993</v>
      </c>
      <c r="Y647" s="71"/>
      <c r="Z647" s="71"/>
    </row>
    <row r="648" spans="1:26" s="73" customFormat="1" x14ac:dyDescent="0.25">
      <c r="A648" s="74" t="s">
        <v>1234</v>
      </c>
      <c r="B648" s="69" t="s">
        <v>1235</v>
      </c>
      <c r="C648" s="70"/>
      <c r="D648" s="70"/>
      <c r="E648" s="70"/>
      <c r="F648" s="70"/>
      <c r="G648" s="70"/>
      <c r="H648" s="70"/>
      <c r="I648" s="70"/>
      <c r="J648" s="70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  <c r="X648" s="71"/>
      <c r="Y648" s="71"/>
      <c r="Z648" s="71"/>
    </row>
    <row r="649" spans="1:26" s="73" customFormat="1" ht="25.5" x14ac:dyDescent="0.25">
      <c r="A649" s="39" t="s">
        <v>1236</v>
      </c>
      <c r="B649" s="39" t="s">
        <v>1237</v>
      </c>
      <c r="C649" s="40" t="s">
        <v>13</v>
      </c>
      <c r="D649" s="41">
        <v>490</v>
      </c>
      <c r="E649" s="38">
        <f t="shared" ref="E649" si="853">L649*(1-18%)</f>
        <v>23.5504</v>
      </c>
      <c r="F649" s="38">
        <f t="shared" ref="F649" si="854">TRUNC(E649*D649,2)</f>
        <v>11539.69</v>
      </c>
      <c r="G649" s="38">
        <f t="shared" ref="G649:I649" si="855">M649*(1-18%)</f>
        <v>6.3386000000000005</v>
      </c>
      <c r="H649" s="38"/>
      <c r="I649" s="38">
        <f t="shared" si="855"/>
        <v>29.889000000000003</v>
      </c>
      <c r="J649" s="68">
        <f>ROUND(I649*D649,2)</f>
        <v>14645.61</v>
      </c>
      <c r="K649" s="71"/>
      <c r="L649" s="71">
        <v>28.72</v>
      </c>
      <c r="M649" s="71">
        <v>7.73</v>
      </c>
      <c r="N649" s="71"/>
      <c r="O649" s="71">
        <v>36.450000000000003</v>
      </c>
      <c r="P649" s="71"/>
      <c r="Q649" s="71">
        <f>U649-R649-S649</f>
        <v>23.54762467501773</v>
      </c>
      <c r="R649" s="71">
        <f>U649-(U649/(1+26.93%))</f>
        <v>6.3413753249822733</v>
      </c>
      <c r="S649" s="71">
        <f>N649*(1-18%)</f>
        <v>0</v>
      </c>
      <c r="T649" s="71">
        <f>(SUM(Q649:S649))</f>
        <v>29.889000000000003</v>
      </c>
      <c r="U649" s="71">
        <f>O649*(1-18%)</f>
        <v>29.889000000000003</v>
      </c>
      <c r="V649" s="71" t="b">
        <f>U649=T649</f>
        <v>1</v>
      </c>
      <c r="W649" s="71" t="b">
        <f>U649=I649</f>
        <v>1</v>
      </c>
      <c r="X649" s="72">
        <f>((U649/O649)-1)*100</f>
        <v>-17.999999999999993</v>
      </c>
      <c r="Y649" s="71"/>
      <c r="Z649" s="71"/>
    </row>
    <row r="650" spans="1:26" s="73" customFormat="1" x14ac:dyDescent="0.25">
      <c r="A650" s="74" t="s">
        <v>1238</v>
      </c>
      <c r="B650" s="69" t="s">
        <v>1135</v>
      </c>
      <c r="C650" s="70"/>
      <c r="D650" s="70"/>
      <c r="E650" s="70"/>
      <c r="F650" s="70"/>
      <c r="G650" s="70"/>
      <c r="H650" s="70"/>
      <c r="I650" s="70"/>
      <c r="J650" s="70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  <c r="X650" s="71"/>
      <c r="Y650" s="71"/>
      <c r="Z650" s="71"/>
    </row>
    <row r="651" spans="1:26" s="73" customFormat="1" ht="25.5" x14ac:dyDescent="0.25">
      <c r="A651" s="39" t="s">
        <v>1239</v>
      </c>
      <c r="B651" s="39" t="s">
        <v>1240</v>
      </c>
      <c r="C651" s="40" t="s">
        <v>13</v>
      </c>
      <c r="D651" s="41">
        <v>202</v>
      </c>
      <c r="E651" s="38">
        <f t="shared" ref="E651:E652" si="856">L651*(1-18%)</f>
        <v>30.856600000000004</v>
      </c>
      <c r="F651" s="38">
        <f t="shared" ref="F651:F652" si="857">TRUNC(E651*D651,2)</f>
        <v>6233.03</v>
      </c>
      <c r="G651" s="38">
        <f t="shared" ref="G651:I652" si="858">M651*(1-18%)</f>
        <v>8.3066000000000013</v>
      </c>
      <c r="H651" s="38"/>
      <c r="I651" s="38">
        <f t="shared" si="858"/>
        <v>39.16320000000001</v>
      </c>
      <c r="J651" s="68">
        <f>ROUND(I651*D651,2)</f>
        <v>7910.97</v>
      </c>
      <c r="K651" s="71"/>
      <c r="L651" s="71">
        <v>37.630000000000003</v>
      </c>
      <c r="M651" s="71">
        <v>10.130000000000001</v>
      </c>
      <c r="N651" s="71"/>
      <c r="O651" s="71">
        <v>47.760000000000005</v>
      </c>
      <c r="P651" s="71"/>
      <c r="Q651" s="71">
        <f t="shared" ref="Q651:Q652" si="859">U651-R651-S651</f>
        <v>30.854171590640522</v>
      </c>
      <c r="R651" s="71">
        <f t="shared" ref="R651:R652" si="860">U651-(U651/(1+26.93%))</f>
        <v>8.3090284093594882</v>
      </c>
      <c r="S651" s="71">
        <f t="shared" ref="S651:S652" si="861">N651*(1-18%)</f>
        <v>0</v>
      </c>
      <c r="T651" s="71">
        <f t="shared" ref="T651:T652" si="862">(SUM(Q651:S651))</f>
        <v>39.16320000000001</v>
      </c>
      <c r="U651" s="71">
        <f t="shared" ref="U651:U652" si="863">O651*(1-18%)</f>
        <v>39.16320000000001</v>
      </c>
      <c r="V651" s="71" t="b">
        <f t="shared" ref="V651:V652" si="864">U651=T651</f>
        <v>1</v>
      </c>
      <c r="W651" s="71" t="b">
        <f t="shared" ref="W651:W652" si="865">U651=I651</f>
        <v>1</v>
      </c>
      <c r="X651" s="72">
        <f t="shared" ref="X651:X652" si="866">((U651/O651)-1)*100</f>
        <v>-17.999999999999982</v>
      </c>
      <c r="Y651" s="71"/>
      <c r="Z651" s="71"/>
    </row>
    <row r="652" spans="1:26" s="73" customFormat="1" ht="25.5" x14ac:dyDescent="0.25">
      <c r="A652" s="39" t="s">
        <v>1241</v>
      </c>
      <c r="B652" s="39" t="s">
        <v>1242</v>
      </c>
      <c r="C652" s="40" t="s">
        <v>13</v>
      </c>
      <c r="D652" s="41">
        <v>202</v>
      </c>
      <c r="E652" s="38">
        <f t="shared" si="856"/>
        <v>19.4176</v>
      </c>
      <c r="F652" s="38">
        <f t="shared" si="857"/>
        <v>3922.35</v>
      </c>
      <c r="G652" s="38">
        <f t="shared" si="858"/>
        <v>5.2234000000000007</v>
      </c>
      <c r="H652" s="38"/>
      <c r="I652" s="38">
        <f t="shared" si="858"/>
        <v>24.641000000000002</v>
      </c>
      <c r="J652" s="68">
        <f>ROUND(I652*D652,2)</f>
        <v>4977.4799999999996</v>
      </c>
      <c r="K652" s="71"/>
      <c r="L652" s="71">
        <v>23.68</v>
      </c>
      <c r="M652" s="71">
        <v>6.37</v>
      </c>
      <c r="N652" s="71"/>
      <c r="O652" s="71">
        <v>30.05</v>
      </c>
      <c r="P652" s="71"/>
      <c r="Q652" s="71">
        <f t="shared" si="859"/>
        <v>19.413062317812972</v>
      </c>
      <c r="R652" s="71">
        <f t="shared" si="860"/>
        <v>5.2279376821870294</v>
      </c>
      <c r="S652" s="71">
        <f t="shared" si="861"/>
        <v>0</v>
      </c>
      <c r="T652" s="71">
        <f t="shared" si="862"/>
        <v>24.641000000000002</v>
      </c>
      <c r="U652" s="71">
        <f t="shared" si="863"/>
        <v>24.641000000000002</v>
      </c>
      <c r="V652" s="71" t="b">
        <f t="shared" si="864"/>
        <v>1</v>
      </c>
      <c r="W652" s="71" t="b">
        <f t="shared" si="865"/>
        <v>1</v>
      </c>
      <c r="X652" s="72">
        <f t="shared" si="866"/>
        <v>-17.999999999999993</v>
      </c>
      <c r="Y652" s="71"/>
      <c r="Z652" s="71"/>
    </row>
    <row r="653" spans="1:26" s="73" customFormat="1" x14ac:dyDescent="0.25">
      <c r="A653" s="74" t="s">
        <v>1243</v>
      </c>
      <c r="B653" s="69" t="s">
        <v>1244</v>
      </c>
      <c r="C653" s="70"/>
      <c r="D653" s="70"/>
      <c r="E653" s="70"/>
      <c r="F653" s="70"/>
      <c r="G653" s="70"/>
      <c r="H653" s="70"/>
      <c r="I653" s="70"/>
      <c r="J653" s="70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1"/>
      <c r="Y653" s="71"/>
      <c r="Z653" s="71"/>
    </row>
    <row r="654" spans="1:26" s="73" customFormat="1" ht="51" x14ac:dyDescent="0.25">
      <c r="A654" s="39" t="s">
        <v>1031</v>
      </c>
      <c r="B654" s="39" t="s">
        <v>1032</v>
      </c>
      <c r="C654" s="40" t="s">
        <v>13</v>
      </c>
      <c r="D654" s="41">
        <v>20</v>
      </c>
      <c r="E654" s="38">
        <f t="shared" ref="E654" si="867">L654*(1-18%)</f>
        <v>8.4624000000000006</v>
      </c>
      <c r="F654" s="38">
        <f t="shared" ref="F654" si="868">TRUNC(E654*D654,2)</f>
        <v>169.24</v>
      </c>
      <c r="G654" s="38">
        <f t="shared" ref="G654:I654" si="869">M654*(1-18%)</f>
        <v>2.2714000000000003</v>
      </c>
      <c r="H654" s="38"/>
      <c r="I654" s="38">
        <f t="shared" si="869"/>
        <v>10.7338</v>
      </c>
      <c r="J654" s="68">
        <f>ROUND(I654*D654,2)</f>
        <v>214.68</v>
      </c>
      <c r="K654" s="71"/>
      <c r="L654" s="71">
        <v>10.32</v>
      </c>
      <c r="M654" s="71">
        <v>2.77</v>
      </c>
      <c r="N654" s="71"/>
      <c r="O654" s="71">
        <v>13.09</v>
      </c>
      <c r="P654" s="71"/>
      <c r="Q654" s="71">
        <f>U654-R654-S654</f>
        <v>8.4564720712203592</v>
      </c>
      <c r="R654" s="71">
        <f>U654-(U654/(1+26.93%))</f>
        <v>2.2773279287796413</v>
      </c>
      <c r="S654" s="71">
        <f>N654*(1-18%)</f>
        <v>0</v>
      </c>
      <c r="T654" s="71">
        <f>(SUM(Q654:S654))</f>
        <v>10.7338</v>
      </c>
      <c r="U654" s="71">
        <f>O654*(1-18%)</f>
        <v>10.7338</v>
      </c>
      <c r="V654" s="71" t="b">
        <f>U654=T654</f>
        <v>1</v>
      </c>
      <c r="W654" s="71" t="b">
        <f>U654=I654</f>
        <v>1</v>
      </c>
      <c r="X654" s="72">
        <f>((U654/O654)-1)*100</f>
        <v>-17.999999999999993</v>
      </c>
      <c r="Y654" s="71"/>
      <c r="Z654" s="71"/>
    </row>
    <row r="655" spans="1:26" s="73" customFormat="1" x14ac:dyDescent="0.25">
      <c r="A655" s="74" t="s">
        <v>1245</v>
      </c>
      <c r="B655" s="69" t="s">
        <v>1246</v>
      </c>
      <c r="C655" s="70"/>
      <c r="D655" s="70"/>
      <c r="E655" s="70"/>
      <c r="F655" s="70"/>
      <c r="G655" s="70"/>
      <c r="H655" s="70"/>
      <c r="I655" s="70"/>
      <c r="J655" s="70"/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  <c r="X655" s="71"/>
      <c r="Y655" s="71"/>
      <c r="Z655" s="71"/>
    </row>
    <row r="656" spans="1:26" s="73" customFormat="1" ht="51" x14ac:dyDescent="0.25">
      <c r="A656" s="39" t="s">
        <v>1247</v>
      </c>
      <c r="B656" s="39" t="s">
        <v>1248</v>
      </c>
      <c r="C656" s="40" t="s">
        <v>47</v>
      </c>
      <c r="D656" s="41">
        <v>26.43</v>
      </c>
      <c r="E656" s="38">
        <f t="shared" ref="E656:E663" si="870">L656*(1-18%)</f>
        <v>9.84</v>
      </c>
      <c r="F656" s="38">
        <f t="shared" ref="F656:F663" si="871">TRUNC(E656*D656,2)</f>
        <v>260.07</v>
      </c>
      <c r="G656" s="38">
        <f t="shared" ref="G656:I663" si="872">M656*(1-18%)</f>
        <v>2.6486000000000001</v>
      </c>
      <c r="H656" s="38"/>
      <c r="I656" s="38">
        <f t="shared" si="872"/>
        <v>12.488600000000002</v>
      </c>
      <c r="J656" s="68">
        <f t="shared" ref="J656:J663" si="873">ROUND(I656*D656,2)</f>
        <v>330.07</v>
      </c>
      <c r="K656" s="71"/>
      <c r="L656" s="71">
        <v>12</v>
      </c>
      <c r="M656" s="71">
        <v>3.23</v>
      </c>
      <c r="N656" s="71"/>
      <c r="O656" s="71">
        <v>15.23</v>
      </c>
      <c r="P656" s="71"/>
      <c r="Q656" s="71">
        <f t="shared" ref="Q656:Q663" si="874">U656-R656-S656</f>
        <v>9.8389663594107013</v>
      </c>
      <c r="R656" s="71">
        <f t="shared" ref="R656:R663" si="875">U656-(U656/(1+26.93%))</f>
        <v>2.6496336405893004</v>
      </c>
      <c r="S656" s="71">
        <f t="shared" ref="S656:S663" si="876">N656*(1-18%)</f>
        <v>0</v>
      </c>
      <c r="T656" s="71">
        <f t="shared" ref="T656:T663" si="877">(SUM(Q656:S656))</f>
        <v>12.488600000000002</v>
      </c>
      <c r="U656" s="71">
        <f t="shared" ref="U656:U663" si="878">O656*(1-18%)</f>
        <v>12.488600000000002</v>
      </c>
      <c r="V656" s="71" t="b">
        <f t="shared" ref="V656:V663" si="879">U656=T656</f>
        <v>1</v>
      </c>
      <c r="W656" s="71" t="b">
        <f t="shared" ref="W656:W663" si="880">U656=I656</f>
        <v>1</v>
      </c>
      <c r="X656" s="72">
        <f t="shared" ref="X656:X663" si="881">((U656/O656)-1)*100</f>
        <v>-17.999999999999993</v>
      </c>
      <c r="Y656" s="71"/>
      <c r="Z656" s="71"/>
    </row>
    <row r="657" spans="1:26" s="73" customFormat="1" ht="38.25" x14ac:dyDescent="0.25">
      <c r="A657" s="39" t="s">
        <v>987</v>
      </c>
      <c r="B657" s="39" t="s">
        <v>988</v>
      </c>
      <c r="C657" s="40" t="s">
        <v>47</v>
      </c>
      <c r="D657" s="41">
        <v>81.62</v>
      </c>
      <c r="E657" s="38">
        <f t="shared" si="870"/>
        <v>24.354000000000003</v>
      </c>
      <c r="F657" s="38">
        <f t="shared" si="871"/>
        <v>1987.77</v>
      </c>
      <c r="G657" s="38">
        <f t="shared" si="872"/>
        <v>6.551800000000001</v>
      </c>
      <c r="H657" s="38"/>
      <c r="I657" s="38">
        <f t="shared" si="872"/>
        <v>30.905799999999999</v>
      </c>
      <c r="J657" s="68">
        <f t="shared" si="873"/>
        <v>2522.5300000000002</v>
      </c>
      <c r="K657" s="71"/>
      <c r="L657" s="71">
        <v>29.7</v>
      </c>
      <c r="M657" s="71">
        <v>7.99</v>
      </c>
      <c r="N657" s="71"/>
      <c r="O657" s="71">
        <v>37.69</v>
      </c>
      <c r="P657" s="71"/>
      <c r="Q657" s="71">
        <f t="shared" si="874"/>
        <v>24.34869613172615</v>
      </c>
      <c r="R657" s="71">
        <f t="shared" si="875"/>
        <v>6.5571038682738489</v>
      </c>
      <c r="S657" s="71">
        <f t="shared" si="876"/>
        <v>0</v>
      </c>
      <c r="T657" s="71">
        <f t="shared" si="877"/>
        <v>30.905799999999999</v>
      </c>
      <c r="U657" s="71">
        <f t="shared" si="878"/>
        <v>30.905799999999999</v>
      </c>
      <c r="V657" s="71" t="b">
        <f t="shared" si="879"/>
        <v>1</v>
      </c>
      <c r="W657" s="71" t="b">
        <f t="shared" si="880"/>
        <v>1</v>
      </c>
      <c r="X657" s="72">
        <f t="shared" si="881"/>
        <v>-17.999999999999993</v>
      </c>
      <c r="Y657" s="71"/>
      <c r="Z657" s="71"/>
    </row>
    <row r="658" spans="1:26" s="73" customFormat="1" ht="51" x14ac:dyDescent="0.25">
      <c r="A658" s="39" t="s">
        <v>991</v>
      </c>
      <c r="B658" s="39" t="s">
        <v>992</v>
      </c>
      <c r="C658" s="40" t="s">
        <v>47</v>
      </c>
      <c r="D658" s="41">
        <v>480.05</v>
      </c>
      <c r="E658" s="38">
        <f t="shared" si="870"/>
        <v>20.795200000000001</v>
      </c>
      <c r="F658" s="38">
        <f t="shared" si="871"/>
        <v>9982.73</v>
      </c>
      <c r="G658" s="38">
        <f t="shared" si="872"/>
        <v>5.5924000000000005</v>
      </c>
      <c r="H658" s="38"/>
      <c r="I658" s="38">
        <f t="shared" si="872"/>
        <v>26.387600000000003</v>
      </c>
      <c r="J658" s="68">
        <f t="shared" si="873"/>
        <v>12667.37</v>
      </c>
      <c r="K658" s="71"/>
      <c r="L658" s="71">
        <v>25.36</v>
      </c>
      <c r="M658" s="71">
        <v>6.82</v>
      </c>
      <c r="N658" s="71"/>
      <c r="O658" s="71">
        <v>32.18</v>
      </c>
      <c r="P658" s="71"/>
      <c r="Q658" s="71">
        <f t="shared" si="874"/>
        <v>20.789096352320179</v>
      </c>
      <c r="R658" s="71">
        <f t="shared" si="875"/>
        <v>5.5985036476798236</v>
      </c>
      <c r="S658" s="71">
        <f t="shared" si="876"/>
        <v>0</v>
      </c>
      <c r="T658" s="71">
        <f t="shared" si="877"/>
        <v>26.387600000000003</v>
      </c>
      <c r="U658" s="71">
        <f t="shared" si="878"/>
        <v>26.387600000000003</v>
      </c>
      <c r="V658" s="71" t="b">
        <f t="shared" si="879"/>
        <v>1</v>
      </c>
      <c r="W658" s="71" t="b">
        <f t="shared" si="880"/>
        <v>1</v>
      </c>
      <c r="X658" s="72">
        <f t="shared" si="881"/>
        <v>-17.999999999999993</v>
      </c>
      <c r="Y658" s="71"/>
      <c r="Z658" s="71"/>
    </row>
    <row r="659" spans="1:26" s="73" customFormat="1" ht="51" x14ac:dyDescent="0.25">
      <c r="A659" s="39" t="s">
        <v>1037</v>
      </c>
      <c r="B659" s="39" t="s">
        <v>1038</v>
      </c>
      <c r="C659" s="40" t="s">
        <v>13</v>
      </c>
      <c r="D659" s="41">
        <v>23</v>
      </c>
      <c r="E659" s="38">
        <f t="shared" si="870"/>
        <v>18.794400000000003</v>
      </c>
      <c r="F659" s="38">
        <f t="shared" si="871"/>
        <v>432.27</v>
      </c>
      <c r="G659" s="38">
        <f t="shared" si="872"/>
        <v>5.0594000000000001</v>
      </c>
      <c r="H659" s="38"/>
      <c r="I659" s="38">
        <f t="shared" si="872"/>
        <v>23.853800000000003</v>
      </c>
      <c r="J659" s="68">
        <f t="shared" si="873"/>
        <v>548.64</v>
      </c>
      <c r="K659" s="71"/>
      <c r="L659" s="71">
        <v>22.92</v>
      </c>
      <c r="M659" s="71">
        <v>6.17</v>
      </c>
      <c r="N659" s="71"/>
      <c r="O659" s="71">
        <v>29.090000000000003</v>
      </c>
      <c r="P659" s="71"/>
      <c r="Q659" s="71">
        <f t="shared" si="874"/>
        <v>18.792877964232257</v>
      </c>
      <c r="R659" s="71">
        <f t="shared" si="875"/>
        <v>5.0609220357677458</v>
      </c>
      <c r="S659" s="71">
        <f t="shared" si="876"/>
        <v>0</v>
      </c>
      <c r="T659" s="71">
        <f t="shared" si="877"/>
        <v>23.853800000000003</v>
      </c>
      <c r="U659" s="71">
        <f t="shared" si="878"/>
        <v>23.853800000000003</v>
      </c>
      <c r="V659" s="71" t="b">
        <f t="shared" si="879"/>
        <v>1</v>
      </c>
      <c r="W659" s="71" t="b">
        <f t="shared" si="880"/>
        <v>1</v>
      </c>
      <c r="X659" s="72">
        <f t="shared" si="881"/>
        <v>-17.999999999999993</v>
      </c>
      <c r="Y659" s="71"/>
      <c r="Z659" s="71"/>
    </row>
    <row r="660" spans="1:26" s="73" customFormat="1" ht="51" x14ac:dyDescent="0.25">
      <c r="A660" s="39" t="s">
        <v>1249</v>
      </c>
      <c r="B660" s="39" t="s">
        <v>1250</v>
      </c>
      <c r="C660" s="40" t="s">
        <v>13</v>
      </c>
      <c r="D660" s="41">
        <v>56</v>
      </c>
      <c r="E660" s="38">
        <f t="shared" si="870"/>
        <v>19.491400000000002</v>
      </c>
      <c r="F660" s="38">
        <f t="shared" si="871"/>
        <v>1091.51</v>
      </c>
      <c r="G660" s="38">
        <f t="shared" si="872"/>
        <v>5.2480000000000011</v>
      </c>
      <c r="H660" s="38"/>
      <c r="I660" s="38">
        <f t="shared" si="872"/>
        <v>24.739400000000003</v>
      </c>
      <c r="J660" s="68">
        <f t="shared" si="873"/>
        <v>1385.41</v>
      </c>
      <c r="K660" s="71"/>
      <c r="L660" s="71">
        <v>23.77</v>
      </c>
      <c r="M660" s="71">
        <v>6.4</v>
      </c>
      <c r="N660" s="71"/>
      <c r="O660" s="71">
        <v>30.17</v>
      </c>
      <c r="P660" s="71"/>
      <c r="Q660" s="71">
        <f t="shared" si="874"/>
        <v>19.490585362010563</v>
      </c>
      <c r="R660" s="71">
        <f t="shared" si="875"/>
        <v>5.2488146379894403</v>
      </c>
      <c r="S660" s="71">
        <f t="shared" si="876"/>
        <v>0</v>
      </c>
      <c r="T660" s="71">
        <f t="shared" si="877"/>
        <v>24.739400000000003</v>
      </c>
      <c r="U660" s="71">
        <f t="shared" si="878"/>
        <v>24.739400000000003</v>
      </c>
      <c r="V660" s="71" t="b">
        <f t="shared" si="879"/>
        <v>1</v>
      </c>
      <c r="W660" s="71" t="b">
        <f t="shared" si="880"/>
        <v>1</v>
      </c>
      <c r="X660" s="72">
        <f t="shared" si="881"/>
        <v>-17.999999999999993</v>
      </c>
      <c r="Y660" s="71"/>
      <c r="Z660" s="71"/>
    </row>
    <row r="661" spans="1:26" s="73" customFormat="1" ht="51" x14ac:dyDescent="0.25">
      <c r="A661" s="39" t="s">
        <v>1041</v>
      </c>
      <c r="B661" s="39" t="s">
        <v>1042</v>
      </c>
      <c r="C661" s="40" t="s">
        <v>13</v>
      </c>
      <c r="D661" s="41">
        <v>8</v>
      </c>
      <c r="E661" s="38">
        <f t="shared" si="870"/>
        <v>20.426200000000001</v>
      </c>
      <c r="F661" s="38">
        <f t="shared" si="871"/>
        <v>163.4</v>
      </c>
      <c r="G661" s="38">
        <f t="shared" si="872"/>
        <v>5.4940000000000007</v>
      </c>
      <c r="H661" s="38"/>
      <c r="I661" s="38">
        <f t="shared" si="872"/>
        <v>25.920200000000001</v>
      </c>
      <c r="J661" s="68">
        <f t="shared" si="873"/>
        <v>207.36</v>
      </c>
      <c r="K661" s="71"/>
      <c r="L661" s="71">
        <v>24.91</v>
      </c>
      <c r="M661" s="71">
        <v>6.7</v>
      </c>
      <c r="N661" s="71"/>
      <c r="O661" s="71">
        <v>31.61</v>
      </c>
      <c r="P661" s="71"/>
      <c r="Q661" s="71">
        <f t="shared" si="874"/>
        <v>20.42086189238163</v>
      </c>
      <c r="R661" s="71">
        <f t="shared" si="875"/>
        <v>5.4993381076183709</v>
      </c>
      <c r="S661" s="71">
        <f t="shared" si="876"/>
        <v>0</v>
      </c>
      <c r="T661" s="71">
        <f t="shared" si="877"/>
        <v>25.920200000000001</v>
      </c>
      <c r="U661" s="71">
        <f t="shared" si="878"/>
        <v>25.920200000000001</v>
      </c>
      <c r="V661" s="71" t="b">
        <f t="shared" si="879"/>
        <v>1</v>
      </c>
      <c r="W661" s="71" t="b">
        <f t="shared" si="880"/>
        <v>1</v>
      </c>
      <c r="X661" s="72">
        <f t="shared" si="881"/>
        <v>-17.999999999999993</v>
      </c>
      <c r="Y661" s="71"/>
      <c r="Z661" s="71"/>
    </row>
    <row r="662" spans="1:26" s="73" customFormat="1" ht="51" x14ac:dyDescent="0.25">
      <c r="A662" s="39" t="s">
        <v>1045</v>
      </c>
      <c r="B662" s="39" t="s">
        <v>1046</v>
      </c>
      <c r="C662" s="40" t="s">
        <v>13</v>
      </c>
      <c r="D662" s="41">
        <v>16</v>
      </c>
      <c r="E662" s="38">
        <f t="shared" si="870"/>
        <v>24.026000000000003</v>
      </c>
      <c r="F662" s="38">
        <f t="shared" si="871"/>
        <v>384.41</v>
      </c>
      <c r="G662" s="38">
        <f t="shared" si="872"/>
        <v>6.4698000000000002</v>
      </c>
      <c r="H662" s="38"/>
      <c r="I662" s="38">
        <f t="shared" si="872"/>
        <v>30.495799999999999</v>
      </c>
      <c r="J662" s="68">
        <f t="shared" si="873"/>
        <v>487.93</v>
      </c>
      <c r="K662" s="71"/>
      <c r="L662" s="71">
        <v>29.3</v>
      </c>
      <c r="M662" s="71">
        <v>7.89</v>
      </c>
      <c r="N662" s="71"/>
      <c r="O662" s="71">
        <v>37.19</v>
      </c>
      <c r="P662" s="71"/>
      <c r="Q662" s="71">
        <f t="shared" si="874"/>
        <v>24.025683447569527</v>
      </c>
      <c r="R662" s="71">
        <f t="shared" si="875"/>
        <v>6.470116552430472</v>
      </c>
      <c r="S662" s="71">
        <f t="shared" si="876"/>
        <v>0</v>
      </c>
      <c r="T662" s="71">
        <f t="shared" si="877"/>
        <v>30.495799999999999</v>
      </c>
      <c r="U662" s="71">
        <f t="shared" si="878"/>
        <v>30.495799999999999</v>
      </c>
      <c r="V662" s="71" t="b">
        <f t="shared" si="879"/>
        <v>1</v>
      </c>
      <c r="W662" s="71" t="b">
        <f t="shared" si="880"/>
        <v>1</v>
      </c>
      <c r="X662" s="72">
        <f t="shared" si="881"/>
        <v>-17.999999999999993</v>
      </c>
      <c r="Y662" s="71"/>
      <c r="Z662" s="71"/>
    </row>
    <row r="663" spans="1:26" s="73" customFormat="1" ht="51" x14ac:dyDescent="0.25">
      <c r="A663" s="39" t="s">
        <v>1049</v>
      </c>
      <c r="B663" s="39" t="s">
        <v>1050</v>
      </c>
      <c r="C663" s="40" t="s">
        <v>13</v>
      </c>
      <c r="D663" s="41">
        <v>15</v>
      </c>
      <c r="E663" s="38">
        <f t="shared" si="870"/>
        <v>25.698800000000002</v>
      </c>
      <c r="F663" s="38">
        <f t="shared" si="871"/>
        <v>385.48</v>
      </c>
      <c r="G663" s="38">
        <f t="shared" si="872"/>
        <v>6.9126000000000003</v>
      </c>
      <c r="H663" s="38"/>
      <c r="I663" s="38">
        <f t="shared" si="872"/>
        <v>32.611399999999996</v>
      </c>
      <c r="J663" s="68">
        <f t="shared" si="873"/>
        <v>489.17</v>
      </c>
      <c r="K663" s="71"/>
      <c r="L663" s="71">
        <v>31.34</v>
      </c>
      <c r="M663" s="71">
        <v>8.43</v>
      </c>
      <c r="N663" s="71"/>
      <c r="O663" s="71">
        <v>39.769999999999996</v>
      </c>
      <c r="P663" s="71"/>
      <c r="Q663" s="71">
        <f t="shared" si="874"/>
        <v>25.692428897817695</v>
      </c>
      <c r="R663" s="71">
        <f t="shared" si="875"/>
        <v>6.9189711021823008</v>
      </c>
      <c r="S663" s="71">
        <f t="shared" si="876"/>
        <v>0</v>
      </c>
      <c r="T663" s="71">
        <f t="shared" si="877"/>
        <v>32.611399999999996</v>
      </c>
      <c r="U663" s="71">
        <f t="shared" si="878"/>
        <v>32.611399999999996</v>
      </c>
      <c r="V663" s="71" t="b">
        <f t="shared" si="879"/>
        <v>1</v>
      </c>
      <c r="W663" s="71" t="b">
        <f t="shared" si="880"/>
        <v>1</v>
      </c>
      <c r="X663" s="72">
        <f t="shared" si="881"/>
        <v>-18.000000000000004</v>
      </c>
      <c r="Y663" s="71"/>
      <c r="Z663" s="71"/>
    </row>
    <row r="664" spans="1:26" s="73" customFormat="1" x14ac:dyDescent="0.25">
      <c r="A664" s="74" t="s">
        <v>1251</v>
      </c>
      <c r="B664" s="69" t="s">
        <v>1252</v>
      </c>
      <c r="C664" s="70"/>
      <c r="D664" s="70"/>
      <c r="E664" s="70"/>
      <c r="F664" s="70"/>
      <c r="G664" s="70"/>
      <c r="H664" s="70"/>
      <c r="I664" s="70"/>
      <c r="J664" s="70"/>
      <c r="K664" s="71"/>
      <c r="L664" s="71"/>
      <c r="M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  <c r="X664" s="71"/>
      <c r="Y664" s="71"/>
      <c r="Z664" s="71"/>
    </row>
    <row r="665" spans="1:26" s="73" customFormat="1" ht="51" x14ac:dyDescent="0.25">
      <c r="A665" s="39" t="s">
        <v>1253</v>
      </c>
      <c r="B665" s="39" t="s">
        <v>1254</v>
      </c>
      <c r="C665" s="40" t="s">
        <v>47</v>
      </c>
      <c r="D665" s="41">
        <v>44.3</v>
      </c>
      <c r="E665" s="38">
        <f t="shared" ref="E665:E671" si="882">L665*(1-18%)</f>
        <v>17.015000000000001</v>
      </c>
      <c r="F665" s="38">
        <f t="shared" ref="F665:F671" si="883">TRUNC(E665*D665,2)</f>
        <v>753.76</v>
      </c>
      <c r="G665" s="38">
        <f t="shared" ref="G665:I671" si="884">M665*(1-18%)</f>
        <v>4.5756000000000006</v>
      </c>
      <c r="H665" s="38"/>
      <c r="I665" s="38">
        <f t="shared" si="884"/>
        <v>21.590600000000002</v>
      </c>
      <c r="J665" s="68">
        <f t="shared" ref="J665:J671" si="885">ROUND(I665*D665,2)</f>
        <v>956.46</v>
      </c>
      <c r="K665" s="71"/>
      <c r="L665" s="71">
        <v>20.75</v>
      </c>
      <c r="M665" s="71">
        <v>5.58</v>
      </c>
      <c r="N665" s="71"/>
      <c r="O665" s="71">
        <v>26.33</v>
      </c>
      <c r="P665" s="71"/>
      <c r="Q665" s="71">
        <f t="shared" ref="Q665:Q671" si="886">U665-R665-S665</f>
        <v>17.009847947687707</v>
      </c>
      <c r="R665" s="71">
        <f t="shared" ref="R665:R671" si="887">U665-(U665/(1+26.93%))</f>
        <v>4.5807520523122953</v>
      </c>
      <c r="S665" s="71">
        <f t="shared" ref="S665:S671" si="888">N665*(1-18%)</f>
        <v>0</v>
      </c>
      <c r="T665" s="71">
        <f t="shared" ref="T665:T671" si="889">(SUM(Q665:S665))</f>
        <v>21.590600000000002</v>
      </c>
      <c r="U665" s="71">
        <f t="shared" ref="U665:U671" si="890">O665*(1-18%)</f>
        <v>21.590600000000002</v>
      </c>
      <c r="V665" s="71" t="b">
        <f t="shared" ref="V665:V671" si="891">U665=T665</f>
        <v>1</v>
      </c>
      <c r="W665" s="71" t="b">
        <f t="shared" ref="W665:W671" si="892">U665=I665</f>
        <v>1</v>
      </c>
      <c r="X665" s="72">
        <f t="shared" ref="X665:X671" si="893">((U665/O665)-1)*100</f>
        <v>-17.999999999999982</v>
      </c>
      <c r="Y665" s="71"/>
      <c r="Z665" s="71"/>
    </row>
    <row r="666" spans="1:26" s="73" customFormat="1" ht="51" x14ac:dyDescent="0.25">
      <c r="A666" s="39" t="s">
        <v>1086</v>
      </c>
      <c r="B666" s="39" t="s">
        <v>1087</v>
      </c>
      <c r="C666" s="40" t="s">
        <v>47</v>
      </c>
      <c r="D666" s="41">
        <v>99.62</v>
      </c>
      <c r="E666" s="38">
        <f t="shared" si="882"/>
        <v>22.582800000000002</v>
      </c>
      <c r="F666" s="38">
        <f t="shared" si="883"/>
        <v>2249.69</v>
      </c>
      <c r="G666" s="38">
        <f t="shared" si="884"/>
        <v>6.0762000000000009</v>
      </c>
      <c r="H666" s="38"/>
      <c r="I666" s="38">
        <f t="shared" si="884"/>
        <v>28.659000000000006</v>
      </c>
      <c r="J666" s="68">
        <f t="shared" si="885"/>
        <v>2855.01</v>
      </c>
      <c r="K666" s="71"/>
      <c r="L666" s="71">
        <v>27.54</v>
      </c>
      <c r="M666" s="71">
        <v>7.41</v>
      </c>
      <c r="N666" s="71"/>
      <c r="O666" s="71">
        <v>34.950000000000003</v>
      </c>
      <c r="P666" s="71"/>
      <c r="Q666" s="71">
        <f t="shared" si="886"/>
        <v>22.578586622547867</v>
      </c>
      <c r="R666" s="71">
        <f t="shared" si="887"/>
        <v>6.0804133774521389</v>
      </c>
      <c r="S666" s="71">
        <f t="shared" si="888"/>
        <v>0</v>
      </c>
      <c r="T666" s="71">
        <f t="shared" si="889"/>
        <v>28.659000000000006</v>
      </c>
      <c r="U666" s="71">
        <f t="shared" si="890"/>
        <v>28.659000000000006</v>
      </c>
      <c r="V666" s="71" t="b">
        <f t="shared" si="891"/>
        <v>1</v>
      </c>
      <c r="W666" s="71" t="b">
        <f t="shared" si="892"/>
        <v>1</v>
      </c>
      <c r="X666" s="72">
        <f t="shared" si="893"/>
        <v>-17.999999999999993</v>
      </c>
      <c r="Y666" s="71"/>
      <c r="Z666" s="71"/>
    </row>
    <row r="667" spans="1:26" s="73" customFormat="1" ht="63.75" x14ac:dyDescent="0.25">
      <c r="A667" s="39" t="s">
        <v>1088</v>
      </c>
      <c r="B667" s="39" t="s">
        <v>1089</v>
      </c>
      <c r="C667" s="40" t="s">
        <v>13</v>
      </c>
      <c r="D667" s="41">
        <v>4</v>
      </c>
      <c r="E667" s="38">
        <f t="shared" si="882"/>
        <v>28.921400000000006</v>
      </c>
      <c r="F667" s="38">
        <f t="shared" si="883"/>
        <v>115.68</v>
      </c>
      <c r="G667" s="38">
        <f t="shared" si="884"/>
        <v>7.7818000000000005</v>
      </c>
      <c r="H667" s="38"/>
      <c r="I667" s="38">
        <f t="shared" si="884"/>
        <v>36.70320000000001</v>
      </c>
      <c r="J667" s="68">
        <f t="shared" si="885"/>
        <v>146.81</v>
      </c>
      <c r="K667" s="71"/>
      <c r="L667" s="71">
        <v>35.270000000000003</v>
      </c>
      <c r="M667" s="71">
        <v>9.49</v>
      </c>
      <c r="N667" s="71"/>
      <c r="O667" s="71">
        <v>44.760000000000005</v>
      </c>
      <c r="P667" s="71"/>
      <c r="Q667" s="71">
        <f t="shared" si="886"/>
        <v>28.91609548570079</v>
      </c>
      <c r="R667" s="71">
        <f t="shared" si="887"/>
        <v>7.7871045142992195</v>
      </c>
      <c r="S667" s="71">
        <f t="shared" si="888"/>
        <v>0</v>
      </c>
      <c r="T667" s="71">
        <f t="shared" si="889"/>
        <v>36.70320000000001</v>
      </c>
      <c r="U667" s="71">
        <f t="shared" si="890"/>
        <v>36.70320000000001</v>
      </c>
      <c r="V667" s="71" t="b">
        <f t="shared" si="891"/>
        <v>1</v>
      </c>
      <c r="W667" s="71" t="b">
        <f t="shared" si="892"/>
        <v>1</v>
      </c>
      <c r="X667" s="72">
        <f t="shared" si="893"/>
        <v>-17.999999999999982</v>
      </c>
      <c r="Y667" s="71"/>
      <c r="Z667" s="71"/>
    </row>
    <row r="668" spans="1:26" s="73" customFormat="1" ht="63.75" x14ac:dyDescent="0.25">
      <c r="A668" s="39" t="s">
        <v>1255</v>
      </c>
      <c r="B668" s="39" t="s">
        <v>1256</v>
      </c>
      <c r="C668" s="40" t="s">
        <v>13</v>
      </c>
      <c r="D668" s="41">
        <v>1</v>
      </c>
      <c r="E668" s="38">
        <f t="shared" si="882"/>
        <v>48.216000000000001</v>
      </c>
      <c r="F668" s="38">
        <f t="shared" si="883"/>
        <v>48.21</v>
      </c>
      <c r="G668" s="38">
        <f t="shared" si="884"/>
        <v>12.980600000000001</v>
      </c>
      <c r="H668" s="38"/>
      <c r="I668" s="38">
        <f t="shared" si="884"/>
        <v>61.196600000000004</v>
      </c>
      <c r="J668" s="68">
        <f t="shared" si="885"/>
        <v>61.2</v>
      </c>
      <c r="K668" s="71"/>
      <c r="L668" s="71">
        <v>58.8</v>
      </c>
      <c r="M668" s="71">
        <v>15.83</v>
      </c>
      <c r="N668" s="71"/>
      <c r="O668" s="71">
        <v>74.63</v>
      </c>
      <c r="P668" s="71"/>
      <c r="Q668" s="71">
        <f t="shared" si="886"/>
        <v>48.212873237217373</v>
      </c>
      <c r="R668" s="71">
        <f t="shared" si="887"/>
        <v>12.983726762782631</v>
      </c>
      <c r="S668" s="71">
        <f t="shared" si="888"/>
        <v>0</v>
      </c>
      <c r="T668" s="71">
        <f t="shared" si="889"/>
        <v>61.196600000000004</v>
      </c>
      <c r="U668" s="71">
        <f t="shared" si="890"/>
        <v>61.196600000000004</v>
      </c>
      <c r="V668" s="71" t="b">
        <f t="shared" si="891"/>
        <v>1</v>
      </c>
      <c r="W668" s="71" t="b">
        <f t="shared" si="892"/>
        <v>1</v>
      </c>
      <c r="X668" s="72">
        <f t="shared" si="893"/>
        <v>-17.999999999999993</v>
      </c>
      <c r="Y668" s="71"/>
      <c r="Z668" s="71"/>
    </row>
    <row r="669" spans="1:26" s="73" customFormat="1" ht="25.5" x14ac:dyDescent="0.25">
      <c r="A669" s="39" t="s">
        <v>1257</v>
      </c>
      <c r="B669" s="39" t="s">
        <v>1258</v>
      </c>
      <c r="C669" s="40" t="s">
        <v>13</v>
      </c>
      <c r="D669" s="41">
        <v>1</v>
      </c>
      <c r="E669" s="38">
        <f t="shared" si="882"/>
        <v>22.082600000000003</v>
      </c>
      <c r="F669" s="38">
        <f t="shared" si="883"/>
        <v>22.08</v>
      </c>
      <c r="G669" s="38">
        <f t="shared" si="884"/>
        <v>5.9450000000000003</v>
      </c>
      <c r="H669" s="38"/>
      <c r="I669" s="38">
        <f t="shared" si="884"/>
        <v>28.027600000000003</v>
      </c>
      <c r="J669" s="68">
        <f t="shared" si="885"/>
        <v>28.03</v>
      </c>
      <c r="K669" s="71"/>
      <c r="L669" s="71">
        <v>26.93</v>
      </c>
      <c r="M669" s="71">
        <v>7.25</v>
      </c>
      <c r="N669" s="71"/>
      <c r="O669" s="71">
        <v>34.18</v>
      </c>
      <c r="P669" s="71"/>
      <c r="Q669" s="71">
        <f t="shared" si="886"/>
        <v>22.081147088946668</v>
      </c>
      <c r="R669" s="71">
        <f t="shared" si="887"/>
        <v>5.9464529110533348</v>
      </c>
      <c r="S669" s="71">
        <f t="shared" si="888"/>
        <v>0</v>
      </c>
      <c r="T669" s="71">
        <f t="shared" si="889"/>
        <v>28.027600000000003</v>
      </c>
      <c r="U669" s="71">
        <f t="shared" si="890"/>
        <v>28.027600000000003</v>
      </c>
      <c r="V669" s="71" t="b">
        <f t="shared" si="891"/>
        <v>1</v>
      </c>
      <c r="W669" s="71" t="b">
        <f t="shared" si="892"/>
        <v>1</v>
      </c>
      <c r="X669" s="72">
        <f t="shared" si="893"/>
        <v>-17.999999999999993</v>
      </c>
      <c r="Y669" s="71"/>
      <c r="Z669" s="71"/>
    </row>
    <row r="670" spans="1:26" s="73" customFormat="1" x14ac:dyDescent="0.25">
      <c r="A670" s="39" t="s">
        <v>1090</v>
      </c>
      <c r="B670" s="39" t="s">
        <v>1091</v>
      </c>
      <c r="C670" s="40" t="s">
        <v>13</v>
      </c>
      <c r="D670" s="41">
        <v>12</v>
      </c>
      <c r="E670" s="38">
        <f t="shared" si="882"/>
        <v>25.542999999999999</v>
      </c>
      <c r="F670" s="38">
        <f t="shared" si="883"/>
        <v>306.51</v>
      </c>
      <c r="G670" s="38">
        <f t="shared" si="884"/>
        <v>6.8716000000000008</v>
      </c>
      <c r="H670" s="38"/>
      <c r="I670" s="38">
        <f t="shared" si="884"/>
        <v>32.4146</v>
      </c>
      <c r="J670" s="68">
        <f t="shared" si="885"/>
        <v>388.98</v>
      </c>
      <c r="K670" s="71"/>
      <c r="L670" s="71">
        <v>31.15</v>
      </c>
      <c r="M670" s="71">
        <v>8.3800000000000008</v>
      </c>
      <c r="N670" s="71"/>
      <c r="O670" s="71">
        <v>39.53</v>
      </c>
      <c r="P670" s="71"/>
      <c r="Q670" s="71">
        <f t="shared" si="886"/>
        <v>25.537382809422517</v>
      </c>
      <c r="R670" s="71">
        <f t="shared" si="887"/>
        <v>6.8772171905774826</v>
      </c>
      <c r="S670" s="71">
        <f t="shared" si="888"/>
        <v>0</v>
      </c>
      <c r="T670" s="71">
        <f t="shared" si="889"/>
        <v>32.4146</v>
      </c>
      <c r="U670" s="71">
        <f t="shared" si="890"/>
        <v>32.4146</v>
      </c>
      <c r="V670" s="71" t="b">
        <f t="shared" si="891"/>
        <v>1</v>
      </c>
      <c r="W670" s="71" t="b">
        <f t="shared" si="892"/>
        <v>1</v>
      </c>
      <c r="X670" s="72">
        <f t="shared" si="893"/>
        <v>-18.000000000000004</v>
      </c>
      <c r="Y670" s="71"/>
      <c r="Z670" s="71"/>
    </row>
    <row r="671" spans="1:26" s="73" customFormat="1" ht="25.5" x14ac:dyDescent="0.25">
      <c r="A671" s="39" t="s">
        <v>1092</v>
      </c>
      <c r="B671" s="39" t="s">
        <v>1093</v>
      </c>
      <c r="C671" s="40" t="s">
        <v>13</v>
      </c>
      <c r="D671" s="41">
        <v>36</v>
      </c>
      <c r="E671" s="38">
        <f t="shared" si="882"/>
        <v>4.9856000000000007</v>
      </c>
      <c r="F671" s="38">
        <f t="shared" si="883"/>
        <v>179.48</v>
      </c>
      <c r="G671" s="38">
        <f t="shared" si="884"/>
        <v>1.3366</v>
      </c>
      <c r="H671" s="38"/>
      <c r="I671" s="38">
        <f t="shared" si="884"/>
        <v>6.3222000000000005</v>
      </c>
      <c r="J671" s="68">
        <f t="shared" si="885"/>
        <v>227.6</v>
      </c>
      <c r="K671" s="71"/>
      <c r="L671" s="71">
        <v>6.08</v>
      </c>
      <c r="M671" s="71">
        <v>1.63</v>
      </c>
      <c r="N671" s="71"/>
      <c r="O671" s="71">
        <v>7.71</v>
      </c>
      <c r="P671" s="71"/>
      <c r="Q671" s="71">
        <f t="shared" si="886"/>
        <v>4.9808555896951088</v>
      </c>
      <c r="R671" s="71">
        <f t="shared" si="887"/>
        <v>1.3413444103048917</v>
      </c>
      <c r="S671" s="71">
        <f t="shared" si="888"/>
        <v>0</v>
      </c>
      <c r="T671" s="71">
        <f t="shared" si="889"/>
        <v>6.3222000000000005</v>
      </c>
      <c r="U671" s="71">
        <f t="shared" si="890"/>
        <v>6.3222000000000005</v>
      </c>
      <c r="V671" s="71" t="b">
        <f t="shared" si="891"/>
        <v>1</v>
      </c>
      <c r="W671" s="71" t="b">
        <f t="shared" si="892"/>
        <v>1</v>
      </c>
      <c r="X671" s="72">
        <f t="shared" si="893"/>
        <v>-17.999999999999993</v>
      </c>
      <c r="Y671" s="71"/>
      <c r="Z671" s="71"/>
    </row>
    <row r="672" spans="1:26" s="73" customFormat="1" x14ac:dyDescent="0.25">
      <c r="A672" s="74" t="s">
        <v>1259</v>
      </c>
      <c r="B672" s="69" t="s">
        <v>927</v>
      </c>
      <c r="C672" s="70"/>
      <c r="D672" s="70"/>
      <c r="E672" s="70"/>
      <c r="F672" s="70"/>
      <c r="G672" s="70"/>
      <c r="H672" s="70"/>
      <c r="I672" s="70"/>
      <c r="J672" s="70"/>
      <c r="K672" s="71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  <c r="X672" s="71"/>
      <c r="Y672" s="71"/>
      <c r="Z672" s="71"/>
    </row>
    <row r="673" spans="1:26" s="73" customFormat="1" x14ac:dyDescent="0.25">
      <c r="A673" s="74" t="s">
        <v>1260</v>
      </c>
      <c r="B673" s="69" t="s">
        <v>207</v>
      </c>
      <c r="C673" s="70"/>
      <c r="D673" s="70"/>
      <c r="E673" s="70"/>
      <c r="F673" s="70"/>
      <c r="G673" s="70"/>
      <c r="H673" s="70"/>
      <c r="I673" s="70"/>
      <c r="J673" s="70"/>
      <c r="K673" s="71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  <c r="X673" s="71"/>
      <c r="Y673" s="71"/>
      <c r="Z673" s="71"/>
    </row>
    <row r="674" spans="1:26" s="73" customFormat="1" x14ac:dyDescent="0.25">
      <c r="A674" s="74" t="s">
        <v>1261</v>
      </c>
      <c r="B674" s="69" t="s">
        <v>930</v>
      </c>
      <c r="C674" s="70"/>
      <c r="D674" s="70"/>
      <c r="E674" s="70"/>
      <c r="F674" s="70"/>
      <c r="G674" s="70"/>
      <c r="H674" s="70"/>
      <c r="I674" s="70"/>
      <c r="J674" s="70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  <c r="X674" s="71"/>
      <c r="Y674" s="71"/>
      <c r="Z674" s="71"/>
    </row>
    <row r="675" spans="1:26" s="73" customFormat="1" ht="114.75" x14ac:dyDescent="0.25">
      <c r="A675" s="39" t="s">
        <v>931</v>
      </c>
      <c r="B675" s="39" t="s">
        <v>932</v>
      </c>
      <c r="C675" s="40" t="s">
        <v>83</v>
      </c>
      <c r="D675" s="41">
        <v>85.25</v>
      </c>
      <c r="E675" s="38">
        <f t="shared" ref="E675" si="894">L675*(1-18%)</f>
        <v>4.6494</v>
      </c>
      <c r="F675" s="38">
        <f t="shared" ref="F675" si="895">TRUNC(E675*D675,2)</f>
        <v>396.36</v>
      </c>
      <c r="G675" s="38">
        <f t="shared" ref="G675:I675" si="896">M675*(1-18%)</f>
        <v>1.2464000000000002</v>
      </c>
      <c r="H675" s="38"/>
      <c r="I675" s="38">
        <f t="shared" si="896"/>
        <v>5.8958000000000004</v>
      </c>
      <c r="J675" s="68">
        <f>ROUND(I675*D675,2)</f>
        <v>502.62</v>
      </c>
      <c r="K675" s="71"/>
      <c r="L675" s="71">
        <v>5.67</v>
      </c>
      <c r="M675" s="71">
        <v>1.52</v>
      </c>
      <c r="N675" s="71"/>
      <c r="O675" s="71">
        <v>7.1899999999999995</v>
      </c>
      <c r="P675" s="71"/>
      <c r="Q675" s="71">
        <f>U675-R675-S675</f>
        <v>4.6449223981722216</v>
      </c>
      <c r="R675" s="71">
        <f>U675-(U675/(1+26.93%))</f>
        <v>1.2508776018277787</v>
      </c>
      <c r="S675" s="71">
        <f>N675*(1-18%)</f>
        <v>0</v>
      </c>
      <c r="T675" s="71">
        <f>(SUM(Q675:S675))</f>
        <v>5.8958000000000004</v>
      </c>
      <c r="U675" s="71">
        <f>O675*(1-18%)</f>
        <v>5.8958000000000004</v>
      </c>
      <c r="V675" s="71" t="b">
        <f>U675=T675</f>
        <v>1</v>
      </c>
      <c r="W675" s="71" t="b">
        <f>U675=I675</f>
        <v>1</v>
      </c>
      <c r="X675" s="72">
        <f>((U675/O675)-1)*100</f>
        <v>-17.999999999999993</v>
      </c>
      <c r="Y675" s="71"/>
      <c r="Z675" s="71"/>
    </row>
    <row r="676" spans="1:26" s="73" customFormat="1" x14ac:dyDescent="0.25">
      <c r="A676" s="74" t="s">
        <v>1262</v>
      </c>
      <c r="B676" s="69" t="s">
        <v>934</v>
      </c>
      <c r="C676" s="70"/>
      <c r="D676" s="70"/>
      <c r="E676" s="70"/>
      <c r="F676" s="70"/>
      <c r="G676" s="70"/>
      <c r="H676" s="70"/>
      <c r="I676" s="70"/>
      <c r="J676" s="70"/>
      <c r="K676" s="71"/>
      <c r="L676" s="71"/>
      <c r="M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  <c r="X676" s="71"/>
      <c r="Y676" s="71"/>
      <c r="Z676" s="71"/>
    </row>
    <row r="677" spans="1:26" s="73" customFormat="1" ht="89.25" x14ac:dyDescent="0.25">
      <c r="A677" s="39" t="s">
        <v>935</v>
      </c>
      <c r="B677" s="39" t="s">
        <v>936</v>
      </c>
      <c r="C677" s="40" t="s">
        <v>83</v>
      </c>
      <c r="D677" s="41">
        <v>85.25</v>
      </c>
      <c r="E677" s="38">
        <f t="shared" ref="E677" si="897">L677*(1-18%)</f>
        <v>12.3</v>
      </c>
      <c r="F677" s="38">
        <f t="shared" ref="F677" si="898">TRUNC(E677*D677,2)</f>
        <v>1048.57</v>
      </c>
      <c r="G677" s="38">
        <f t="shared" ref="G677:I677" si="899">M677*(1-18%)</f>
        <v>3.3046000000000006</v>
      </c>
      <c r="H677" s="38"/>
      <c r="I677" s="38">
        <f t="shared" si="899"/>
        <v>15.604600000000001</v>
      </c>
      <c r="J677" s="68">
        <f>ROUND(I677*D677,2)</f>
        <v>1330.29</v>
      </c>
      <c r="K677" s="71"/>
      <c r="L677" s="71">
        <v>15</v>
      </c>
      <c r="M677" s="71">
        <v>4.03</v>
      </c>
      <c r="N677" s="71"/>
      <c r="O677" s="71">
        <v>19.03</v>
      </c>
      <c r="P677" s="71"/>
      <c r="Q677" s="71">
        <f>U677-R677-S677</f>
        <v>12.293862759001026</v>
      </c>
      <c r="R677" s="71">
        <f>U677-(U677/(1+26.93%))</f>
        <v>3.310737240998975</v>
      </c>
      <c r="S677" s="71">
        <f>N677*(1-18%)</f>
        <v>0</v>
      </c>
      <c r="T677" s="71">
        <f>(SUM(Q677:S677))</f>
        <v>15.604600000000001</v>
      </c>
      <c r="U677" s="71">
        <f>O677*(1-18%)</f>
        <v>15.604600000000001</v>
      </c>
      <c r="V677" s="71" t="b">
        <f>U677=T677</f>
        <v>1</v>
      </c>
      <c r="W677" s="71" t="b">
        <f>U677=I677</f>
        <v>1</v>
      </c>
      <c r="X677" s="72">
        <f>((U677/O677)-1)*100</f>
        <v>-17.999999999999993</v>
      </c>
      <c r="Y677" s="71"/>
      <c r="Z677" s="71"/>
    </row>
    <row r="678" spans="1:26" s="73" customFormat="1" x14ac:dyDescent="0.25">
      <c r="A678" s="74" t="s">
        <v>1263</v>
      </c>
      <c r="B678" s="69" t="s">
        <v>1026</v>
      </c>
      <c r="C678" s="70"/>
      <c r="D678" s="70"/>
      <c r="E678" s="70"/>
      <c r="F678" s="70"/>
      <c r="G678" s="70"/>
      <c r="H678" s="70"/>
      <c r="I678" s="70"/>
      <c r="J678" s="70"/>
      <c r="K678" s="71"/>
      <c r="L678" s="71"/>
      <c r="M678" s="71"/>
      <c r="N678" s="71"/>
      <c r="O678" s="71"/>
      <c r="P678" s="71"/>
      <c r="Q678" s="71"/>
      <c r="R678" s="71"/>
      <c r="S678" s="71"/>
      <c r="T678" s="71"/>
      <c r="U678" s="71"/>
      <c r="V678" s="71"/>
      <c r="W678" s="71"/>
      <c r="X678" s="71"/>
      <c r="Y678" s="71"/>
      <c r="Z678" s="71"/>
    </row>
    <row r="679" spans="1:26" s="73" customFormat="1" ht="38.25" x14ac:dyDescent="0.25">
      <c r="A679" s="39" t="s">
        <v>1264</v>
      </c>
      <c r="B679" s="39" t="s">
        <v>1265</v>
      </c>
      <c r="C679" s="40" t="s">
        <v>13</v>
      </c>
      <c r="D679" s="41">
        <v>3</v>
      </c>
      <c r="E679" s="38">
        <f t="shared" ref="E679:E680" si="900">L679*(1-18%)</f>
        <v>283.60520000000002</v>
      </c>
      <c r="F679" s="38">
        <f t="shared" ref="F679:F680" si="901">TRUNC(E679*D679,2)</f>
        <v>850.81</v>
      </c>
      <c r="G679" s="38">
        <f t="shared" ref="G679:I680" si="902">M679*(1-18%)</f>
        <v>76.374800000000008</v>
      </c>
      <c r="H679" s="38"/>
      <c r="I679" s="38">
        <f t="shared" si="902"/>
        <v>359.98</v>
      </c>
      <c r="J679" s="68">
        <f>ROUND(I679*D679,2)</f>
        <v>1079.94</v>
      </c>
      <c r="K679" s="71"/>
      <c r="L679" s="71">
        <v>345.86</v>
      </c>
      <c r="M679" s="71">
        <v>93.14</v>
      </c>
      <c r="N679" s="71"/>
      <c r="O679" s="71">
        <v>439</v>
      </c>
      <c r="P679" s="71"/>
      <c r="Q679" s="71">
        <f t="shared" ref="Q679:Q680" si="903">U679-R679-S679</f>
        <v>283.60513668951393</v>
      </c>
      <c r="R679" s="71">
        <f t="shared" ref="R679:R680" si="904">U679-(U679/(1+26.93%))</f>
        <v>76.374863310486091</v>
      </c>
      <c r="S679" s="71">
        <f t="shared" ref="S679:S680" si="905">N679*(1-18%)</f>
        <v>0</v>
      </c>
      <c r="T679" s="71">
        <f t="shared" ref="T679:T680" si="906">(SUM(Q679:S679))</f>
        <v>359.98</v>
      </c>
      <c r="U679" s="71">
        <f t="shared" ref="U679:U680" si="907">O679*(1-18%)</f>
        <v>359.98</v>
      </c>
      <c r="V679" s="71" t="b">
        <f t="shared" ref="V679:V680" si="908">U679=T679</f>
        <v>1</v>
      </c>
      <c r="W679" s="71" t="b">
        <f t="shared" ref="W679:W680" si="909">U679=I679</f>
        <v>1</v>
      </c>
      <c r="X679" s="72">
        <f t="shared" ref="X679:X680" si="910">((U679/O679)-1)*100</f>
        <v>-17.999999999999993</v>
      </c>
      <c r="Y679" s="71"/>
      <c r="Z679" s="71"/>
    </row>
    <row r="680" spans="1:26" s="73" customFormat="1" ht="38.25" x14ac:dyDescent="0.25">
      <c r="A680" s="39" t="s">
        <v>1266</v>
      </c>
      <c r="B680" s="39" t="s">
        <v>1267</v>
      </c>
      <c r="C680" s="40" t="s">
        <v>13</v>
      </c>
      <c r="D680" s="41">
        <v>3</v>
      </c>
      <c r="E680" s="38">
        <f t="shared" si="900"/>
        <v>483.13580000000007</v>
      </c>
      <c r="F680" s="38">
        <f t="shared" si="901"/>
        <v>1449.4</v>
      </c>
      <c r="G680" s="38">
        <f t="shared" si="902"/>
        <v>130.10120000000001</v>
      </c>
      <c r="H680" s="38"/>
      <c r="I680" s="38">
        <f t="shared" si="902"/>
        <v>613.23700000000008</v>
      </c>
      <c r="J680" s="68">
        <f>ROUND(I680*D680,2)</f>
        <v>1839.71</v>
      </c>
      <c r="K680" s="71"/>
      <c r="L680" s="71">
        <v>589.19000000000005</v>
      </c>
      <c r="M680" s="71">
        <v>158.66</v>
      </c>
      <c r="N680" s="71"/>
      <c r="O680" s="71">
        <v>747.85</v>
      </c>
      <c r="P680" s="71"/>
      <c r="Q680" s="71">
        <f t="shared" si="903"/>
        <v>483.13007169305928</v>
      </c>
      <c r="R680" s="71">
        <f t="shared" si="904"/>
        <v>130.1069283069408</v>
      </c>
      <c r="S680" s="71">
        <f t="shared" si="905"/>
        <v>0</v>
      </c>
      <c r="T680" s="71">
        <f t="shared" si="906"/>
        <v>613.23700000000008</v>
      </c>
      <c r="U680" s="71">
        <f t="shared" si="907"/>
        <v>613.23700000000008</v>
      </c>
      <c r="V680" s="71" t="b">
        <f t="shared" si="908"/>
        <v>1</v>
      </c>
      <c r="W680" s="71" t="b">
        <f t="shared" si="909"/>
        <v>1</v>
      </c>
      <c r="X680" s="72">
        <f t="shared" si="910"/>
        <v>-17.999999999999993</v>
      </c>
      <c r="Y680" s="71"/>
      <c r="Z680" s="71"/>
    </row>
    <row r="681" spans="1:26" s="73" customFormat="1" x14ac:dyDescent="0.25">
      <c r="A681" s="75" t="s">
        <v>14</v>
      </c>
      <c r="B681" s="76"/>
      <c r="C681" s="76"/>
      <c r="D681" s="76"/>
      <c r="E681" s="76"/>
      <c r="F681" s="76"/>
      <c r="G681" s="76"/>
      <c r="H681" s="76"/>
      <c r="I681" s="77"/>
      <c r="J681" s="68">
        <f>SUM(J507:J680)</f>
        <v>583731.82000000007</v>
      </c>
      <c r="K681" s="71"/>
      <c r="L681" s="71"/>
      <c r="M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  <c r="X681" s="71"/>
      <c r="Y681" s="71"/>
      <c r="Z681" s="71"/>
    </row>
    <row r="682" spans="1:26" s="73" customFormat="1" x14ac:dyDescent="0.25">
      <c r="A682" s="74" t="s">
        <v>1268</v>
      </c>
      <c r="B682" s="69" t="s">
        <v>1269</v>
      </c>
      <c r="C682" s="70"/>
      <c r="D682" s="70"/>
      <c r="E682" s="70"/>
      <c r="F682" s="70"/>
      <c r="G682" s="70"/>
      <c r="H682" s="70"/>
      <c r="I682" s="70"/>
      <c r="J682" s="70"/>
      <c r="K682" s="71"/>
      <c r="L682" s="71"/>
      <c r="M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  <c r="X682" s="71"/>
      <c r="Y682" s="71"/>
      <c r="Z682" s="71"/>
    </row>
    <row r="683" spans="1:26" s="73" customFormat="1" x14ac:dyDescent="0.25">
      <c r="A683" s="74" t="s">
        <v>1270</v>
      </c>
      <c r="B683" s="69" t="s">
        <v>1271</v>
      </c>
      <c r="C683" s="70"/>
      <c r="D683" s="70"/>
      <c r="E683" s="70"/>
      <c r="F683" s="70"/>
      <c r="G683" s="70"/>
      <c r="H683" s="70"/>
      <c r="I683" s="70"/>
      <c r="J683" s="70"/>
      <c r="K683" s="71"/>
      <c r="L683" s="71"/>
      <c r="M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  <c r="X683" s="71"/>
      <c r="Y683" s="71"/>
      <c r="Z683" s="71"/>
    </row>
    <row r="684" spans="1:26" s="73" customFormat="1" ht="25.5" x14ac:dyDescent="0.25">
      <c r="A684" s="39" t="s">
        <v>1272</v>
      </c>
      <c r="B684" s="39" t="s">
        <v>1273</v>
      </c>
      <c r="C684" s="40" t="s">
        <v>13</v>
      </c>
      <c r="D684" s="41">
        <v>1</v>
      </c>
      <c r="E684" s="38">
        <f t="shared" ref="E684" si="911">L684*(1-18%)</f>
        <v>61393.112999999998</v>
      </c>
      <c r="F684" s="38">
        <f t="shared" ref="F684" si="912">TRUNC(E684*D684,2)</f>
        <v>61393.11</v>
      </c>
      <c r="G684" s="38"/>
      <c r="H684" s="38">
        <f t="shared" ref="H684:I684" si="913">N684*(1-18%)</f>
        <v>12849.572200000001</v>
      </c>
      <c r="I684" s="38">
        <f t="shared" si="913"/>
        <v>74242.685199999993</v>
      </c>
      <c r="J684" s="68">
        <f>ROUND(I684*D684,2)</f>
        <v>74242.69</v>
      </c>
      <c r="K684" s="71"/>
      <c r="L684" s="71">
        <v>74869.649999999994</v>
      </c>
      <c r="M684" s="71"/>
      <c r="N684" s="71">
        <v>15670.21</v>
      </c>
      <c r="O684" s="71">
        <v>90539.859999999986</v>
      </c>
      <c r="P684" s="71"/>
      <c r="Q684" s="71">
        <f>U684-R684-S684</f>
        <v>61393.107748284121</v>
      </c>
      <c r="R684" s="71">
        <f>M684*(1-18%)</f>
        <v>0</v>
      </c>
      <c r="S684" s="71">
        <f>U684-(U684/(1+20.93%))</f>
        <v>12849.577451715872</v>
      </c>
      <c r="T684" s="71">
        <f>(SUM(Q684:S684))</f>
        <v>74242.685199999993</v>
      </c>
      <c r="U684" s="71">
        <f>O684*(1-18%)</f>
        <v>74242.685199999993</v>
      </c>
      <c r="V684" s="71" t="b">
        <f>U684=T684</f>
        <v>1</v>
      </c>
      <c r="W684" s="71" t="b">
        <f>U684=I684</f>
        <v>1</v>
      </c>
      <c r="X684" s="72">
        <f>((U684/O684)-1)*100</f>
        <v>-17.999999999999993</v>
      </c>
      <c r="Y684" s="71"/>
      <c r="Z684" s="71"/>
    </row>
    <row r="685" spans="1:26" s="73" customFormat="1" x14ac:dyDescent="0.25">
      <c r="A685" s="74" t="s">
        <v>1274</v>
      </c>
      <c r="B685" s="69" t="s">
        <v>1275</v>
      </c>
      <c r="C685" s="70"/>
      <c r="D685" s="70"/>
      <c r="E685" s="70"/>
      <c r="F685" s="70"/>
      <c r="G685" s="70"/>
      <c r="H685" s="70"/>
      <c r="I685" s="70"/>
      <c r="J685" s="70"/>
      <c r="K685" s="71"/>
      <c r="L685" s="71"/>
      <c r="M685" s="71"/>
      <c r="N685" s="71"/>
      <c r="O685" s="71"/>
      <c r="P685" s="71"/>
      <c r="Q685" s="71"/>
      <c r="R685" s="71"/>
      <c r="S685" s="71"/>
      <c r="T685" s="71"/>
      <c r="U685" s="71"/>
      <c r="V685" s="71"/>
      <c r="W685" s="71"/>
      <c r="X685" s="71"/>
      <c r="Y685" s="71"/>
      <c r="Z685" s="71"/>
    </row>
    <row r="686" spans="1:26" s="73" customFormat="1" x14ac:dyDescent="0.25">
      <c r="A686" s="74" t="s">
        <v>1276</v>
      </c>
      <c r="B686" s="69" t="s">
        <v>1277</v>
      </c>
      <c r="C686" s="70"/>
      <c r="D686" s="70"/>
      <c r="E686" s="70"/>
      <c r="F686" s="70"/>
      <c r="G686" s="70"/>
      <c r="H686" s="70"/>
      <c r="I686" s="70"/>
      <c r="J686" s="70"/>
      <c r="K686" s="71"/>
      <c r="L686" s="71"/>
      <c r="M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  <c r="X686" s="71"/>
      <c r="Y686" s="71"/>
      <c r="Z686" s="71"/>
    </row>
    <row r="687" spans="1:26" s="73" customFormat="1" ht="63.75" x14ac:dyDescent="0.25">
      <c r="A687" s="39" t="s">
        <v>1278</v>
      </c>
      <c r="B687" s="39" t="s">
        <v>1279</v>
      </c>
      <c r="C687" s="40" t="s">
        <v>13</v>
      </c>
      <c r="D687" s="41">
        <v>5</v>
      </c>
      <c r="E687" s="38">
        <f t="shared" ref="E687:E694" si="914">L687*(1-18%)</f>
        <v>4208.322000000001</v>
      </c>
      <c r="F687" s="38">
        <f t="shared" ref="F687:F694" si="915">TRUNC(E687*D687,2)</f>
        <v>21041.61</v>
      </c>
      <c r="G687" s="38"/>
      <c r="H687" s="38">
        <f t="shared" ref="G687:I694" si="916">N687*(1-18%)</f>
        <v>880.79480000000012</v>
      </c>
      <c r="I687" s="38">
        <f t="shared" si="916"/>
        <v>5089.1168000000007</v>
      </c>
      <c r="J687" s="68">
        <f t="shared" ref="J687:J694" si="917">ROUND(I687*D687,2)</f>
        <v>25445.58</v>
      </c>
      <c r="K687" s="71"/>
      <c r="L687" s="71">
        <v>5132.1000000000004</v>
      </c>
      <c r="M687" s="71"/>
      <c r="N687" s="71">
        <v>1074.1400000000001</v>
      </c>
      <c r="O687" s="71">
        <v>6206.2400000000007</v>
      </c>
      <c r="P687" s="71"/>
      <c r="Q687" s="71">
        <f t="shared" ref="Q687:Q694" si="918">U687-R687-S687</f>
        <v>4208.3162159927233</v>
      </c>
      <c r="R687" s="71">
        <f t="shared" ref="R687:R693" si="919">M687*(1-18%)</f>
        <v>0</v>
      </c>
      <c r="S687" s="71">
        <f t="shared" ref="S687:S693" si="920">U687-(U687/(1+20.93%))</f>
        <v>880.80058400727739</v>
      </c>
      <c r="T687" s="71">
        <f t="shared" ref="T687:T694" si="921">(SUM(Q687:S687))</f>
        <v>5089.1168000000007</v>
      </c>
      <c r="U687" s="71">
        <f t="shared" ref="U687:U694" si="922">O687*(1-18%)</f>
        <v>5089.1168000000007</v>
      </c>
      <c r="V687" s="71" t="b">
        <f t="shared" ref="V687:V694" si="923">U687=T687</f>
        <v>1</v>
      </c>
      <c r="W687" s="71" t="b">
        <f t="shared" ref="W687:W694" si="924">U687=I687</f>
        <v>1</v>
      </c>
      <c r="X687" s="72">
        <f t="shared" ref="X687:X694" si="925">((U687/O687)-1)*100</f>
        <v>-17.999999999999993</v>
      </c>
      <c r="Y687" s="71"/>
      <c r="Z687" s="71"/>
    </row>
    <row r="688" spans="1:26" s="73" customFormat="1" ht="63.75" x14ac:dyDescent="0.25">
      <c r="A688" s="39" t="s">
        <v>1280</v>
      </c>
      <c r="B688" s="39" t="s">
        <v>1281</v>
      </c>
      <c r="C688" s="40" t="s">
        <v>13</v>
      </c>
      <c r="D688" s="41">
        <v>19</v>
      </c>
      <c r="E688" s="38">
        <f t="shared" si="914"/>
        <v>4531.4512000000004</v>
      </c>
      <c r="F688" s="38">
        <f t="shared" si="915"/>
        <v>86097.57</v>
      </c>
      <c r="G688" s="38"/>
      <c r="H688" s="38">
        <f t="shared" si="916"/>
        <v>948.42840000000001</v>
      </c>
      <c r="I688" s="38">
        <f t="shared" si="916"/>
        <v>5479.8796000000002</v>
      </c>
      <c r="J688" s="68">
        <f t="shared" si="917"/>
        <v>104117.71</v>
      </c>
      <c r="K688" s="71"/>
      <c r="L688" s="71">
        <v>5526.16</v>
      </c>
      <c r="M688" s="71"/>
      <c r="N688" s="71">
        <v>1156.6199999999999</v>
      </c>
      <c r="O688" s="71">
        <v>6682.78</v>
      </c>
      <c r="P688" s="71"/>
      <c r="Q688" s="71">
        <f t="shared" si="918"/>
        <v>4531.4476143223355</v>
      </c>
      <c r="R688" s="71">
        <f t="shared" si="919"/>
        <v>0</v>
      </c>
      <c r="S688" s="71">
        <f t="shared" si="920"/>
        <v>948.43198567766467</v>
      </c>
      <c r="T688" s="71">
        <f t="shared" si="921"/>
        <v>5479.8796000000002</v>
      </c>
      <c r="U688" s="71">
        <f t="shared" si="922"/>
        <v>5479.8796000000002</v>
      </c>
      <c r="V688" s="71" t="b">
        <f t="shared" si="923"/>
        <v>1</v>
      </c>
      <c r="W688" s="71" t="b">
        <f t="shared" si="924"/>
        <v>1</v>
      </c>
      <c r="X688" s="72">
        <f t="shared" si="925"/>
        <v>-17.999999999999993</v>
      </c>
      <c r="Y688" s="71"/>
      <c r="Z688" s="71"/>
    </row>
    <row r="689" spans="1:26" s="73" customFormat="1" ht="63.75" x14ac:dyDescent="0.25">
      <c r="A689" s="39" t="s">
        <v>1282</v>
      </c>
      <c r="B689" s="39" t="s">
        <v>1283</v>
      </c>
      <c r="C689" s="40" t="s">
        <v>13</v>
      </c>
      <c r="D689" s="41">
        <v>1</v>
      </c>
      <c r="E689" s="38">
        <f t="shared" si="914"/>
        <v>6696.612000000001</v>
      </c>
      <c r="F689" s="38">
        <f t="shared" si="915"/>
        <v>6696.61</v>
      </c>
      <c r="G689" s="38"/>
      <c r="H689" s="38">
        <f t="shared" si="916"/>
        <v>1401.5932</v>
      </c>
      <c r="I689" s="38">
        <f t="shared" si="916"/>
        <v>8098.2052000000012</v>
      </c>
      <c r="J689" s="68">
        <f t="shared" si="917"/>
        <v>8098.21</v>
      </c>
      <c r="K689" s="71"/>
      <c r="L689" s="71">
        <v>8166.6</v>
      </c>
      <c r="M689" s="71"/>
      <c r="N689" s="71">
        <v>1709.26</v>
      </c>
      <c r="O689" s="71">
        <v>9875.86</v>
      </c>
      <c r="P689" s="71"/>
      <c r="Q689" s="71">
        <f t="shared" si="918"/>
        <v>6696.6056396262311</v>
      </c>
      <c r="R689" s="71">
        <f t="shared" si="919"/>
        <v>0</v>
      </c>
      <c r="S689" s="71">
        <f t="shared" si="920"/>
        <v>1401.5995603737701</v>
      </c>
      <c r="T689" s="71">
        <f t="shared" si="921"/>
        <v>8098.2052000000012</v>
      </c>
      <c r="U689" s="71">
        <f t="shared" si="922"/>
        <v>8098.2052000000012</v>
      </c>
      <c r="V689" s="71" t="b">
        <f t="shared" si="923"/>
        <v>1</v>
      </c>
      <c r="W689" s="71" t="b">
        <f t="shared" si="924"/>
        <v>1</v>
      </c>
      <c r="X689" s="72">
        <f t="shared" si="925"/>
        <v>-17.999999999999993</v>
      </c>
      <c r="Y689" s="71"/>
      <c r="Z689" s="71"/>
    </row>
    <row r="690" spans="1:26" s="73" customFormat="1" ht="51" x14ac:dyDescent="0.25">
      <c r="A690" s="39" t="s">
        <v>1284</v>
      </c>
      <c r="B690" s="39" t="s">
        <v>1285</v>
      </c>
      <c r="C690" s="40" t="s">
        <v>13</v>
      </c>
      <c r="D690" s="41">
        <v>8</v>
      </c>
      <c r="E690" s="38">
        <f t="shared" si="914"/>
        <v>1330.9338</v>
      </c>
      <c r="F690" s="38">
        <f t="shared" si="915"/>
        <v>10647.47</v>
      </c>
      <c r="G690" s="38"/>
      <c r="H690" s="38">
        <f t="shared" si="916"/>
        <v>278.56220000000002</v>
      </c>
      <c r="I690" s="38">
        <f t="shared" si="916"/>
        <v>1609.4960000000001</v>
      </c>
      <c r="J690" s="68">
        <f t="shared" si="917"/>
        <v>12875.97</v>
      </c>
      <c r="K690" s="71"/>
      <c r="L690" s="71">
        <v>1623.09</v>
      </c>
      <c r="M690" s="71"/>
      <c r="N690" s="71">
        <v>339.71</v>
      </c>
      <c r="O690" s="71">
        <v>1962.8</v>
      </c>
      <c r="P690" s="71"/>
      <c r="Q690" s="71">
        <f t="shared" si="918"/>
        <v>1330.9319440998925</v>
      </c>
      <c r="R690" s="71">
        <f t="shared" si="919"/>
        <v>0</v>
      </c>
      <c r="S690" s="71">
        <f t="shared" si="920"/>
        <v>278.56405590010763</v>
      </c>
      <c r="T690" s="71">
        <f t="shared" si="921"/>
        <v>1609.4960000000001</v>
      </c>
      <c r="U690" s="71">
        <f t="shared" si="922"/>
        <v>1609.4960000000001</v>
      </c>
      <c r="V690" s="71" t="b">
        <f t="shared" si="923"/>
        <v>1</v>
      </c>
      <c r="W690" s="71" t="b">
        <f t="shared" si="924"/>
        <v>1</v>
      </c>
      <c r="X690" s="72">
        <f t="shared" si="925"/>
        <v>-17.999999999999993</v>
      </c>
      <c r="Y690" s="71"/>
      <c r="Z690" s="71"/>
    </row>
    <row r="691" spans="1:26" s="73" customFormat="1" ht="51" x14ac:dyDescent="0.25">
      <c r="A691" s="39" t="s">
        <v>1286</v>
      </c>
      <c r="B691" s="39" t="s">
        <v>1287</v>
      </c>
      <c r="C691" s="40" t="s">
        <v>13</v>
      </c>
      <c r="D691" s="41">
        <v>3</v>
      </c>
      <c r="E691" s="38">
        <f t="shared" si="914"/>
        <v>1490.2680000000003</v>
      </c>
      <c r="F691" s="38">
        <f t="shared" si="915"/>
        <v>4470.8</v>
      </c>
      <c r="G691" s="38"/>
      <c r="H691" s="38">
        <f t="shared" si="916"/>
        <v>311.91160000000002</v>
      </c>
      <c r="I691" s="38">
        <f t="shared" si="916"/>
        <v>1802.1796000000004</v>
      </c>
      <c r="J691" s="68">
        <f t="shared" si="917"/>
        <v>5406.54</v>
      </c>
      <c r="K691" s="71"/>
      <c r="L691" s="71">
        <v>1817.4</v>
      </c>
      <c r="M691" s="71"/>
      <c r="N691" s="71">
        <v>380.38</v>
      </c>
      <c r="O691" s="71">
        <v>2197.7800000000002</v>
      </c>
      <c r="P691" s="71"/>
      <c r="Q691" s="71">
        <f t="shared" si="918"/>
        <v>1490.266765897627</v>
      </c>
      <c r="R691" s="71">
        <f t="shared" si="919"/>
        <v>0</v>
      </c>
      <c r="S691" s="71">
        <f t="shared" si="920"/>
        <v>311.91283410237338</v>
      </c>
      <c r="T691" s="71">
        <f t="shared" si="921"/>
        <v>1802.1796000000004</v>
      </c>
      <c r="U691" s="71">
        <f t="shared" si="922"/>
        <v>1802.1796000000004</v>
      </c>
      <c r="V691" s="71" t="b">
        <f t="shared" si="923"/>
        <v>1</v>
      </c>
      <c r="W691" s="71" t="b">
        <f t="shared" si="924"/>
        <v>1</v>
      </c>
      <c r="X691" s="72">
        <f t="shared" si="925"/>
        <v>-17.999999999999993</v>
      </c>
      <c r="Y691" s="71"/>
      <c r="Z691" s="71"/>
    </row>
    <row r="692" spans="1:26" s="73" customFormat="1" ht="32.25" customHeight="1" x14ac:dyDescent="0.25">
      <c r="A692" s="39" t="s">
        <v>1288</v>
      </c>
      <c r="B692" s="39" t="s">
        <v>1289</v>
      </c>
      <c r="C692" s="40" t="s">
        <v>13</v>
      </c>
      <c r="D692" s="41">
        <v>44</v>
      </c>
      <c r="E692" s="38">
        <f t="shared" si="914"/>
        <v>115.21000000000001</v>
      </c>
      <c r="F692" s="38">
        <f t="shared" si="915"/>
        <v>5069.24</v>
      </c>
      <c r="G692" s="38"/>
      <c r="H692" s="38">
        <f t="shared" si="916"/>
        <v>24.108000000000001</v>
      </c>
      <c r="I692" s="38">
        <f t="shared" si="916"/>
        <v>139.31800000000001</v>
      </c>
      <c r="J692" s="68">
        <f t="shared" si="917"/>
        <v>6129.99</v>
      </c>
      <c r="K692" s="71"/>
      <c r="L692" s="71">
        <v>140.5</v>
      </c>
      <c r="M692" s="71"/>
      <c r="N692" s="71">
        <v>29.4</v>
      </c>
      <c r="O692" s="71">
        <v>169.9</v>
      </c>
      <c r="P692" s="71"/>
      <c r="Q692" s="71">
        <f t="shared" si="918"/>
        <v>115.20549077978997</v>
      </c>
      <c r="R692" s="71">
        <f t="shared" si="919"/>
        <v>0</v>
      </c>
      <c r="S692" s="71">
        <f t="shared" si="920"/>
        <v>24.112509220210043</v>
      </c>
      <c r="T692" s="71">
        <f t="shared" si="921"/>
        <v>139.31800000000001</v>
      </c>
      <c r="U692" s="71">
        <f t="shared" si="922"/>
        <v>139.31800000000001</v>
      </c>
      <c r="V692" s="71" t="b">
        <f t="shared" si="923"/>
        <v>1</v>
      </c>
      <c r="W692" s="71" t="b">
        <f t="shared" si="924"/>
        <v>1</v>
      </c>
      <c r="X692" s="72">
        <f t="shared" si="925"/>
        <v>-17.999999999999993</v>
      </c>
      <c r="Y692" s="71"/>
      <c r="Z692" s="71"/>
    </row>
    <row r="693" spans="1:26" s="73" customFormat="1" ht="25.5" x14ac:dyDescent="0.25">
      <c r="A693" s="39" t="s">
        <v>1617</v>
      </c>
      <c r="B693" s="39" t="s">
        <v>1616</v>
      </c>
      <c r="C693" s="40" t="s">
        <v>13</v>
      </c>
      <c r="D693" s="41">
        <v>37</v>
      </c>
      <c r="E693" s="38">
        <f t="shared" si="914"/>
        <v>1443.2</v>
      </c>
      <c r="F693" s="38">
        <f t="shared" si="915"/>
        <v>53398.400000000001</v>
      </c>
      <c r="G693" s="38"/>
      <c r="H693" s="38">
        <f t="shared" si="916"/>
        <v>302.05520000000001</v>
      </c>
      <c r="I693" s="38">
        <f t="shared" si="916"/>
        <v>1745.2552000000003</v>
      </c>
      <c r="J693" s="68">
        <f t="shared" si="917"/>
        <v>64574.44</v>
      </c>
      <c r="K693" s="71"/>
      <c r="L693" s="71">
        <v>1760</v>
      </c>
      <c r="M693" s="71"/>
      <c r="N693" s="71">
        <v>368.36</v>
      </c>
      <c r="O693" s="71">
        <v>2128.36</v>
      </c>
      <c r="P693" s="71"/>
      <c r="Q693" s="71">
        <f t="shared" si="918"/>
        <v>1443.1945753741836</v>
      </c>
      <c r="R693" s="71">
        <f t="shared" si="919"/>
        <v>0</v>
      </c>
      <c r="S693" s="71">
        <f t="shared" si="920"/>
        <v>302.06062462581667</v>
      </c>
      <c r="T693" s="71">
        <f t="shared" si="921"/>
        <v>1745.2552000000003</v>
      </c>
      <c r="U693" s="71">
        <f t="shared" si="922"/>
        <v>1745.2552000000003</v>
      </c>
      <c r="V693" s="71" t="b">
        <f t="shared" si="923"/>
        <v>1</v>
      </c>
      <c r="W693" s="71" t="b">
        <f t="shared" si="924"/>
        <v>1</v>
      </c>
      <c r="X693" s="72">
        <f t="shared" si="925"/>
        <v>-17.999999999999993</v>
      </c>
      <c r="Y693" s="71"/>
      <c r="Z693" s="71"/>
    </row>
    <row r="694" spans="1:26" s="73" customFormat="1" ht="25.5" x14ac:dyDescent="0.25">
      <c r="A694" s="39" t="s">
        <v>1290</v>
      </c>
      <c r="B694" s="39" t="s">
        <v>1618</v>
      </c>
      <c r="C694" s="40" t="s">
        <v>13</v>
      </c>
      <c r="D694" s="41">
        <v>37</v>
      </c>
      <c r="E694" s="38">
        <f t="shared" si="914"/>
        <v>169.56780000000001</v>
      </c>
      <c r="F694" s="38">
        <f t="shared" si="915"/>
        <v>6274</v>
      </c>
      <c r="G694" s="38">
        <f t="shared" si="916"/>
        <v>45.657600000000002</v>
      </c>
      <c r="H694" s="38"/>
      <c r="I694" s="38">
        <f t="shared" si="916"/>
        <v>215.22539999999998</v>
      </c>
      <c r="J694" s="68">
        <f t="shared" si="917"/>
        <v>7963.34</v>
      </c>
      <c r="K694" s="71"/>
      <c r="L694" s="71">
        <v>206.79</v>
      </c>
      <c r="M694" s="71">
        <v>55.68</v>
      </c>
      <c r="N694" s="71"/>
      <c r="O694" s="71">
        <v>262.46999999999997</v>
      </c>
      <c r="P694" s="71"/>
      <c r="Q694" s="71">
        <f t="shared" si="918"/>
        <v>169.56227842117704</v>
      </c>
      <c r="R694" s="71">
        <f>U694-(U694/(1+26.93%))</f>
        <v>45.663121578822938</v>
      </c>
      <c r="S694" s="71">
        <f t="shared" ref="S694" si="926">N694*(1-18%)</f>
        <v>0</v>
      </c>
      <c r="T694" s="71">
        <f t="shared" si="921"/>
        <v>215.22539999999998</v>
      </c>
      <c r="U694" s="71">
        <f t="shared" si="922"/>
        <v>215.22539999999998</v>
      </c>
      <c r="V694" s="71" t="b">
        <f t="shared" si="923"/>
        <v>1</v>
      </c>
      <c r="W694" s="71" t="b">
        <f t="shared" si="924"/>
        <v>1</v>
      </c>
      <c r="X694" s="72">
        <f t="shared" si="925"/>
        <v>-17.999999999999993</v>
      </c>
      <c r="Y694" s="71"/>
      <c r="Z694" s="71"/>
    </row>
    <row r="695" spans="1:26" s="73" customFormat="1" x14ac:dyDescent="0.25">
      <c r="A695" s="74" t="s">
        <v>1291</v>
      </c>
      <c r="B695" s="69" t="s">
        <v>1292</v>
      </c>
      <c r="C695" s="70"/>
      <c r="D695" s="70"/>
      <c r="E695" s="70"/>
      <c r="F695" s="70"/>
      <c r="G695" s="70"/>
      <c r="H695" s="70"/>
      <c r="I695" s="70"/>
      <c r="J695" s="70"/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  <c r="X695" s="71"/>
      <c r="Y695" s="71"/>
      <c r="Z695" s="71"/>
    </row>
    <row r="696" spans="1:26" s="73" customFormat="1" x14ac:dyDescent="0.25">
      <c r="A696" s="74" t="s">
        <v>1293</v>
      </c>
      <c r="B696" s="69" t="s">
        <v>1294</v>
      </c>
      <c r="C696" s="70"/>
      <c r="D696" s="70"/>
      <c r="E696" s="70"/>
      <c r="F696" s="70"/>
      <c r="G696" s="70"/>
      <c r="H696" s="70"/>
      <c r="I696" s="70"/>
      <c r="J696" s="70"/>
      <c r="K696" s="71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  <c r="X696" s="71"/>
      <c r="Y696" s="71"/>
      <c r="Z696" s="71"/>
    </row>
    <row r="697" spans="1:26" s="73" customFormat="1" ht="25.5" x14ac:dyDescent="0.25">
      <c r="A697" s="39" t="s">
        <v>1295</v>
      </c>
      <c r="B697" s="39" t="s">
        <v>1296</v>
      </c>
      <c r="C697" s="40" t="s">
        <v>230</v>
      </c>
      <c r="D697" s="41">
        <v>450</v>
      </c>
      <c r="E697" s="38">
        <f t="shared" ref="E697:E704" si="927">L697*(1-18%)</f>
        <v>5.1906000000000008</v>
      </c>
      <c r="F697" s="38">
        <f t="shared" ref="F697:F704" si="928">TRUNC(E697*D697,2)</f>
        <v>2335.77</v>
      </c>
      <c r="G697" s="38">
        <f t="shared" ref="G697:I704" si="929">M697*(1-18%)</f>
        <v>1.3940000000000001</v>
      </c>
      <c r="H697" s="38"/>
      <c r="I697" s="38">
        <f t="shared" si="929"/>
        <v>6.5846</v>
      </c>
      <c r="J697" s="68">
        <f t="shared" ref="J697:J702" si="930">ROUND(I697*D697,2)</f>
        <v>2963.07</v>
      </c>
      <c r="K697" s="71"/>
      <c r="L697" s="71">
        <v>6.33</v>
      </c>
      <c r="M697" s="71">
        <v>1.7</v>
      </c>
      <c r="N697" s="71"/>
      <c r="O697" s="71">
        <v>8.0299999999999994</v>
      </c>
      <c r="P697" s="71"/>
      <c r="Q697" s="71">
        <f t="shared" ref="Q697:Q704" si="931">U697-R697-S697</f>
        <v>5.1875837075553459</v>
      </c>
      <c r="R697" s="71">
        <f t="shared" ref="R697:R704" si="932">U697-(U697/(1+26.93%))</f>
        <v>1.3970162924446541</v>
      </c>
      <c r="S697" s="71">
        <f t="shared" ref="S697:S704" si="933">N697*(1-18%)</f>
        <v>0</v>
      </c>
      <c r="T697" s="71">
        <f t="shared" ref="T697:T704" si="934">(SUM(Q697:S697))</f>
        <v>6.5846</v>
      </c>
      <c r="U697" s="71">
        <f t="shared" ref="U697:U704" si="935">O697*(1-18%)</f>
        <v>6.5846</v>
      </c>
      <c r="V697" s="71" t="b">
        <f t="shared" ref="V697:V704" si="936">U697=T697</f>
        <v>1</v>
      </c>
      <c r="W697" s="71" t="b">
        <f t="shared" ref="W697:W704" si="937">U697=I697</f>
        <v>1</v>
      </c>
      <c r="X697" s="72">
        <f t="shared" ref="X697:X704" si="938">((U697/O697)-1)*100</f>
        <v>-17.999999999999993</v>
      </c>
      <c r="Y697" s="71"/>
      <c r="Z697" s="71"/>
    </row>
    <row r="698" spans="1:26" s="73" customFormat="1" ht="76.5" x14ac:dyDescent="0.25">
      <c r="A698" s="39" t="s">
        <v>1297</v>
      </c>
      <c r="B698" s="39" t="s">
        <v>1298</v>
      </c>
      <c r="C698" s="40" t="s">
        <v>47</v>
      </c>
      <c r="D698" s="41">
        <v>377</v>
      </c>
      <c r="E698" s="38">
        <f t="shared" si="927"/>
        <v>15.973600000000001</v>
      </c>
      <c r="F698" s="38">
        <f t="shared" si="928"/>
        <v>6022.04</v>
      </c>
      <c r="G698" s="38">
        <f t="shared" si="929"/>
        <v>4.2968000000000002</v>
      </c>
      <c r="H698" s="38"/>
      <c r="I698" s="38">
        <f t="shared" si="929"/>
        <v>20.270400000000002</v>
      </c>
      <c r="J698" s="68">
        <f t="shared" si="930"/>
        <v>7641.94</v>
      </c>
      <c r="K698" s="71"/>
      <c r="L698" s="71">
        <v>19.48</v>
      </c>
      <c r="M698" s="71">
        <v>5.24</v>
      </c>
      <c r="N698" s="71"/>
      <c r="O698" s="71">
        <v>24.72</v>
      </c>
      <c r="P698" s="71"/>
      <c r="Q698" s="71">
        <f t="shared" si="931"/>
        <v>15.969747104703384</v>
      </c>
      <c r="R698" s="71">
        <f t="shared" si="932"/>
        <v>4.3006528952966185</v>
      </c>
      <c r="S698" s="71">
        <f t="shared" si="933"/>
        <v>0</v>
      </c>
      <c r="T698" s="71">
        <f t="shared" si="934"/>
        <v>20.270400000000002</v>
      </c>
      <c r="U698" s="71">
        <f t="shared" si="935"/>
        <v>20.270400000000002</v>
      </c>
      <c r="V698" s="71" t="b">
        <f t="shared" si="936"/>
        <v>1</v>
      </c>
      <c r="W698" s="71" t="b">
        <f t="shared" si="937"/>
        <v>1</v>
      </c>
      <c r="X698" s="72">
        <f t="shared" si="938"/>
        <v>-17.999999999999982</v>
      </c>
      <c r="Y698" s="71"/>
      <c r="Z698" s="71"/>
    </row>
    <row r="699" spans="1:26" s="73" customFormat="1" ht="76.5" x14ac:dyDescent="0.25">
      <c r="A699" s="39" t="s">
        <v>1299</v>
      </c>
      <c r="B699" s="39" t="s">
        <v>1300</v>
      </c>
      <c r="C699" s="40" t="s">
        <v>47</v>
      </c>
      <c r="D699" s="41">
        <v>141</v>
      </c>
      <c r="E699" s="38">
        <f t="shared" si="927"/>
        <v>27.429000000000006</v>
      </c>
      <c r="F699" s="38">
        <f t="shared" si="928"/>
        <v>3867.48</v>
      </c>
      <c r="G699" s="38">
        <f t="shared" si="929"/>
        <v>7.3800000000000008</v>
      </c>
      <c r="H699" s="38"/>
      <c r="I699" s="38">
        <f t="shared" si="929"/>
        <v>34.809000000000005</v>
      </c>
      <c r="J699" s="68">
        <f t="shared" si="930"/>
        <v>4908.07</v>
      </c>
      <c r="K699" s="71"/>
      <c r="L699" s="71">
        <v>33.450000000000003</v>
      </c>
      <c r="M699" s="71">
        <v>9</v>
      </c>
      <c r="N699" s="71"/>
      <c r="O699" s="71">
        <v>42.45</v>
      </c>
      <c r="P699" s="71"/>
      <c r="Q699" s="71">
        <f t="shared" si="931"/>
        <v>27.423776884897194</v>
      </c>
      <c r="R699" s="71">
        <f t="shared" si="932"/>
        <v>7.3852231151028107</v>
      </c>
      <c r="S699" s="71">
        <f t="shared" si="933"/>
        <v>0</v>
      </c>
      <c r="T699" s="71">
        <f t="shared" si="934"/>
        <v>34.809000000000005</v>
      </c>
      <c r="U699" s="71">
        <f t="shared" si="935"/>
        <v>34.809000000000005</v>
      </c>
      <c r="V699" s="71" t="b">
        <f t="shared" si="936"/>
        <v>1</v>
      </c>
      <c r="W699" s="71" t="b">
        <f t="shared" si="937"/>
        <v>1</v>
      </c>
      <c r="X699" s="72">
        <f t="shared" si="938"/>
        <v>-17.999999999999993</v>
      </c>
      <c r="Y699" s="71"/>
      <c r="Z699" s="71"/>
    </row>
    <row r="700" spans="1:26" s="73" customFormat="1" ht="76.5" x14ac:dyDescent="0.25">
      <c r="A700" s="39" t="s">
        <v>1301</v>
      </c>
      <c r="B700" s="39" t="s">
        <v>1302</v>
      </c>
      <c r="C700" s="40" t="s">
        <v>47</v>
      </c>
      <c r="D700" s="41">
        <v>31</v>
      </c>
      <c r="E700" s="38">
        <f t="shared" si="927"/>
        <v>34.415399999999998</v>
      </c>
      <c r="F700" s="38">
        <f t="shared" si="928"/>
        <v>1066.8699999999999</v>
      </c>
      <c r="G700" s="38">
        <f t="shared" si="929"/>
        <v>9.2660000000000018</v>
      </c>
      <c r="H700" s="38"/>
      <c r="I700" s="38">
        <f t="shared" si="929"/>
        <v>43.681400000000004</v>
      </c>
      <c r="J700" s="68">
        <f t="shared" si="930"/>
        <v>1354.12</v>
      </c>
      <c r="K700" s="71"/>
      <c r="L700" s="71">
        <v>41.97</v>
      </c>
      <c r="M700" s="71">
        <v>11.3</v>
      </c>
      <c r="N700" s="71"/>
      <c r="O700" s="71">
        <v>53.269999999999996</v>
      </c>
      <c r="P700" s="71"/>
      <c r="Q700" s="71">
        <f t="shared" si="931"/>
        <v>34.41377137004649</v>
      </c>
      <c r="R700" s="71">
        <f t="shared" si="932"/>
        <v>9.2676286299535136</v>
      </c>
      <c r="S700" s="71">
        <f t="shared" si="933"/>
        <v>0</v>
      </c>
      <c r="T700" s="71">
        <f t="shared" si="934"/>
        <v>43.681400000000004</v>
      </c>
      <c r="U700" s="71">
        <f t="shared" si="935"/>
        <v>43.681400000000004</v>
      </c>
      <c r="V700" s="71" t="b">
        <f t="shared" si="936"/>
        <v>1</v>
      </c>
      <c r="W700" s="71" t="b">
        <f t="shared" si="937"/>
        <v>1</v>
      </c>
      <c r="X700" s="72">
        <f t="shared" si="938"/>
        <v>-17.999999999999982</v>
      </c>
      <c r="Y700" s="71"/>
      <c r="Z700" s="71"/>
    </row>
    <row r="701" spans="1:26" s="73" customFormat="1" ht="63.75" x14ac:dyDescent="0.25">
      <c r="A701" s="39" t="s">
        <v>1303</v>
      </c>
      <c r="B701" s="39" t="s">
        <v>1304</v>
      </c>
      <c r="C701" s="40" t="s">
        <v>47</v>
      </c>
      <c r="D701" s="41">
        <v>161</v>
      </c>
      <c r="E701" s="38">
        <f t="shared" si="927"/>
        <v>85.091400000000007</v>
      </c>
      <c r="F701" s="38">
        <f t="shared" si="928"/>
        <v>13699.71</v>
      </c>
      <c r="G701" s="38">
        <f t="shared" si="929"/>
        <v>22.910800000000002</v>
      </c>
      <c r="H701" s="38"/>
      <c r="I701" s="38">
        <f t="shared" si="929"/>
        <v>108.00220000000002</v>
      </c>
      <c r="J701" s="68">
        <f t="shared" si="930"/>
        <v>17388.349999999999</v>
      </c>
      <c r="K701" s="71"/>
      <c r="L701" s="71">
        <v>103.77</v>
      </c>
      <c r="M701" s="71">
        <v>27.94</v>
      </c>
      <c r="N701" s="71"/>
      <c r="O701" s="71">
        <v>131.71</v>
      </c>
      <c r="P701" s="71"/>
      <c r="Q701" s="71">
        <f t="shared" si="931"/>
        <v>85.088001260537325</v>
      </c>
      <c r="R701" s="71">
        <f t="shared" si="932"/>
        <v>22.914198739462691</v>
      </c>
      <c r="S701" s="71">
        <f t="shared" si="933"/>
        <v>0</v>
      </c>
      <c r="T701" s="71">
        <f t="shared" si="934"/>
        <v>108.00220000000002</v>
      </c>
      <c r="U701" s="71">
        <f t="shared" si="935"/>
        <v>108.00220000000002</v>
      </c>
      <c r="V701" s="71" t="b">
        <f t="shared" si="936"/>
        <v>1</v>
      </c>
      <c r="W701" s="71" t="b">
        <f t="shared" si="937"/>
        <v>1</v>
      </c>
      <c r="X701" s="72">
        <f t="shared" si="938"/>
        <v>-17.999999999999993</v>
      </c>
      <c r="Y701" s="71"/>
      <c r="Z701" s="71"/>
    </row>
    <row r="702" spans="1:26" s="73" customFormat="1" ht="63.75" x14ac:dyDescent="0.25">
      <c r="A702" s="39" t="s">
        <v>1305</v>
      </c>
      <c r="B702" s="39" t="s">
        <v>1306</v>
      </c>
      <c r="C702" s="40" t="s">
        <v>47</v>
      </c>
      <c r="D702" s="41">
        <v>7</v>
      </c>
      <c r="E702" s="38">
        <f t="shared" si="927"/>
        <v>88.248400000000004</v>
      </c>
      <c r="F702" s="38">
        <f t="shared" si="928"/>
        <v>617.73</v>
      </c>
      <c r="G702" s="38">
        <f t="shared" si="929"/>
        <v>23.763600000000004</v>
      </c>
      <c r="H702" s="38"/>
      <c r="I702" s="38">
        <f t="shared" si="929"/>
        <v>112.012</v>
      </c>
      <c r="J702" s="68">
        <f t="shared" si="930"/>
        <v>784.08</v>
      </c>
      <c r="K702" s="71"/>
      <c r="L702" s="71">
        <v>107.62</v>
      </c>
      <c r="M702" s="71">
        <v>28.98</v>
      </c>
      <c r="N702" s="71"/>
      <c r="O702" s="71">
        <v>136.6</v>
      </c>
      <c r="P702" s="71"/>
      <c r="Q702" s="71">
        <f t="shared" si="931"/>
        <v>88.247065311589068</v>
      </c>
      <c r="R702" s="71">
        <f t="shared" si="932"/>
        <v>23.764934688410932</v>
      </c>
      <c r="S702" s="71">
        <f t="shared" si="933"/>
        <v>0</v>
      </c>
      <c r="T702" s="71">
        <f t="shared" si="934"/>
        <v>112.012</v>
      </c>
      <c r="U702" s="71">
        <f t="shared" si="935"/>
        <v>112.012</v>
      </c>
      <c r="V702" s="71" t="b">
        <f t="shared" si="936"/>
        <v>1</v>
      </c>
      <c r="W702" s="71" t="b">
        <f t="shared" si="937"/>
        <v>1</v>
      </c>
      <c r="X702" s="72">
        <f t="shared" si="938"/>
        <v>-17.999999999999993</v>
      </c>
      <c r="Y702" s="71"/>
      <c r="Z702" s="71"/>
    </row>
    <row r="703" spans="1:26" s="73" customFormat="1" ht="76.5" x14ac:dyDescent="0.25">
      <c r="A703" s="39" t="s">
        <v>1307</v>
      </c>
      <c r="B703" s="39" t="s">
        <v>1308</v>
      </c>
      <c r="C703" s="40" t="s">
        <v>47</v>
      </c>
      <c r="D703" s="41">
        <v>51</v>
      </c>
      <c r="E703" s="38">
        <f t="shared" si="927"/>
        <v>41.9758</v>
      </c>
      <c r="F703" s="38">
        <f t="shared" si="928"/>
        <v>2140.7600000000002</v>
      </c>
      <c r="G703" s="38">
        <f t="shared" si="929"/>
        <v>11.2996</v>
      </c>
      <c r="H703" s="38"/>
      <c r="I703" s="38">
        <f t="shared" si="929"/>
        <v>53.275400000000005</v>
      </c>
      <c r="J703" s="68">
        <f>TRUNC(I703*D703,2)</f>
        <v>2717.04</v>
      </c>
      <c r="K703" s="71"/>
      <c r="L703" s="71">
        <v>51.19</v>
      </c>
      <c r="M703" s="71">
        <v>13.78</v>
      </c>
      <c r="N703" s="71"/>
      <c r="O703" s="71">
        <v>64.97</v>
      </c>
      <c r="P703" s="71"/>
      <c r="Q703" s="71">
        <f t="shared" si="931"/>
        <v>41.972268179311442</v>
      </c>
      <c r="R703" s="71">
        <f t="shared" si="932"/>
        <v>11.303131820688563</v>
      </c>
      <c r="S703" s="71">
        <f t="shared" si="933"/>
        <v>0</v>
      </c>
      <c r="T703" s="71">
        <f t="shared" si="934"/>
        <v>53.275400000000005</v>
      </c>
      <c r="U703" s="71">
        <f t="shared" si="935"/>
        <v>53.275400000000005</v>
      </c>
      <c r="V703" s="71" t="b">
        <f t="shared" si="936"/>
        <v>1</v>
      </c>
      <c r="W703" s="71" t="b">
        <f t="shared" si="937"/>
        <v>1</v>
      </c>
      <c r="X703" s="72">
        <f t="shared" si="938"/>
        <v>-17.999999999999993</v>
      </c>
      <c r="Y703" s="71"/>
      <c r="Z703" s="71"/>
    </row>
    <row r="704" spans="1:26" s="73" customFormat="1" ht="38.25" x14ac:dyDescent="0.25">
      <c r="A704" s="39" t="s">
        <v>1309</v>
      </c>
      <c r="B704" s="39" t="s">
        <v>1310</v>
      </c>
      <c r="C704" s="40" t="s">
        <v>32</v>
      </c>
      <c r="D704" s="41">
        <v>1.0406</v>
      </c>
      <c r="E704" s="38">
        <f t="shared" si="927"/>
        <v>1451.3836000000001</v>
      </c>
      <c r="F704" s="38">
        <f t="shared" si="928"/>
        <v>1510.3</v>
      </c>
      <c r="G704" s="38">
        <f t="shared" si="929"/>
        <v>390.85300000000001</v>
      </c>
      <c r="H704" s="38"/>
      <c r="I704" s="38">
        <f t="shared" si="929"/>
        <v>1842.2366000000002</v>
      </c>
      <c r="J704" s="68">
        <f>ROUND(I704*D704,2)</f>
        <v>1917.03</v>
      </c>
      <c r="K704" s="71"/>
      <c r="L704" s="71">
        <v>1769.98</v>
      </c>
      <c r="M704" s="71">
        <v>476.65</v>
      </c>
      <c r="N704" s="71"/>
      <c r="O704" s="71">
        <v>2246.63</v>
      </c>
      <c r="P704" s="71"/>
      <c r="Q704" s="71">
        <f t="shared" si="931"/>
        <v>1451.3799732135826</v>
      </c>
      <c r="R704" s="71">
        <f t="shared" si="932"/>
        <v>390.85662678641756</v>
      </c>
      <c r="S704" s="71">
        <f t="shared" si="933"/>
        <v>0</v>
      </c>
      <c r="T704" s="71">
        <f t="shared" si="934"/>
        <v>1842.2366000000002</v>
      </c>
      <c r="U704" s="71">
        <f t="shared" si="935"/>
        <v>1842.2366000000002</v>
      </c>
      <c r="V704" s="71" t="b">
        <f t="shared" si="936"/>
        <v>1</v>
      </c>
      <c r="W704" s="71" t="b">
        <f t="shared" si="937"/>
        <v>1</v>
      </c>
      <c r="X704" s="72">
        <f t="shared" si="938"/>
        <v>-17.999999999999993</v>
      </c>
      <c r="Y704" s="71"/>
      <c r="Z704" s="71"/>
    </row>
    <row r="705" spans="1:26" s="73" customFormat="1" x14ac:dyDescent="0.25">
      <c r="A705" s="74" t="s">
        <v>1311</v>
      </c>
      <c r="B705" s="69" t="s">
        <v>1312</v>
      </c>
      <c r="C705" s="70"/>
      <c r="D705" s="70"/>
      <c r="E705" s="70"/>
      <c r="F705" s="70"/>
      <c r="G705" s="70"/>
      <c r="H705" s="70"/>
      <c r="I705" s="70"/>
      <c r="J705" s="70"/>
      <c r="K705" s="71"/>
      <c r="L705" s="71"/>
      <c r="M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  <c r="X705" s="71"/>
      <c r="Y705" s="71"/>
      <c r="Z705" s="71"/>
    </row>
    <row r="706" spans="1:26" s="73" customFormat="1" ht="76.5" x14ac:dyDescent="0.25">
      <c r="A706" s="39" t="s">
        <v>1313</v>
      </c>
      <c r="B706" s="39" t="s">
        <v>1314</v>
      </c>
      <c r="C706" s="40" t="s">
        <v>47</v>
      </c>
      <c r="D706" s="41">
        <v>70</v>
      </c>
      <c r="E706" s="38">
        <f t="shared" ref="E706:E709" si="939">L706*(1-18%)</f>
        <v>50.036400000000008</v>
      </c>
      <c r="F706" s="38">
        <f t="shared" ref="F706:F709" si="940">TRUNC(E706*D706,2)</f>
        <v>3502.54</v>
      </c>
      <c r="G706" s="38">
        <f t="shared" ref="G706:I709" si="941">M706*(1-18%)</f>
        <v>13.4726</v>
      </c>
      <c r="H706" s="38"/>
      <c r="I706" s="38">
        <f t="shared" si="941"/>
        <v>63.509000000000007</v>
      </c>
      <c r="J706" s="68">
        <f>ROUND(I706*D706,2)</f>
        <v>4445.63</v>
      </c>
      <c r="K706" s="71"/>
      <c r="L706" s="71">
        <v>61.02</v>
      </c>
      <c r="M706" s="71">
        <v>16.43</v>
      </c>
      <c r="N706" s="71"/>
      <c r="O706" s="71">
        <v>77.45</v>
      </c>
      <c r="P706" s="71"/>
      <c r="Q706" s="71">
        <f t="shared" ref="Q706:Q709" si="942">U706-R706-S706</f>
        <v>50.034664775860719</v>
      </c>
      <c r="R706" s="71">
        <f t="shared" ref="R706:R709" si="943">U706-(U706/(1+26.93%))</f>
        <v>13.474335224139288</v>
      </c>
      <c r="S706" s="71">
        <f t="shared" ref="S706:S709" si="944">N706*(1-18%)</f>
        <v>0</v>
      </c>
      <c r="T706" s="71">
        <f t="shared" ref="T706:T709" si="945">(SUM(Q706:S706))</f>
        <v>63.509000000000007</v>
      </c>
      <c r="U706" s="71">
        <f t="shared" ref="U706:U709" si="946">O706*(1-18%)</f>
        <v>63.509000000000007</v>
      </c>
      <c r="V706" s="71" t="b">
        <f t="shared" ref="V706:V709" si="947">U706=T706</f>
        <v>1</v>
      </c>
      <c r="W706" s="71" t="b">
        <f t="shared" ref="W706:W709" si="948">U706=I706</f>
        <v>1</v>
      </c>
      <c r="X706" s="72">
        <f t="shared" ref="X706:X709" si="949">((U706/O706)-1)*100</f>
        <v>-17.999999999999993</v>
      </c>
      <c r="Y706" s="71"/>
      <c r="Z706" s="71"/>
    </row>
    <row r="707" spans="1:26" s="73" customFormat="1" ht="76.5" x14ac:dyDescent="0.25">
      <c r="A707" s="39" t="s">
        <v>1315</v>
      </c>
      <c r="B707" s="39" t="s">
        <v>1316</v>
      </c>
      <c r="C707" s="40" t="s">
        <v>47</v>
      </c>
      <c r="D707" s="41">
        <v>200</v>
      </c>
      <c r="E707" s="38">
        <f t="shared" si="939"/>
        <v>48.052000000000007</v>
      </c>
      <c r="F707" s="38">
        <f t="shared" si="940"/>
        <v>9610.4</v>
      </c>
      <c r="G707" s="38">
        <f t="shared" si="941"/>
        <v>12.9396</v>
      </c>
      <c r="H707" s="38"/>
      <c r="I707" s="38">
        <f t="shared" si="941"/>
        <v>60.991599999999998</v>
      </c>
      <c r="J707" s="68">
        <f>ROUND(I707*D707,2)</f>
        <v>12198.32</v>
      </c>
      <c r="K707" s="71"/>
      <c r="L707" s="71">
        <v>58.6</v>
      </c>
      <c r="M707" s="71">
        <v>15.78</v>
      </c>
      <c r="N707" s="71"/>
      <c r="O707" s="71">
        <v>74.38</v>
      </c>
      <c r="P707" s="71"/>
      <c r="Q707" s="71">
        <f t="shared" si="942"/>
        <v>48.051366895139054</v>
      </c>
      <c r="R707" s="71">
        <f t="shared" si="943"/>
        <v>12.940233104860944</v>
      </c>
      <c r="S707" s="71">
        <f t="shared" si="944"/>
        <v>0</v>
      </c>
      <c r="T707" s="71">
        <f t="shared" si="945"/>
        <v>60.991599999999998</v>
      </c>
      <c r="U707" s="71">
        <f t="shared" si="946"/>
        <v>60.991599999999998</v>
      </c>
      <c r="V707" s="71" t="b">
        <f t="shared" si="947"/>
        <v>1</v>
      </c>
      <c r="W707" s="71" t="b">
        <f t="shared" si="948"/>
        <v>1</v>
      </c>
      <c r="X707" s="72">
        <f t="shared" si="949"/>
        <v>-17.999999999999993</v>
      </c>
      <c r="Y707" s="71"/>
      <c r="Z707" s="71"/>
    </row>
    <row r="708" spans="1:26" s="73" customFormat="1" ht="51" x14ac:dyDescent="0.25">
      <c r="A708" s="39" t="s">
        <v>1317</v>
      </c>
      <c r="B708" s="39" t="s">
        <v>1318</v>
      </c>
      <c r="C708" s="40" t="s">
        <v>47</v>
      </c>
      <c r="D708" s="41">
        <v>200</v>
      </c>
      <c r="E708" s="38">
        <f t="shared" si="939"/>
        <v>4.7232000000000003</v>
      </c>
      <c r="F708" s="38">
        <f t="shared" si="940"/>
        <v>944.64</v>
      </c>
      <c r="G708" s="38">
        <f t="shared" si="941"/>
        <v>1.2710000000000001</v>
      </c>
      <c r="H708" s="38"/>
      <c r="I708" s="38">
        <f t="shared" si="941"/>
        <v>5.9942000000000002</v>
      </c>
      <c r="J708" s="68">
        <f>ROUND(I708*D708,2)</f>
        <v>1198.8399999999999</v>
      </c>
      <c r="K708" s="71"/>
      <c r="L708" s="71">
        <v>5.76</v>
      </c>
      <c r="M708" s="71">
        <v>1.55</v>
      </c>
      <c r="N708" s="71"/>
      <c r="O708" s="71">
        <v>7.31</v>
      </c>
      <c r="P708" s="71"/>
      <c r="Q708" s="71">
        <f t="shared" si="942"/>
        <v>4.7224454423698106</v>
      </c>
      <c r="R708" s="71">
        <f t="shared" si="943"/>
        <v>1.2717545576301896</v>
      </c>
      <c r="S708" s="71">
        <f t="shared" si="944"/>
        <v>0</v>
      </c>
      <c r="T708" s="71">
        <f t="shared" si="945"/>
        <v>5.9942000000000002</v>
      </c>
      <c r="U708" s="71">
        <f t="shared" si="946"/>
        <v>5.9942000000000002</v>
      </c>
      <c r="V708" s="71" t="b">
        <f t="shared" si="947"/>
        <v>1</v>
      </c>
      <c r="W708" s="71" t="b">
        <f t="shared" si="948"/>
        <v>1</v>
      </c>
      <c r="X708" s="72">
        <f t="shared" si="949"/>
        <v>-17.999999999999993</v>
      </c>
      <c r="Y708" s="71"/>
      <c r="Z708" s="71"/>
    </row>
    <row r="709" spans="1:26" s="73" customFormat="1" ht="51" x14ac:dyDescent="0.25">
      <c r="A709" s="39" t="s">
        <v>1319</v>
      </c>
      <c r="B709" s="39" t="s">
        <v>1320</v>
      </c>
      <c r="C709" s="40" t="s">
        <v>47</v>
      </c>
      <c r="D709" s="41">
        <v>70</v>
      </c>
      <c r="E709" s="38">
        <f t="shared" si="939"/>
        <v>7.9622000000000011</v>
      </c>
      <c r="F709" s="38">
        <f t="shared" si="940"/>
        <v>557.35</v>
      </c>
      <c r="G709" s="38">
        <f t="shared" si="941"/>
        <v>2.1402000000000001</v>
      </c>
      <c r="H709" s="38"/>
      <c r="I709" s="38">
        <f t="shared" si="941"/>
        <v>10.102400000000001</v>
      </c>
      <c r="J709" s="68">
        <f>TRUNC(I709*D709,2)</f>
        <v>707.16</v>
      </c>
      <c r="K709" s="71"/>
      <c r="L709" s="71">
        <v>9.7100000000000009</v>
      </c>
      <c r="M709" s="71">
        <v>2.61</v>
      </c>
      <c r="N709" s="71"/>
      <c r="O709" s="71">
        <v>12.32</v>
      </c>
      <c r="P709" s="71"/>
      <c r="Q709" s="71">
        <f t="shared" si="942"/>
        <v>7.9590325376191622</v>
      </c>
      <c r="R709" s="71">
        <f t="shared" si="943"/>
        <v>2.143367462380839</v>
      </c>
      <c r="S709" s="71">
        <f t="shared" si="944"/>
        <v>0</v>
      </c>
      <c r="T709" s="71">
        <f t="shared" si="945"/>
        <v>10.102400000000001</v>
      </c>
      <c r="U709" s="71">
        <f t="shared" si="946"/>
        <v>10.102400000000001</v>
      </c>
      <c r="V709" s="71" t="b">
        <f t="shared" si="947"/>
        <v>1</v>
      </c>
      <c r="W709" s="71" t="b">
        <f t="shared" si="948"/>
        <v>1</v>
      </c>
      <c r="X709" s="72">
        <f t="shared" si="949"/>
        <v>-17.999999999999993</v>
      </c>
      <c r="Y709" s="71"/>
      <c r="Z709" s="71"/>
    </row>
    <row r="710" spans="1:26" s="73" customFormat="1" x14ac:dyDescent="0.25">
      <c r="A710" s="74" t="s">
        <v>1321</v>
      </c>
      <c r="B710" s="69" t="s">
        <v>1322</v>
      </c>
      <c r="C710" s="70"/>
      <c r="D710" s="70"/>
      <c r="E710" s="70"/>
      <c r="F710" s="70"/>
      <c r="G710" s="70"/>
      <c r="H710" s="70"/>
      <c r="I710" s="70"/>
      <c r="J710" s="70"/>
      <c r="K710" s="71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1"/>
      <c r="Y710" s="71"/>
      <c r="Z710" s="71"/>
    </row>
    <row r="711" spans="1:26" s="73" customFormat="1" ht="51" x14ac:dyDescent="0.25">
      <c r="A711" s="39" t="s">
        <v>1323</v>
      </c>
      <c r="B711" s="39" t="s">
        <v>1324</v>
      </c>
      <c r="C711" s="40" t="s">
        <v>47</v>
      </c>
      <c r="D711" s="41">
        <v>80</v>
      </c>
      <c r="E711" s="38">
        <f t="shared" ref="E711:E723" si="950">L711*(1-18%)</f>
        <v>27.904600000000002</v>
      </c>
      <c r="F711" s="38">
        <f t="shared" ref="F711:F723" si="951">TRUNC(E711*D711,2)</f>
        <v>2232.36</v>
      </c>
      <c r="G711" s="38">
        <f t="shared" ref="G711:I723" si="952">M711*(1-18%)</f>
        <v>7.5112000000000005</v>
      </c>
      <c r="H711" s="38"/>
      <c r="I711" s="38">
        <f t="shared" si="952"/>
        <v>35.415799999999997</v>
      </c>
      <c r="J711" s="68">
        <f>ROUND(I711*D711,2)</f>
        <v>2833.26</v>
      </c>
      <c r="K711" s="71"/>
      <c r="L711" s="71">
        <v>34.03</v>
      </c>
      <c r="M711" s="71">
        <v>9.16</v>
      </c>
      <c r="N711" s="71"/>
      <c r="O711" s="71">
        <v>43.19</v>
      </c>
      <c r="P711" s="71"/>
      <c r="Q711" s="71">
        <f t="shared" ref="Q711:Q723" si="953">U711-R711-S711</f>
        <v>27.901835657448988</v>
      </c>
      <c r="R711" s="71">
        <f t="shared" ref="R711:R723" si="954">U711-(U711/(1+26.93%))</f>
        <v>7.5139643425510094</v>
      </c>
      <c r="S711" s="71">
        <f t="shared" ref="S711:S723" si="955">N711*(1-18%)</f>
        <v>0</v>
      </c>
      <c r="T711" s="71">
        <f t="shared" ref="T711:T723" si="956">(SUM(Q711:S711))</f>
        <v>35.415799999999997</v>
      </c>
      <c r="U711" s="71">
        <f t="shared" ref="U711:U723" si="957">O711*(1-18%)</f>
        <v>35.415799999999997</v>
      </c>
      <c r="V711" s="71" t="b">
        <f t="shared" ref="V711:V723" si="958">U711=T711</f>
        <v>1</v>
      </c>
      <c r="W711" s="71" t="b">
        <f t="shared" ref="W711:W723" si="959">U711=I711</f>
        <v>1</v>
      </c>
      <c r="X711" s="72">
        <f t="shared" ref="X711:X723" si="960">((U711/O711)-1)*100</f>
        <v>-18.000000000000004</v>
      </c>
      <c r="Y711" s="71"/>
      <c r="Z711" s="71"/>
    </row>
    <row r="712" spans="1:26" s="73" customFormat="1" ht="63.75" x14ac:dyDescent="0.25">
      <c r="A712" s="39" t="s">
        <v>1325</v>
      </c>
      <c r="B712" s="39" t="s">
        <v>1326</v>
      </c>
      <c r="C712" s="40" t="s">
        <v>47</v>
      </c>
      <c r="D712" s="41">
        <v>140</v>
      </c>
      <c r="E712" s="38">
        <f t="shared" si="950"/>
        <v>8.1672000000000011</v>
      </c>
      <c r="F712" s="38">
        <f t="shared" si="951"/>
        <v>1143.4000000000001</v>
      </c>
      <c r="G712" s="38">
        <f t="shared" si="952"/>
        <v>2.1976000000000004</v>
      </c>
      <c r="H712" s="38"/>
      <c r="I712" s="38">
        <f t="shared" si="952"/>
        <v>10.364800000000001</v>
      </c>
      <c r="J712" s="68">
        <f>ROUND(I712*D712,2)</f>
        <v>1451.07</v>
      </c>
      <c r="K712" s="71"/>
      <c r="L712" s="71">
        <v>9.9600000000000009</v>
      </c>
      <c r="M712" s="71">
        <v>2.68</v>
      </c>
      <c r="N712" s="71"/>
      <c r="O712" s="71">
        <v>12.64</v>
      </c>
      <c r="P712" s="71"/>
      <c r="Q712" s="71">
        <f t="shared" si="953"/>
        <v>8.1657606554793993</v>
      </c>
      <c r="R712" s="71">
        <f t="shared" si="954"/>
        <v>2.1990393445206013</v>
      </c>
      <c r="S712" s="71">
        <f t="shared" si="955"/>
        <v>0</v>
      </c>
      <c r="T712" s="71">
        <f t="shared" si="956"/>
        <v>10.364800000000001</v>
      </c>
      <c r="U712" s="71">
        <f t="shared" si="957"/>
        <v>10.364800000000001</v>
      </c>
      <c r="V712" s="71" t="b">
        <f t="shared" si="958"/>
        <v>1</v>
      </c>
      <c r="W712" s="71" t="b">
        <f t="shared" si="959"/>
        <v>1</v>
      </c>
      <c r="X712" s="72">
        <f t="shared" si="960"/>
        <v>-17.999999999999993</v>
      </c>
      <c r="Y712" s="71"/>
      <c r="Z712" s="71"/>
    </row>
    <row r="713" spans="1:26" s="73" customFormat="1" ht="76.5" x14ac:dyDescent="0.25">
      <c r="A713" s="39" t="s">
        <v>971</v>
      </c>
      <c r="B713" s="39" t="s">
        <v>972</v>
      </c>
      <c r="C713" s="40" t="s">
        <v>13</v>
      </c>
      <c r="D713" s="41">
        <v>1</v>
      </c>
      <c r="E713" s="38">
        <f t="shared" si="950"/>
        <v>416.19920000000002</v>
      </c>
      <c r="F713" s="38">
        <f t="shared" si="951"/>
        <v>416.19</v>
      </c>
      <c r="G713" s="38">
        <f t="shared" si="952"/>
        <v>112.07760000000002</v>
      </c>
      <c r="H713" s="38"/>
      <c r="I713" s="38">
        <f t="shared" si="952"/>
        <v>528.27680000000009</v>
      </c>
      <c r="J713" s="68">
        <f>TRUNC(I713*D713,2)</f>
        <v>528.27</v>
      </c>
      <c r="K713" s="71"/>
      <c r="L713" s="71">
        <v>507.56</v>
      </c>
      <c r="M713" s="71">
        <v>136.68</v>
      </c>
      <c r="N713" s="71"/>
      <c r="O713" s="71">
        <v>644.24</v>
      </c>
      <c r="P713" s="71"/>
      <c r="Q713" s="71">
        <f t="shared" si="953"/>
        <v>416.19538328212411</v>
      </c>
      <c r="R713" s="71">
        <f t="shared" si="954"/>
        <v>112.08141671787598</v>
      </c>
      <c r="S713" s="71">
        <f t="shared" si="955"/>
        <v>0</v>
      </c>
      <c r="T713" s="71">
        <f t="shared" si="956"/>
        <v>528.27680000000009</v>
      </c>
      <c r="U713" s="71">
        <f t="shared" si="957"/>
        <v>528.27680000000009</v>
      </c>
      <c r="V713" s="71" t="b">
        <f t="shared" si="958"/>
        <v>1</v>
      </c>
      <c r="W713" s="71" t="b">
        <f t="shared" si="959"/>
        <v>1</v>
      </c>
      <c r="X713" s="72">
        <f t="shared" si="960"/>
        <v>-17.999999999999982</v>
      </c>
      <c r="Y713" s="71"/>
      <c r="Z713" s="71"/>
    </row>
    <row r="714" spans="1:26" s="73" customFormat="1" ht="76.5" x14ac:dyDescent="0.25">
      <c r="A714" s="39" t="s">
        <v>973</v>
      </c>
      <c r="B714" s="39" t="s">
        <v>974</v>
      </c>
      <c r="C714" s="40" t="s">
        <v>13</v>
      </c>
      <c r="D714" s="41">
        <v>1</v>
      </c>
      <c r="E714" s="38">
        <f t="shared" si="950"/>
        <v>504.39840000000004</v>
      </c>
      <c r="F714" s="38">
        <f t="shared" si="951"/>
        <v>504.39</v>
      </c>
      <c r="G714" s="38">
        <f t="shared" si="952"/>
        <v>135.83300000000003</v>
      </c>
      <c r="H714" s="38"/>
      <c r="I714" s="38">
        <f t="shared" si="952"/>
        <v>640.23140000000001</v>
      </c>
      <c r="J714" s="68">
        <f>ROUND(I714*D714,2)</f>
        <v>640.23</v>
      </c>
      <c r="K714" s="71"/>
      <c r="L714" s="71">
        <v>615.12</v>
      </c>
      <c r="M714" s="71">
        <v>165.65</v>
      </c>
      <c r="N714" s="71"/>
      <c r="O714" s="71">
        <v>780.77</v>
      </c>
      <c r="P714" s="71"/>
      <c r="Q714" s="71">
        <f t="shared" si="953"/>
        <v>504.3972268179312</v>
      </c>
      <c r="R714" s="71">
        <f t="shared" si="954"/>
        <v>135.83417318206881</v>
      </c>
      <c r="S714" s="71">
        <f t="shared" si="955"/>
        <v>0</v>
      </c>
      <c r="T714" s="71">
        <f t="shared" si="956"/>
        <v>640.23140000000001</v>
      </c>
      <c r="U714" s="71">
        <f t="shared" si="957"/>
        <v>640.23140000000001</v>
      </c>
      <c r="V714" s="71" t="b">
        <f t="shared" si="958"/>
        <v>1</v>
      </c>
      <c r="W714" s="71" t="b">
        <f t="shared" si="959"/>
        <v>1</v>
      </c>
      <c r="X714" s="72">
        <f t="shared" si="960"/>
        <v>-17.999999999999993</v>
      </c>
      <c r="Y714" s="71"/>
      <c r="Z714" s="71"/>
    </row>
    <row r="715" spans="1:26" s="73" customFormat="1" ht="51" x14ac:dyDescent="0.25">
      <c r="A715" s="39" t="s">
        <v>983</v>
      </c>
      <c r="B715" s="39" t="s">
        <v>984</v>
      </c>
      <c r="C715" s="40" t="s">
        <v>47</v>
      </c>
      <c r="D715" s="41">
        <v>20</v>
      </c>
      <c r="E715" s="38">
        <f t="shared" si="950"/>
        <v>7.6588000000000003</v>
      </c>
      <c r="F715" s="38">
        <f t="shared" si="951"/>
        <v>153.16999999999999</v>
      </c>
      <c r="G715" s="38">
        <f t="shared" si="952"/>
        <v>2.0581999999999998</v>
      </c>
      <c r="H715" s="38"/>
      <c r="I715" s="38">
        <f t="shared" si="952"/>
        <v>9.7170000000000005</v>
      </c>
      <c r="J715" s="68">
        <f>ROUND(I715*D715,2)</f>
        <v>194.34</v>
      </c>
      <c r="K715" s="71"/>
      <c r="L715" s="71">
        <v>9.34</v>
      </c>
      <c r="M715" s="71">
        <v>2.5099999999999998</v>
      </c>
      <c r="N715" s="71"/>
      <c r="O715" s="71">
        <v>11.85</v>
      </c>
      <c r="P715" s="71"/>
      <c r="Q715" s="71">
        <f t="shared" si="953"/>
        <v>7.6554006145119367</v>
      </c>
      <c r="R715" s="71">
        <f t="shared" si="954"/>
        <v>2.0615993854880639</v>
      </c>
      <c r="S715" s="71">
        <f t="shared" si="955"/>
        <v>0</v>
      </c>
      <c r="T715" s="71">
        <f t="shared" si="956"/>
        <v>9.7170000000000005</v>
      </c>
      <c r="U715" s="71">
        <f t="shared" si="957"/>
        <v>9.7170000000000005</v>
      </c>
      <c r="V715" s="71" t="b">
        <f t="shared" si="958"/>
        <v>1</v>
      </c>
      <c r="W715" s="71" t="b">
        <f t="shared" si="959"/>
        <v>1</v>
      </c>
      <c r="X715" s="72">
        <f t="shared" si="960"/>
        <v>-17.999999999999993</v>
      </c>
      <c r="Y715" s="71"/>
      <c r="Z715" s="71"/>
    </row>
    <row r="716" spans="1:26" s="73" customFormat="1" ht="51" x14ac:dyDescent="0.25">
      <c r="A716" s="39" t="s">
        <v>1327</v>
      </c>
      <c r="B716" s="39" t="s">
        <v>1328</v>
      </c>
      <c r="C716" s="40" t="s">
        <v>13</v>
      </c>
      <c r="D716" s="41">
        <v>21</v>
      </c>
      <c r="E716" s="38">
        <f t="shared" si="950"/>
        <v>9.3643999999999998</v>
      </c>
      <c r="F716" s="38">
        <f t="shared" si="951"/>
        <v>196.65</v>
      </c>
      <c r="G716" s="38">
        <f t="shared" si="952"/>
        <v>2.5173999999999999</v>
      </c>
      <c r="H716" s="38"/>
      <c r="I716" s="38">
        <f t="shared" si="952"/>
        <v>11.881800000000002</v>
      </c>
      <c r="J716" s="68">
        <f>TRUNC(I716*D716,2)</f>
        <v>249.51</v>
      </c>
      <c r="K716" s="71"/>
      <c r="L716" s="71">
        <v>11.42</v>
      </c>
      <c r="M716" s="71">
        <v>3.07</v>
      </c>
      <c r="N716" s="71"/>
      <c r="O716" s="71">
        <v>14.49</v>
      </c>
      <c r="P716" s="71"/>
      <c r="Q716" s="71">
        <f t="shared" si="953"/>
        <v>9.3609075868589002</v>
      </c>
      <c r="R716" s="71">
        <f t="shared" si="954"/>
        <v>2.5208924131411017</v>
      </c>
      <c r="S716" s="71">
        <f t="shared" si="955"/>
        <v>0</v>
      </c>
      <c r="T716" s="71">
        <f t="shared" si="956"/>
        <v>11.881800000000002</v>
      </c>
      <c r="U716" s="71">
        <f t="shared" si="957"/>
        <v>11.881800000000002</v>
      </c>
      <c r="V716" s="71" t="b">
        <f t="shared" si="958"/>
        <v>1</v>
      </c>
      <c r="W716" s="71" t="b">
        <f t="shared" si="959"/>
        <v>1</v>
      </c>
      <c r="X716" s="72">
        <f t="shared" si="960"/>
        <v>-17.999999999999982</v>
      </c>
      <c r="Y716" s="71"/>
      <c r="Z716" s="71"/>
    </row>
    <row r="717" spans="1:26" s="73" customFormat="1" ht="51" x14ac:dyDescent="0.25">
      <c r="A717" s="39" t="s">
        <v>1059</v>
      </c>
      <c r="B717" s="39" t="s">
        <v>1060</v>
      </c>
      <c r="C717" s="40" t="s">
        <v>13</v>
      </c>
      <c r="D717" s="41">
        <v>22</v>
      </c>
      <c r="E717" s="38">
        <f t="shared" si="950"/>
        <v>10.0532</v>
      </c>
      <c r="F717" s="38">
        <f t="shared" si="951"/>
        <v>221.17</v>
      </c>
      <c r="G717" s="38">
        <f t="shared" si="952"/>
        <v>2.706</v>
      </c>
      <c r="H717" s="38"/>
      <c r="I717" s="38">
        <f t="shared" si="952"/>
        <v>12.7592</v>
      </c>
      <c r="J717" s="68">
        <f>ROUND(I717*D717,2)</f>
        <v>280.7</v>
      </c>
      <c r="K717" s="71"/>
      <c r="L717" s="71">
        <v>12.26</v>
      </c>
      <c r="M717" s="71">
        <v>3.3</v>
      </c>
      <c r="N717" s="71"/>
      <c r="O717" s="71">
        <v>15.559999999999999</v>
      </c>
      <c r="P717" s="71"/>
      <c r="Q717" s="71">
        <f t="shared" si="953"/>
        <v>10.05215473095407</v>
      </c>
      <c r="R717" s="71">
        <f t="shared" si="954"/>
        <v>2.7070452690459295</v>
      </c>
      <c r="S717" s="71">
        <f t="shared" si="955"/>
        <v>0</v>
      </c>
      <c r="T717" s="71">
        <f t="shared" si="956"/>
        <v>12.7592</v>
      </c>
      <c r="U717" s="71">
        <f t="shared" si="957"/>
        <v>12.7592</v>
      </c>
      <c r="V717" s="71" t="b">
        <f t="shared" si="958"/>
        <v>1</v>
      </c>
      <c r="W717" s="71" t="b">
        <f t="shared" si="959"/>
        <v>1</v>
      </c>
      <c r="X717" s="72">
        <f t="shared" si="960"/>
        <v>-17.999999999999993</v>
      </c>
      <c r="Y717" s="71"/>
      <c r="Z717" s="71"/>
    </row>
    <row r="718" spans="1:26" s="73" customFormat="1" ht="51" x14ac:dyDescent="0.25">
      <c r="A718" s="39" t="s">
        <v>1061</v>
      </c>
      <c r="B718" s="39" t="s">
        <v>1062</v>
      </c>
      <c r="C718" s="40" t="s">
        <v>13</v>
      </c>
      <c r="D718" s="41">
        <v>1</v>
      </c>
      <c r="E718" s="38">
        <f t="shared" si="950"/>
        <v>10.0532</v>
      </c>
      <c r="F718" s="38">
        <f t="shared" si="951"/>
        <v>10.050000000000001</v>
      </c>
      <c r="G718" s="38">
        <f t="shared" si="952"/>
        <v>2.706</v>
      </c>
      <c r="H718" s="38"/>
      <c r="I718" s="38">
        <f t="shared" si="952"/>
        <v>12.7592</v>
      </c>
      <c r="J718" s="68">
        <f>TRUNC(I718*D718,2)</f>
        <v>12.75</v>
      </c>
      <c r="K718" s="71"/>
      <c r="L718" s="71">
        <v>12.26</v>
      </c>
      <c r="M718" s="71">
        <v>3.3</v>
      </c>
      <c r="N718" s="71"/>
      <c r="O718" s="71">
        <v>15.559999999999999</v>
      </c>
      <c r="P718" s="71"/>
      <c r="Q718" s="71">
        <f t="shared" si="953"/>
        <v>10.05215473095407</v>
      </c>
      <c r="R718" s="71">
        <f t="shared" si="954"/>
        <v>2.7070452690459295</v>
      </c>
      <c r="S718" s="71">
        <f t="shared" si="955"/>
        <v>0</v>
      </c>
      <c r="T718" s="71">
        <f t="shared" si="956"/>
        <v>12.7592</v>
      </c>
      <c r="U718" s="71">
        <f t="shared" si="957"/>
        <v>12.7592</v>
      </c>
      <c r="V718" s="71" t="b">
        <f t="shared" si="958"/>
        <v>1</v>
      </c>
      <c r="W718" s="71" t="b">
        <f t="shared" si="959"/>
        <v>1</v>
      </c>
      <c r="X718" s="72">
        <f t="shared" si="960"/>
        <v>-17.999999999999993</v>
      </c>
      <c r="Y718" s="71"/>
      <c r="Z718" s="71"/>
    </row>
    <row r="719" spans="1:26" s="73" customFormat="1" ht="63.75" x14ac:dyDescent="0.25">
      <c r="A719" s="39" t="s">
        <v>989</v>
      </c>
      <c r="B719" s="39" t="s">
        <v>990</v>
      </c>
      <c r="C719" s="40" t="s">
        <v>47</v>
      </c>
      <c r="D719" s="41">
        <v>40</v>
      </c>
      <c r="E719" s="38">
        <f t="shared" si="950"/>
        <v>17.605399999999999</v>
      </c>
      <c r="F719" s="38">
        <f t="shared" si="951"/>
        <v>704.21</v>
      </c>
      <c r="G719" s="38">
        <f t="shared" si="952"/>
        <v>4.7396000000000003</v>
      </c>
      <c r="H719" s="38"/>
      <c r="I719" s="38">
        <f t="shared" si="952"/>
        <v>22.345000000000002</v>
      </c>
      <c r="J719" s="68">
        <f>ROUND(I719*D719,2)</f>
        <v>893.8</v>
      </c>
      <c r="K719" s="71"/>
      <c r="L719" s="71">
        <v>21.47</v>
      </c>
      <c r="M719" s="71">
        <v>5.78</v>
      </c>
      <c r="N719" s="71"/>
      <c r="O719" s="71">
        <v>27.25</v>
      </c>
      <c r="P719" s="71"/>
      <c r="Q719" s="71">
        <f t="shared" si="953"/>
        <v>17.60419128653589</v>
      </c>
      <c r="R719" s="71">
        <f t="shared" si="954"/>
        <v>4.7408087134641121</v>
      </c>
      <c r="S719" s="71">
        <f t="shared" si="955"/>
        <v>0</v>
      </c>
      <c r="T719" s="71">
        <f t="shared" si="956"/>
        <v>22.345000000000002</v>
      </c>
      <c r="U719" s="71">
        <f t="shared" si="957"/>
        <v>22.345000000000002</v>
      </c>
      <c r="V719" s="71" t="b">
        <f t="shared" si="958"/>
        <v>1</v>
      </c>
      <c r="W719" s="71" t="b">
        <f t="shared" si="959"/>
        <v>1</v>
      </c>
      <c r="X719" s="72">
        <f t="shared" si="960"/>
        <v>-17.999999999999993</v>
      </c>
      <c r="Y719" s="71"/>
      <c r="Z719" s="71"/>
    </row>
    <row r="720" spans="1:26" s="73" customFormat="1" ht="63.75" x14ac:dyDescent="0.25">
      <c r="A720" s="39" t="s">
        <v>995</v>
      </c>
      <c r="B720" s="39" t="s">
        <v>996</v>
      </c>
      <c r="C720" s="40" t="s">
        <v>47</v>
      </c>
      <c r="D720" s="41">
        <v>240</v>
      </c>
      <c r="E720" s="38">
        <f t="shared" si="950"/>
        <v>33.726600000000005</v>
      </c>
      <c r="F720" s="38">
        <f t="shared" si="951"/>
        <v>8094.38</v>
      </c>
      <c r="G720" s="38">
        <f t="shared" si="952"/>
        <v>9.0774000000000008</v>
      </c>
      <c r="H720" s="38"/>
      <c r="I720" s="38">
        <f t="shared" si="952"/>
        <v>42.804000000000002</v>
      </c>
      <c r="J720" s="68">
        <f>ROUND(I720*D720,2)</f>
        <v>10272.959999999999</v>
      </c>
      <c r="K720" s="71"/>
      <c r="L720" s="71">
        <v>41.13</v>
      </c>
      <c r="M720" s="71">
        <v>11.07</v>
      </c>
      <c r="N720" s="71"/>
      <c r="O720" s="71">
        <v>52.2</v>
      </c>
      <c r="P720" s="71"/>
      <c r="Q720" s="71">
        <f t="shared" si="953"/>
        <v>33.722524225951318</v>
      </c>
      <c r="R720" s="71">
        <f t="shared" si="954"/>
        <v>9.081475774048684</v>
      </c>
      <c r="S720" s="71">
        <f t="shared" si="955"/>
        <v>0</v>
      </c>
      <c r="T720" s="71">
        <f t="shared" si="956"/>
        <v>42.804000000000002</v>
      </c>
      <c r="U720" s="71">
        <f t="shared" si="957"/>
        <v>42.804000000000002</v>
      </c>
      <c r="V720" s="71" t="b">
        <f t="shared" si="958"/>
        <v>1</v>
      </c>
      <c r="W720" s="71" t="b">
        <f t="shared" si="959"/>
        <v>1</v>
      </c>
      <c r="X720" s="72">
        <f t="shared" si="960"/>
        <v>-18.000000000000004</v>
      </c>
      <c r="Y720" s="71"/>
      <c r="Z720" s="71"/>
    </row>
    <row r="721" spans="1:26" s="73" customFormat="1" ht="25.5" x14ac:dyDescent="0.25">
      <c r="A721" s="39" t="s">
        <v>1329</v>
      </c>
      <c r="B721" s="39" t="s">
        <v>1330</v>
      </c>
      <c r="C721" s="40" t="s">
        <v>47</v>
      </c>
      <c r="D721" s="41">
        <v>4785</v>
      </c>
      <c r="E721" s="38">
        <f t="shared" si="950"/>
        <v>6.6994000000000007</v>
      </c>
      <c r="F721" s="38">
        <f t="shared" si="951"/>
        <v>32056.62</v>
      </c>
      <c r="G721" s="38">
        <f t="shared" si="952"/>
        <v>1.8040000000000003</v>
      </c>
      <c r="H721" s="38"/>
      <c r="I721" s="38">
        <f t="shared" si="952"/>
        <v>8.503400000000001</v>
      </c>
      <c r="J721" s="68">
        <f>TRUNC(I721*D721,2)</f>
        <v>40688.76</v>
      </c>
      <c r="K721" s="71"/>
      <c r="L721" s="71">
        <v>8.17</v>
      </c>
      <c r="M721" s="71">
        <v>2.2000000000000002</v>
      </c>
      <c r="N721" s="71"/>
      <c r="O721" s="71">
        <v>10.370000000000001</v>
      </c>
      <c r="P721" s="71"/>
      <c r="Q721" s="71">
        <f t="shared" si="953"/>
        <v>6.6992830694083363</v>
      </c>
      <c r="R721" s="71">
        <f t="shared" si="954"/>
        <v>1.8041169305916647</v>
      </c>
      <c r="S721" s="71">
        <f t="shared" si="955"/>
        <v>0</v>
      </c>
      <c r="T721" s="71">
        <f t="shared" si="956"/>
        <v>8.503400000000001</v>
      </c>
      <c r="U721" s="71">
        <f t="shared" si="957"/>
        <v>8.503400000000001</v>
      </c>
      <c r="V721" s="71" t="b">
        <f t="shared" si="958"/>
        <v>1</v>
      </c>
      <c r="W721" s="71" t="b">
        <f t="shared" si="959"/>
        <v>1</v>
      </c>
      <c r="X721" s="72">
        <f t="shared" si="960"/>
        <v>-17.999999999999993</v>
      </c>
      <c r="Y721" s="71"/>
      <c r="Z721" s="71"/>
    </row>
    <row r="722" spans="1:26" s="73" customFormat="1" ht="25.5" x14ac:dyDescent="0.25">
      <c r="A722" s="39" t="s">
        <v>1331</v>
      </c>
      <c r="B722" s="39" t="s">
        <v>1332</v>
      </c>
      <c r="C722" s="40" t="s">
        <v>13</v>
      </c>
      <c r="D722" s="41">
        <v>1</v>
      </c>
      <c r="E722" s="38">
        <f t="shared" si="950"/>
        <v>387.7124</v>
      </c>
      <c r="F722" s="38">
        <f t="shared" si="951"/>
        <v>387.71</v>
      </c>
      <c r="G722" s="38">
        <f t="shared" si="952"/>
        <v>104.4106</v>
      </c>
      <c r="H722" s="38"/>
      <c r="I722" s="38">
        <f t="shared" si="952"/>
        <v>492.12299999999999</v>
      </c>
      <c r="J722" s="68">
        <f>ROUND(I722*D722,2)</f>
        <v>492.12</v>
      </c>
      <c r="K722" s="71"/>
      <c r="L722" s="71">
        <v>472.82</v>
      </c>
      <c r="M722" s="71">
        <v>127.33</v>
      </c>
      <c r="N722" s="71"/>
      <c r="O722" s="71">
        <v>600.15</v>
      </c>
      <c r="P722" s="71"/>
      <c r="Q722" s="71">
        <f t="shared" si="953"/>
        <v>387.71212479319314</v>
      </c>
      <c r="R722" s="71">
        <f t="shared" si="954"/>
        <v>104.41087520680685</v>
      </c>
      <c r="S722" s="71">
        <f t="shared" si="955"/>
        <v>0</v>
      </c>
      <c r="T722" s="71">
        <f t="shared" si="956"/>
        <v>492.12299999999999</v>
      </c>
      <c r="U722" s="71">
        <f t="shared" si="957"/>
        <v>492.12299999999999</v>
      </c>
      <c r="V722" s="71" t="b">
        <f t="shared" si="958"/>
        <v>1</v>
      </c>
      <c r="W722" s="71" t="b">
        <f t="shared" si="959"/>
        <v>1</v>
      </c>
      <c r="X722" s="72">
        <f t="shared" si="960"/>
        <v>-17.999999999999993</v>
      </c>
      <c r="Y722" s="71"/>
      <c r="Z722" s="71"/>
    </row>
    <row r="723" spans="1:26" s="73" customFormat="1" ht="25.5" x14ac:dyDescent="0.25">
      <c r="A723" s="39" t="s">
        <v>1080</v>
      </c>
      <c r="B723" s="39" t="s">
        <v>1081</v>
      </c>
      <c r="C723" s="40" t="s">
        <v>13</v>
      </c>
      <c r="D723" s="41">
        <v>1</v>
      </c>
      <c r="E723" s="38">
        <f t="shared" si="950"/>
        <v>114.15220000000002</v>
      </c>
      <c r="F723" s="38">
        <f t="shared" si="951"/>
        <v>114.15</v>
      </c>
      <c r="G723" s="38">
        <f t="shared" si="952"/>
        <v>30.733599999999999</v>
      </c>
      <c r="H723" s="38"/>
      <c r="I723" s="38">
        <f t="shared" si="952"/>
        <v>144.88580000000002</v>
      </c>
      <c r="J723" s="68">
        <f>TRUNC(I723*D723,2)</f>
        <v>144.88</v>
      </c>
      <c r="K723" s="71"/>
      <c r="L723" s="71">
        <v>139.21</v>
      </c>
      <c r="M723" s="71">
        <v>37.479999999999997</v>
      </c>
      <c r="N723" s="71"/>
      <c r="O723" s="71">
        <v>176.69</v>
      </c>
      <c r="P723" s="71"/>
      <c r="Q723" s="71">
        <f t="shared" si="953"/>
        <v>114.14622232726703</v>
      </c>
      <c r="R723" s="71">
        <f t="shared" si="954"/>
        <v>30.739577672732992</v>
      </c>
      <c r="S723" s="71">
        <f t="shared" si="955"/>
        <v>0</v>
      </c>
      <c r="T723" s="71">
        <f t="shared" si="956"/>
        <v>144.88580000000002</v>
      </c>
      <c r="U723" s="71">
        <f t="shared" si="957"/>
        <v>144.88580000000002</v>
      </c>
      <c r="V723" s="71" t="b">
        <f t="shared" si="958"/>
        <v>1</v>
      </c>
      <c r="W723" s="71" t="b">
        <f t="shared" si="959"/>
        <v>1</v>
      </c>
      <c r="X723" s="72">
        <f t="shared" si="960"/>
        <v>-17.999999999999993</v>
      </c>
      <c r="Y723" s="71"/>
      <c r="Z723" s="71"/>
    </row>
    <row r="724" spans="1:26" s="73" customFormat="1" x14ac:dyDescent="0.25">
      <c r="A724" s="75" t="s">
        <v>14</v>
      </c>
      <c r="B724" s="76"/>
      <c r="C724" s="76"/>
      <c r="D724" s="76"/>
      <c r="E724" s="76"/>
      <c r="F724" s="76"/>
      <c r="G724" s="76"/>
      <c r="H724" s="76"/>
      <c r="I724" s="77"/>
      <c r="J724" s="68">
        <f>SUM(J684:J723)</f>
        <v>425760.77000000014</v>
      </c>
      <c r="K724" s="71"/>
      <c r="L724" s="71"/>
      <c r="M724" s="71"/>
      <c r="N724" s="71"/>
      <c r="O724" s="71"/>
      <c r="P724" s="71"/>
      <c r="Q724" s="71"/>
      <c r="R724" s="71"/>
      <c r="S724" s="71"/>
      <c r="T724" s="71"/>
      <c r="U724" s="71"/>
      <c r="V724" s="71"/>
      <c r="W724" s="71"/>
      <c r="X724" s="71"/>
      <c r="Y724" s="71"/>
      <c r="Z724" s="71"/>
    </row>
    <row r="725" spans="1:26" s="73" customFormat="1" x14ac:dyDescent="0.25">
      <c r="A725" s="74" t="s">
        <v>1333</v>
      </c>
      <c r="B725" s="69" t="s">
        <v>1334</v>
      </c>
      <c r="C725" s="70"/>
      <c r="D725" s="70"/>
      <c r="E725" s="70"/>
      <c r="F725" s="70"/>
      <c r="G725" s="70"/>
      <c r="H725" s="70"/>
      <c r="I725" s="70"/>
      <c r="J725" s="70"/>
      <c r="K725" s="71"/>
      <c r="L725" s="71"/>
      <c r="M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  <c r="X725" s="71"/>
      <c r="Y725" s="71"/>
      <c r="Z725" s="71"/>
    </row>
    <row r="726" spans="1:26" s="73" customFormat="1" x14ac:dyDescent="0.25">
      <c r="A726" s="74" t="s">
        <v>1335</v>
      </c>
      <c r="B726" s="69" t="s">
        <v>1336</v>
      </c>
      <c r="C726" s="70"/>
      <c r="D726" s="70"/>
      <c r="E726" s="70"/>
      <c r="F726" s="70"/>
      <c r="G726" s="70"/>
      <c r="H726" s="70"/>
      <c r="I726" s="70"/>
      <c r="J726" s="70"/>
      <c r="K726" s="71"/>
      <c r="L726" s="71"/>
      <c r="M726" s="71"/>
      <c r="N726" s="71"/>
      <c r="O726" s="71"/>
      <c r="P726" s="71"/>
      <c r="Q726" s="71"/>
      <c r="R726" s="71"/>
      <c r="S726" s="71"/>
      <c r="T726" s="71"/>
      <c r="U726" s="71"/>
      <c r="V726" s="71"/>
      <c r="W726" s="71"/>
      <c r="X726" s="71"/>
      <c r="Y726" s="71"/>
      <c r="Z726" s="71"/>
    </row>
    <row r="727" spans="1:26" s="73" customFormat="1" x14ac:dyDescent="0.25">
      <c r="A727" s="74" t="s">
        <v>1337</v>
      </c>
      <c r="B727" s="69" t="s">
        <v>820</v>
      </c>
      <c r="C727" s="70"/>
      <c r="D727" s="70"/>
      <c r="E727" s="70"/>
      <c r="F727" s="70"/>
      <c r="G727" s="70"/>
      <c r="H727" s="70"/>
      <c r="I727" s="70"/>
      <c r="J727" s="70"/>
      <c r="K727" s="71"/>
      <c r="L727" s="71"/>
      <c r="M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  <c r="X727" s="71"/>
      <c r="Y727" s="71"/>
      <c r="Z727" s="71"/>
    </row>
    <row r="728" spans="1:26" s="73" customFormat="1" ht="25.5" x14ac:dyDescent="0.25">
      <c r="A728" s="39" t="s">
        <v>1338</v>
      </c>
      <c r="B728" s="39" t="s">
        <v>1339</v>
      </c>
      <c r="C728" s="40" t="s">
        <v>13</v>
      </c>
      <c r="D728" s="41">
        <v>1</v>
      </c>
      <c r="E728" s="38">
        <f t="shared" ref="E728:E731" si="961">L728*(1-18%)</f>
        <v>22.7714</v>
      </c>
      <c r="F728" s="38">
        <f t="shared" ref="F728:F731" si="962">TRUNC(E728*D728,2)</f>
        <v>22.77</v>
      </c>
      <c r="G728" s="38">
        <f t="shared" ref="G728:I731" si="963">M728*(1-18%)</f>
        <v>6.1254</v>
      </c>
      <c r="H728" s="38"/>
      <c r="I728" s="38">
        <f t="shared" si="963"/>
        <v>28.896800000000002</v>
      </c>
      <c r="J728" s="68">
        <f>TRUNC(I728*D728,2)</f>
        <v>28.89</v>
      </c>
      <c r="K728" s="71"/>
      <c r="L728" s="71">
        <v>27.77</v>
      </c>
      <c r="M728" s="71">
        <v>7.47</v>
      </c>
      <c r="N728" s="71"/>
      <c r="O728" s="71">
        <v>35.24</v>
      </c>
      <c r="P728" s="71"/>
      <c r="Q728" s="71">
        <f t="shared" ref="Q728:Q731" si="964">U728-R728-S728</f>
        <v>22.765933979358707</v>
      </c>
      <c r="R728" s="71">
        <f t="shared" ref="R728:R731" si="965">U728-(U728/(1+26.93%))</f>
        <v>6.1308660206412959</v>
      </c>
      <c r="S728" s="71">
        <f t="shared" ref="S728:S731" si="966">N728*(1-18%)</f>
        <v>0</v>
      </c>
      <c r="T728" s="71">
        <f t="shared" ref="T728:T731" si="967">(SUM(Q728:S728))</f>
        <v>28.896800000000002</v>
      </c>
      <c r="U728" s="71">
        <f t="shared" ref="U728:U731" si="968">O728*(1-18%)</f>
        <v>28.896800000000002</v>
      </c>
      <c r="V728" s="71" t="b">
        <f t="shared" ref="V728:V731" si="969">U728=T728</f>
        <v>1</v>
      </c>
      <c r="W728" s="71" t="b">
        <f t="shared" ref="W728:W731" si="970">U728=I728</f>
        <v>1</v>
      </c>
      <c r="X728" s="72">
        <f t="shared" ref="X728:X731" si="971">((U728/O728)-1)*100</f>
        <v>-17.999999999999993</v>
      </c>
      <c r="Y728" s="71"/>
      <c r="Z728" s="71"/>
    </row>
    <row r="729" spans="1:26" s="73" customFormat="1" ht="76.5" x14ac:dyDescent="0.25">
      <c r="A729" s="39" t="s">
        <v>1340</v>
      </c>
      <c r="B729" s="39" t="s">
        <v>1341</v>
      </c>
      <c r="C729" s="40" t="s">
        <v>47</v>
      </c>
      <c r="D729" s="41">
        <v>51.5</v>
      </c>
      <c r="E729" s="38">
        <f t="shared" si="961"/>
        <v>61.147399999999998</v>
      </c>
      <c r="F729" s="38">
        <f t="shared" si="962"/>
        <v>3149.09</v>
      </c>
      <c r="G729" s="38">
        <f t="shared" si="963"/>
        <v>16.465599999999998</v>
      </c>
      <c r="H729" s="38"/>
      <c r="I729" s="38">
        <f t="shared" si="963"/>
        <v>77.613</v>
      </c>
      <c r="J729" s="68">
        <f>TRUNC(I729*D729,2)</f>
        <v>3997.06</v>
      </c>
      <c r="K729" s="71"/>
      <c r="L729" s="71">
        <v>74.569999999999993</v>
      </c>
      <c r="M729" s="71">
        <v>20.079999999999998</v>
      </c>
      <c r="N729" s="71"/>
      <c r="O729" s="71">
        <v>94.649999999999991</v>
      </c>
      <c r="P729" s="71"/>
      <c r="Q729" s="71">
        <f t="shared" si="964"/>
        <v>61.146301110848505</v>
      </c>
      <c r="R729" s="71">
        <f t="shared" si="965"/>
        <v>16.466698889151495</v>
      </c>
      <c r="S729" s="71">
        <f t="shared" si="966"/>
        <v>0</v>
      </c>
      <c r="T729" s="71">
        <f t="shared" si="967"/>
        <v>77.613</v>
      </c>
      <c r="U729" s="71">
        <f t="shared" si="968"/>
        <v>77.613</v>
      </c>
      <c r="V729" s="71" t="b">
        <f t="shared" si="969"/>
        <v>1</v>
      </c>
      <c r="W729" s="71" t="b">
        <f t="shared" si="970"/>
        <v>1</v>
      </c>
      <c r="X729" s="72">
        <f t="shared" si="971"/>
        <v>-17.999999999999993</v>
      </c>
      <c r="Y729" s="71"/>
      <c r="Z729" s="71"/>
    </row>
    <row r="730" spans="1:26" s="73" customFormat="1" ht="76.5" x14ac:dyDescent="0.25">
      <c r="A730" s="39" t="s">
        <v>1342</v>
      </c>
      <c r="B730" s="39" t="s">
        <v>1343</v>
      </c>
      <c r="C730" s="40" t="s">
        <v>13</v>
      </c>
      <c r="D730" s="41">
        <v>5</v>
      </c>
      <c r="E730" s="38">
        <f t="shared" si="961"/>
        <v>73.74260000000001</v>
      </c>
      <c r="F730" s="38">
        <f t="shared" si="962"/>
        <v>368.71</v>
      </c>
      <c r="G730" s="38">
        <f t="shared" si="963"/>
        <v>19.852200000000003</v>
      </c>
      <c r="H730" s="38"/>
      <c r="I730" s="38">
        <f t="shared" si="963"/>
        <v>93.594800000000021</v>
      </c>
      <c r="J730" s="68">
        <f>ROUND(I730*D730,2)</f>
        <v>467.97</v>
      </c>
      <c r="K730" s="71"/>
      <c r="L730" s="71">
        <v>89.93</v>
      </c>
      <c r="M730" s="71">
        <v>24.21</v>
      </c>
      <c r="N730" s="71"/>
      <c r="O730" s="71">
        <v>114.14000000000001</v>
      </c>
      <c r="P730" s="71"/>
      <c r="Q730" s="71">
        <f t="shared" si="964"/>
        <v>73.737335539273644</v>
      </c>
      <c r="R730" s="71">
        <f t="shared" si="965"/>
        <v>19.857464460726376</v>
      </c>
      <c r="S730" s="71">
        <f t="shared" si="966"/>
        <v>0</v>
      </c>
      <c r="T730" s="71">
        <f t="shared" si="967"/>
        <v>93.594800000000021</v>
      </c>
      <c r="U730" s="71">
        <f t="shared" si="968"/>
        <v>93.594800000000021</v>
      </c>
      <c r="V730" s="71" t="b">
        <f t="shared" si="969"/>
        <v>1</v>
      </c>
      <c r="W730" s="71" t="b">
        <f t="shared" si="970"/>
        <v>1</v>
      </c>
      <c r="X730" s="72">
        <f t="shared" si="971"/>
        <v>-17.999999999999993</v>
      </c>
      <c r="Y730" s="71"/>
      <c r="Z730" s="71"/>
    </row>
    <row r="731" spans="1:26" s="73" customFormat="1" ht="63.75" x14ac:dyDescent="0.25">
      <c r="A731" s="39" t="s">
        <v>1344</v>
      </c>
      <c r="B731" s="39" t="s">
        <v>1345</v>
      </c>
      <c r="C731" s="40" t="s">
        <v>13</v>
      </c>
      <c r="D731" s="41">
        <v>2</v>
      </c>
      <c r="E731" s="38">
        <f t="shared" si="961"/>
        <v>100.614</v>
      </c>
      <c r="F731" s="38">
        <f t="shared" si="962"/>
        <v>201.22</v>
      </c>
      <c r="G731" s="38">
        <f t="shared" si="963"/>
        <v>27.0928</v>
      </c>
      <c r="H731" s="38"/>
      <c r="I731" s="38">
        <f t="shared" si="963"/>
        <v>127.70680000000002</v>
      </c>
      <c r="J731" s="68">
        <f>ROUND(I731*D731,2)</f>
        <v>255.41</v>
      </c>
      <c r="K731" s="71"/>
      <c r="L731" s="71">
        <v>122.7</v>
      </c>
      <c r="M731" s="71">
        <v>33.04</v>
      </c>
      <c r="N731" s="71"/>
      <c r="O731" s="71">
        <v>155.74</v>
      </c>
      <c r="P731" s="71"/>
      <c r="Q731" s="71">
        <f t="shared" si="964"/>
        <v>100.61199086110457</v>
      </c>
      <c r="R731" s="71">
        <f t="shared" si="965"/>
        <v>27.094809138895442</v>
      </c>
      <c r="S731" s="71">
        <f t="shared" si="966"/>
        <v>0</v>
      </c>
      <c r="T731" s="71">
        <f t="shared" si="967"/>
        <v>127.70680000000002</v>
      </c>
      <c r="U731" s="71">
        <f t="shared" si="968"/>
        <v>127.70680000000002</v>
      </c>
      <c r="V731" s="71" t="b">
        <f t="shared" si="969"/>
        <v>1</v>
      </c>
      <c r="W731" s="71" t="b">
        <f t="shared" si="970"/>
        <v>1</v>
      </c>
      <c r="X731" s="72">
        <f t="shared" si="971"/>
        <v>-17.999999999999993</v>
      </c>
      <c r="Y731" s="71"/>
      <c r="Z731" s="71"/>
    </row>
    <row r="732" spans="1:26" s="73" customFormat="1" x14ac:dyDescent="0.25">
      <c r="A732" s="74" t="s">
        <v>1346</v>
      </c>
      <c r="B732" s="69" t="s">
        <v>566</v>
      </c>
      <c r="C732" s="70"/>
      <c r="D732" s="70"/>
      <c r="E732" s="70"/>
      <c r="F732" s="70"/>
      <c r="G732" s="70"/>
      <c r="H732" s="70"/>
      <c r="I732" s="70"/>
      <c r="J732" s="70"/>
      <c r="K732" s="71"/>
      <c r="L732" s="71"/>
      <c r="M732" s="71"/>
      <c r="N732" s="71"/>
      <c r="O732" s="71"/>
      <c r="P732" s="71"/>
      <c r="Q732" s="71"/>
      <c r="R732" s="71"/>
      <c r="S732" s="71"/>
      <c r="T732" s="71"/>
      <c r="U732" s="71"/>
      <c r="V732" s="71"/>
      <c r="W732" s="71"/>
      <c r="X732" s="71"/>
      <c r="Y732" s="71"/>
      <c r="Z732" s="71"/>
    </row>
    <row r="733" spans="1:26" s="73" customFormat="1" x14ac:dyDescent="0.25">
      <c r="A733" s="74" t="s">
        <v>1347</v>
      </c>
      <c r="B733" s="69" t="s">
        <v>1348</v>
      </c>
      <c r="C733" s="70"/>
      <c r="D733" s="70"/>
      <c r="E733" s="70"/>
      <c r="F733" s="70"/>
      <c r="G733" s="70"/>
      <c r="H733" s="70"/>
      <c r="I733" s="70"/>
      <c r="J733" s="70"/>
      <c r="K733" s="71"/>
      <c r="L733" s="71"/>
      <c r="M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  <c r="X733" s="71"/>
      <c r="Y733" s="71"/>
      <c r="Z733" s="71"/>
    </row>
    <row r="734" spans="1:26" s="73" customFormat="1" ht="89.25" x14ac:dyDescent="0.25">
      <c r="A734" s="39" t="s">
        <v>1349</v>
      </c>
      <c r="B734" s="39" t="s">
        <v>1350</v>
      </c>
      <c r="C734" s="40" t="s">
        <v>13</v>
      </c>
      <c r="D734" s="41">
        <v>2</v>
      </c>
      <c r="E734" s="38">
        <f t="shared" ref="E734" si="972">L734*(1-18%)</f>
        <v>948.08400000000006</v>
      </c>
      <c r="F734" s="38">
        <f t="shared" ref="F734" si="973">TRUNC(E734*D734,2)</f>
        <v>1896.16</v>
      </c>
      <c r="G734" s="38">
        <f t="shared" ref="G734:I734" si="974">M734*(1-18%)</f>
        <v>255.31520000000003</v>
      </c>
      <c r="H734" s="38"/>
      <c r="I734" s="38">
        <f t="shared" si="974"/>
        <v>1203.3992000000001</v>
      </c>
      <c r="J734" s="68">
        <f>TRUNC(I734*D734,2)</f>
        <v>2406.79</v>
      </c>
      <c r="K734" s="71"/>
      <c r="L734" s="71">
        <v>1156.2</v>
      </c>
      <c r="M734" s="71">
        <v>311.36</v>
      </c>
      <c r="N734" s="71"/>
      <c r="O734" s="71">
        <v>1467.56</v>
      </c>
      <c r="P734" s="71"/>
      <c r="Q734" s="71">
        <f>U734-R734-S734</f>
        <v>948.08098952178375</v>
      </c>
      <c r="R734" s="71">
        <f>U734-(U734/(1+26.93%))</f>
        <v>255.31821047821632</v>
      </c>
      <c r="S734" s="71">
        <f>N734*(1-18%)</f>
        <v>0</v>
      </c>
      <c r="T734" s="71">
        <f>(SUM(Q734:S734))</f>
        <v>1203.3992000000001</v>
      </c>
      <c r="U734" s="71">
        <f>O734*(1-18%)</f>
        <v>1203.3992000000001</v>
      </c>
      <c r="V734" s="71" t="b">
        <f>U734=T734</f>
        <v>1</v>
      </c>
      <c r="W734" s="71" t="b">
        <f>U734=I734</f>
        <v>1</v>
      </c>
      <c r="X734" s="72">
        <f>((U734/O734)-1)*100</f>
        <v>-17.999999999999993</v>
      </c>
      <c r="Y734" s="71"/>
      <c r="Z734" s="71"/>
    </row>
    <row r="735" spans="1:26" s="73" customFormat="1" x14ac:dyDescent="0.25">
      <c r="A735" s="74" t="s">
        <v>1351</v>
      </c>
      <c r="B735" s="69" t="s">
        <v>1352</v>
      </c>
      <c r="C735" s="70"/>
      <c r="D735" s="70"/>
      <c r="E735" s="70"/>
      <c r="F735" s="70"/>
      <c r="G735" s="70"/>
      <c r="H735" s="70"/>
      <c r="I735" s="70"/>
      <c r="J735" s="70"/>
      <c r="K735" s="71"/>
      <c r="L735" s="71"/>
      <c r="M735" s="71"/>
      <c r="N735" s="71"/>
      <c r="O735" s="71"/>
      <c r="P735" s="71"/>
      <c r="Q735" s="71"/>
      <c r="R735" s="71"/>
      <c r="S735" s="71"/>
      <c r="T735" s="71"/>
      <c r="U735" s="71"/>
      <c r="V735" s="71"/>
      <c r="W735" s="71"/>
      <c r="X735" s="71"/>
      <c r="Y735" s="71"/>
      <c r="Z735" s="71"/>
    </row>
    <row r="736" spans="1:26" s="73" customFormat="1" ht="25.5" x14ac:dyDescent="0.25">
      <c r="A736" s="39" t="s">
        <v>1353</v>
      </c>
      <c r="B736" s="39" t="s">
        <v>1354</v>
      </c>
      <c r="C736" s="40" t="s">
        <v>13</v>
      </c>
      <c r="D736" s="41">
        <v>19</v>
      </c>
      <c r="E736" s="38">
        <f t="shared" ref="E736" si="975">L736*(1-18%)</f>
        <v>157.94020000000003</v>
      </c>
      <c r="F736" s="38">
        <f t="shared" ref="F736" si="976">TRUNC(E736*D736,2)</f>
        <v>3000.86</v>
      </c>
      <c r="G736" s="38">
        <f t="shared" ref="G736:I736" si="977">M736*(1-18%)</f>
        <v>42.525200000000005</v>
      </c>
      <c r="H736" s="38"/>
      <c r="I736" s="38">
        <f t="shared" si="977"/>
        <v>200.46540000000005</v>
      </c>
      <c r="J736" s="68">
        <f>ROUND(I736*D736,2)</f>
        <v>3808.84</v>
      </c>
      <c r="K736" s="71"/>
      <c r="L736" s="71">
        <v>192.61</v>
      </c>
      <c r="M736" s="71">
        <v>51.86</v>
      </c>
      <c r="N736" s="71"/>
      <c r="O736" s="71">
        <v>244.47000000000003</v>
      </c>
      <c r="P736" s="71"/>
      <c r="Q736" s="71">
        <f>U736-R736-S736</f>
        <v>157.93382179153869</v>
      </c>
      <c r="R736" s="71">
        <f>U736-(U736/(1+26.93%))</f>
        <v>42.531578208461355</v>
      </c>
      <c r="S736" s="71">
        <f>N736*(1-18%)</f>
        <v>0</v>
      </c>
      <c r="T736" s="71">
        <f>(SUM(Q736:S736))</f>
        <v>200.46540000000005</v>
      </c>
      <c r="U736" s="71">
        <f>O736*(1-18%)</f>
        <v>200.46540000000005</v>
      </c>
      <c r="V736" s="71" t="b">
        <f>U736=T736</f>
        <v>1</v>
      </c>
      <c r="W736" s="71" t="b">
        <f>U736=I736</f>
        <v>1</v>
      </c>
      <c r="X736" s="72">
        <f>((U736/O736)-1)*100</f>
        <v>-17.999999999999993</v>
      </c>
      <c r="Y736" s="71"/>
      <c r="Z736" s="71"/>
    </row>
    <row r="737" spans="1:26" x14ac:dyDescent="0.25">
      <c r="A737" s="53" t="s">
        <v>14</v>
      </c>
      <c r="B737" s="54"/>
      <c r="C737" s="54"/>
      <c r="D737" s="54"/>
      <c r="E737" s="54"/>
      <c r="F737" s="54"/>
      <c r="G737" s="54"/>
      <c r="H737" s="54"/>
      <c r="I737" s="55"/>
      <c r="J737" s="13">
        <f>SUM(J728:J736)</f>
        <v>10964.96</v>
      </c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x14ac:dyDescent="0.25">
      <c r="A738" s="42" t="s">
        <v>191</v>
      </c>
      <c r="B738" s="43"/>
      <c r="C738" s="43"/>
      <c r="D738" s="43"/>
      <c r="E738" s="43"/>
      <c r="F738" s="43"/>
      <c r="G738" s="43"/>
      <c r="H738" s="43"/>
      <c r="I738" s="44"/>
      <c r="J738" s="14">
        <f>J737+J724+J681+J502+J362+J153+J112</f>
        <v>3514305.6999999997</v>
      </c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40" spans="1:26" ht="15.75" x14ac:dyDescent="0.25">
      <c r="A740" s="59" t="s">
        <v>1601</v>
      </c>
      <c r="B740" s="59"/>
      <c r="C740" s="59"/>
      <c r="D740" s="59"/>
      <c r="E740" s="59"/>
      <c r="F740" s="59"/>
      <c r="G740" s="59"/>
      <c r="H740" s="59"/>
      <c r="I740" s="59"/>
      <c r="J740" s="59"/>
    </row>
    <row r="742" spans="1:26" s="10" customFormat="1" ht="30" x14ac:dyDescent="0.25">
      <c r="A742" s="5" t="s">
        <v>3</v>
      </c>
      <c r="B742" s="5" t="s">
        <v>4</v>
      </c>
      <c r="C742" s="5" t="s">
        <v>5</v>
      </c>
      <c r="D742" s="5" t="s">
        <v>6</v>
      </c>
      <c r="E742" s="11" t="s">
        <v>192</v>
      </c>
      <c r="F742" s="11" t="s">
        <v>193</v>
      </c>
      <c r="G742" s="11" t="s">
        <v>194</v>
      </c>
      <c r="H742" s="11" t="s">
        <v>195</v>
      </c>
      <c r="I742" s="11" t="s">
        <v>196</v>
      </c>
      <c r="J742" s="11" t="s">
        <v>197</v>
      </c>
      <c r="L742" s="10" t="s">
        <v>192</v>
      </c>
      <c r="M742" s="10" t="s">
        <v>194</v>
      </c>
      <c r="N742" s="10" t="s">
        <v>195</v>
      </c>
      <c r="O742" s="10" t="s">
        <v>196</v>
      </c>
      <c r="Q742" s="6"/>
      <c r="R742" s="6"/>
      <c r="S742" s="6"/>
      <c r="T742" s="6"/>
      <c r="U742" s="6"/>
      <c r="V742" s="6"/>
      <c r="W742" s="6"/>
      <c r="X742" s="36"/>
      <c r="Y742" s="6"/>
    </row>
    <row r="743" spans="1:26" s="73" customFormat="1" x14ac:dyDescent="0.25">
      <c r="A743" s="74" t="s">
        <v>7</v>
      </c>
      <c r="B743" s="78" t="s">
        <v>8</v>
      </c>
      <c r="C743" s="79"/>
      <c r="D743" s="79"/>
      <c r="E743" s="79"/>
      <c r="F743" s="79"/>
      <c r="G743" s="79"/>
      <c r="H743" s="79"/>
      <c r="I743" s="79"/>
      <c r="J743" s="80"/>
      <c r="K743" s="71"/>
      <c r="L743" s="71"/>
      <c r="M743" s="71"/>
      <c r="N743" s="71"/>
      <c r="O743" s="71"/>
      <c r="P743" s="71"/>
      <c r="Q743" s="71"/>
      <c r="R743" s="71"/>
      <c r="S743" s="71"/>
      <c r="T743" s="71"/>
      <c r="U743" s="71"/>
      <c r="V743" s="71"/>
      <c r="W743" s="71"/>
      <c r="X743" s="71"/>
      <c r="Y743" s="71"/>
      <c r="Z743" s="71"/>
    </row>
    <row r="744" spans="1:26" s="73" customFormat="1" x14ac:dyDescent="0.25">
      <c r="A744" s="74" t="s">
        <v>9</v>
      </c>
      <c r="B744" s="78" t="s">
        <v>10</v>
      </c>
      <c r="C744" s="79"/>
      <c r="D744" s="79"/>
      <c r="E744" s="79"/>
      <c r="F744" s="79"/>
      <c r="G744" s="79"/>
      <c r="H744" s="79"/>
      <c r="I744" s="79"/>
      <c r="J744" s="80"/>
      <c r="K744" s="71"/>
      <c r="L744" s="71"/>
      <c r="M744" s="71"/>
      <c r="N744" s="71"/>
      <c r="O744" s="71"/>
      <c r="P744" s="71"/>
      <c r="Q744" s="71"/>
      <c r="R744" s="71"/>
      <c r="S744" s="71"/>
      <c r="T744" s="71"/>
      <c r="U744" s="71"/>
      <c r="V744" s="71"/>
      <c r="W744" s="71"/>
      <c r="X744" s="71"/>
      <c r="Y744" s="71"/>
      <c r="Z744" s="71"/>
    </row>
    <row r="745" spans="1:26" s="73" customFormat="1" ht="25.5" x14ac:dyDescent="0.25">
      <c r="A745" s="39" t="s">
        <v>198</v>
      </c>
      <c r="B745" s="39" t="s">
        <v>199</v>
      </c>
      <c r="C745" s="40" t="s">
        <v>13</v>
      </c>
      <c r="D745" s="41">
        <v>16</v>
      </c>
      <c r="E745" s="38">
        <f t="shared" ref="E745:E746" si="978">L745*(1-18%)</f>
        <v>11.48</v>
      </c>
      <c r="F745" s="38">
        <f t="shared" ref="F745:F746" si="979">TRUNC(E745*D745,2)</f>
        <v>183.68</v>
      </c>
      <c r="G745" s="38">
        <f t="shared" ref="G745:I746" si="980">M745*(1-18%)</f>
        <v>3.0914000000000001</v>
      </c>
      <c r="H745" s="38"/>
      <c r="I745" s="38">
        <f t="shared" si="980"/>
        <v>14.571400000000001</v>
      </c>
      <c r="J745" s="68">
        <f>ROUND(I745*D745,2)</f>
        <v>233.14</v>
      </c>
      <c r="K745" s="71"/>
      <c r="L745" s="71">
        <v>14</v>
      </c>
      <c r="M745" s="71">
        <v>3.77</v>
      </c>
      <c r="N745" s="71"/>
      <c r="O745" s="71">
        <v>17.77</v>
      </c>
      <c r="P745" s="71"/>
      <c r="Q745" s="71">
        <f t="shared" ref="Q745:Q746" si="981">U745-R745-S745</f>
        <v>11.479870794926338</v>
      </c>
      <c r="R745" s="71">
        <f t="shared" ref="R745:R746" si="982">U745-(U745/(1+26.93%))</f>
        <v>3.0915292050736625</v>
      </c>
      <c r="S745" s="71">
        <f t="shared" ref="S745:S746" si="983">N745*(1-18%)</f>
        <v>0</v>
      </c>
      <c r="T745" s="71">
        <f t="shared" ref="T745:T746" si="984">(SUM(Q745:S745))</f>
        <v>14.571400000000001</v>
      </c>
      <c r="U745" s="71">
        <f t="shared" ref="U745:U746" si="985">O745*(1-18%)</f>
        <v>14.571400000000001</v>
      </c>
      <c r="V745" s="71" t="b">
        <f t="shared" ref="V745:V746" si="986">U745=T745</f>
        <v>1</v>
      </c>
      <c r="W745" s="71" t="b">
        <f t="shared" ref="W745:W746" si="987">U745=I745</f>
        <v>1</v>
      </c>
      <c r="X745" s="72">
        <f t="shared" ref="X745:X746" si="988">((U745/O745)-1)*100</f>
        <v>-17.999999999999993</v>
      </c>
      <c r="Y745" s="71"/>
      <c r="Z745" s="71"/>
    </row>
    <row r="746" spans="1:26" s="73" customFormat="1" ht="25.5" x14ac:dyDescent="0.25">
      <c r="A746" s="39" t="s">
        <v>200</v>
      </c>
      <c r="B746" s="39" t="s">
        <v>201</v>
      </c>
      <c r="C746" s="40" t="s">
        <v>13</v>
      </c>
      <c r="D746" s="41">
        <v>4</v>
      </c>
      <c r="E746" s="38">
        <f t="shared" si="978"/>
        <v>62.9268</v>
      </c>
      <c r="F746" s="38">
        <f t="shared" si="979"/>
        <v>251.7</v>
      </c>
      <c r="G746" s="38">
        <f t="shared" si="980"/>
        <v>16.941200000000002</v>
      </c>
      <c r="H746" s="38"/>
      <c r="I746" s="38">
        <f t="shared" si="980"/>
        <v>79.867999999999995</v>
      </c>
      <c r="J746" s="68">
        <f>ROUND(I746*D746,2)</f>
        <v>319.47000000000003</v>
      </c>
      <c r="K746" s="71"/>
      <c r="L746" s="71">
        <v>76.739999999999995</v>
      </c>
      <c r="M746" s="71">
        <v>20.66</v>
      </c>
      <c r="N746" s="71"/>
      <c r="O746" s="71">
        <v>97.399999999999991</v>
      </c>
      <c r="P746" s="71"/>
      <c r="Q746" s="71">
        <f t="shared" si="981"/>
        <v>62.922870873709918</v>
      </c>
      <c r="R746" s="71">
        <f t="shared" si="982"/>
        <v>16.945129126290077</v>
      </c>
      <c r="S746" s="71">
        <f t="shared" si="983"/>
        <v>0</v>
      </c>
      <c r="T746" s="71">
        <f t="shared" si="984"/>
        <v>79.867999999999995</v>
      </c>
      <c r="U746" s="71">
        <f t="shared" si="985"/>
        <v>79.867999999999995</v>
      </c>
      <c r="V746" s="71" t="b">
        <f t="shared" si="986"/>
        <v>1</v>
      </c>
      <c r="W746" s="71" t="b">
        <f t="shared" si="987"/>
        <v>1</v>
      </c>
      <c r="X746" s="72">
        <f t="shared" si="988"/>
        <v>-17.999999999999993</v>
      </c>
      <c r="Y746" s="71"/>
      <c r="Z746" s="71"/>
    </row>
    <row r="747" spans="1:26" s="73" customFormat="1" x14ac:dyDescent="0.25">
      <c r="A747" s="75" t="s">
        <v>14</v>
      </c>
      <c r="B747" s="76"/>
      <c r="C747" s="76"/>
      <c r="D747" s="76"/>
      <c r="E747" s="76"/>
      <c r="F747" s="76"/>
      <c r="G747" s="76"/>
      <c r="H747" s="76"/>
      <c r="I747" s="77"/>
      <c r="J747" s="68">
        <f>SUM(J745:J746)</f>
        <v>552.61</v>
      </c>
      <c r="K747" s="71"/>
      <c r="L747" s="71"/>
      <c r="M747" s="71"/>
      <c r="N747" s="71"/>
      <c r="O747" s="71"/>
      <c r="P747" s="71"/>
      <c r="Q747" s="71"/>
      <c r="R747" s="71"/>
      <c r="S747" s="71"/>
      <c r="T747" s="71"/>
      <c r="U747" s="71"/>
      <c r="V747" s="71"/>
      <c r="W747" s="71"/>
      <c r="X747" s="71"/>
      <c r="Y747" s="71"/>
      <c r="Z747" s="71"/>
    </row>
    <row r="748" spans="1:26" s="73" customFormat="1" x14ac:dyDescent="0.25">
      <c r="A748" s="74" t="s">
        <v>15</v>
      </c>
      <c r="B748" s="78" t="s">
        <v>16</v>
      </c>
      <c r="C748" s="79"/>
      <c r="D748" s="79"/>
      <c r="E748" s="79"/>
      <c r="F748" s="79"/>
      <c r="G748" s="79"/>
      <c r="H748" s="79"/>
      <c r="I748" s="79"/>
      <c r="J748" s="80"/>
      <c r="K748" s="71"/>
      <c r="L748" s="71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  <c r="X748" s="71"/>
      <c r="Y748" s="71"/>
      <c r="Z748" s="71"/>
    </row>
    <row r="749" spans="1:26" s="73" customFormat="1" x14ac:dyDescent="0.25">
      <c r="A749" s="74" t="s">
        <v>76</v>
      </c>
      <c r="B749" s="78" t="s">
        <v>77</v>
      </c>
      <c r="C749" s="79"/>
      <c r="D749" s="79"/>
      <c r="E749" s="79"/>
      <c r="F749" s="79"/>
      <c r="G749" s="79"/>
      <c r="H749" s="79"/>
      <c r="I749" s="79"/>
      <c r="J749" s="80"/>
      <c r="K749" s="71"/>
      <c r="L749" s="71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  <c r="X749" s="71"/>
      <c r="Y749" s="71"/>
      <c r="Z749" s="71"/>
    </row>
    <row r="750" spans="1:26" s="73" customFormat="1" x14ac:dyDescent="0.25">
      <c r="A750" s="74" t="s">
        <v>1355</v>
      </c>
      <c r="B750" s="78" t="s">
        <v>1356</v>
      </c>
      <c r="C750" s="79"/>
      <c r="D750" s="79"/>
      <c r="E750" s="79"/>
      <c r="F750" s="79"/>
      <c r="G750" s="79"/>
      <c r="H750" s="79"/>
      <c r="I750" s="79"/>
      <c r="J750" s="80"/>
      <c r="K750" s="71"/>
      <c r="L750" s="71"/>
      <c r="M750" s="71"/>
      <c r="N750" s="71"/>
      <c r="O750" s="71"/>
      <c r="P750" s="71"/>
      <c r="Q750" s="71"/>
      <c r="R750" s="71"/>
      <c r="S750" s="71"/>
      <c r="T750" s="71"/>
      <c r="U750" s="71"/>
      <c r="V750" s="71"/>
      <c r="W750" s="71"/>
      <c r="X750" s="71"/>
      <c r="Y750" s="71"/>
      <c r="Z750" s="71"/>
    </row>
    <row r="751" spans="1:26" s="73" customFormat="1" x14ac:dyDescent="0.25">
      <c r="A751" s="74" t="s">
        <v>1357</v>
      </c>
      <c r="B751" s="78" t="s">
        <v>1358</v>
      </c>
      <c r="C751" s="79"/>
      <c r="D751" s="79"/>
      <c r="E751" s="79"/>
      <c r="F751" s="79"/>
      <c r="G751" s="79"/>
      <c r="H751" s="79"/>
      <c r="I751" s="79"/>
      <c r="J751" s="80"/>
      <c r="K751" s="71"/>
      <c r="L751" s="71"/>
      <c r="M751" s="71"/>
      <c r="N751" s="71"/>
      <c r="O751" s="71"/>
      <c r="P751" s="71"/>
      <c r="Q751" s="71"/>
      <c r="R751" s="71"/>
      <c r="S751" s="71"/>
      <c r="T751" s="71"/>
      <c r="U751" s="71"/>
      <c r="V751" s="71"/>
      <c r="W751" s="71"/>
      <c r="X751" s="71"/>
      <c r="Y751" s="71"/>
      <c r="Z751" s="71"/>
    </row>
    <row r="752" spans="1:26" s="73" customFormat="1" ht="25.5" x14ac:dyDescent="0.25">
      <c r="A752" s="39" t="s">
        <v>1359</v>
      </c>
      <c r="B752" s="39" t="s">
        <v>1360</v>
      </c>
      <c r="C752" s="40" t="s">
        <v>47</v>
      </c>
      <c r="D752" s="41">
        <v>42.69</v>
      </c>
      <c r="E752" s="38">
        <f t="shared" ref="E752" si="989">L752*(1-18%)</f>
        <v>3.4440000000000004</v>
      </c>
      <c r="F752" s="38">
        <f t="shared" ref="F752" si="990">TRUNC(E752*D752,2)</f>
        <v>147.02000000000001</v>
      </c>
      <c r="G752" s="38">
        <f t="shared" ref="G752:I752" si="991">M752*(1-18%)</f>
        <v>0.92659999999999998</v>
      </c>
      <c r="H752" s="38"/>
      <c r="I752" s="38">
        <f t="shared" si="991"/>
        <v>4.3706000000000005</v>
      </c>
      <c r="J752" s="68">
        <f>ROUND(I752*D752,2)</f>
        <v>186.58</v>
      </c>
      <c r="K752" s="71"/>
      <c r="L752" s="71">
        <v>4.2</v>
      </c>
      <c r="M752" s="71">
        <v>1.1299999999999999</v>
      </c>
      <c r="N752" s="71"/>
      <c r="O752" s="71">
        <v>5.33</v>
      </c>
      <c r="P752" s="71"/>
      <c r="Q752" s="71">
        <f>U752-R752-S752</f>
        <v>3.4433152131095888</v>
      </c>
      <c r="R752" s="71">
        <f>U752-(U752/(1+26.93%))</f>
        <v>0.92728478689041172</v>
      </c>
      <c r="S752" s="71">
        <f>N752*(1-18%)</f>
        <v>0</v>
      </c>
      <c r="T752" s="71">
        <f>(SUM(Q752:S752))</f>
        <v>4.3706000000000005</v>
      </c>
      <c r="U752" s="71">
        <f>O752*(1-18%)</f>
        <v>4.3706000000000005</v>
      </c>
      <c r="V752" s="71" t="b">
        <f>U752=T752</f>
        <v>1</v>
      </c>
      <c r="W752" s="71" t="b">
        <f>U752=I752</f>
        <v>1</v>
      </c>
      <c r="X752" s="72">
        <f>((U752/O752)-1)*100</f>
        <v>-17.999999999999993</v>
      </c>
      <c r="Y752" s="71"/>
      <c r="Z752" s="71"/>
    </row>
    <row r="753" spans="1:26" s="73" customFormat="1" x14ac:dyDescent="0.25">
      <c r="A753" s="74" t="s">
        <v>1361</v>
      </c>
      <c r="B753" s="78" t="s">
        <v>1362</v>
      </c>
      <c r="C753" s="79"/>
      <c r="D753" s="79"/>
      <c r="E753" s="79"/>
      <c r="F753" s="79"/>
      <c r="G753" s="79"/>
      <c r="H753" s="79"/>
      <c r="I753" s="79"/>
      <c r="J753" s="80"/>
      <c r="K753" s="71"/>
      <c r="L753" s="71"/>
      <c r="M753" s="71"/>
      <c r="N753" s="71"/>
      <c r="O753" s="71"/>
      <c r="P753" s="71"/>
      <c r="Q753" s="71"/>
      <c r="R753" s="71"/>
      <c r="S753" s="71"/>
      <c r="T753" s="71"/>
      <c r="U753" s="71"/>
      <c r="V753" s="71"/>
      <c r="W753" s="71"/>
      <c r="X753" s="71"/>
      <c r="Y753" s="71"/>
      <c r="Z753" s="71"/>
    </row>
    <row r="754" spans="1:26" s="73" customFormat="1" ht="25.5" x14ac:dyDescent="0.25">
      <c r="A754" s="39" t="s">
        <v>1363</v>
      </c>
      <c r="B754" s="39" t="s">
        <v>1364</v>
      </c>
      <c r="C754" s="40" t="s">
        <v>13</v>
      </c>
      <c r="D754" s="41">
        <v>1</v>
      </c>
      <c r="E754" s="38">
        <f t="shared" ref="E754:E761" si="992">L754*(1-18%)</f>
        <v>8.6181999999999999</v>
      </c>
      <c r="F754" s="38">
        <f t="shared" ref="F754:F761" si="993">TRUNC(E754*D754,2)</f>
        <v>8.61</v>
      </c>
      <c r="G754" s="38">
        <f t="shared" ref="G754:I761" si="994">M754*(1-18%)</f>
        <v>2.3206000000000002</v>
      </c>
      <c r="H754" s="38"/>
      <c r="I754" s="38">
        <f t="shared" si="994"/>
        <v>10.938800000000001</v>
      </c>
      <c r="J754" s="68">
        <f>TRUNC(I754*D754,2)</f>
        <v>10.93</v>
      </c>
      <c r="K754" s="71"/>
      <c r="L754" s="71">
        <v>10.51</v>
      </c>
      <c r="M754" s="71">
        <v>2.83</v>
      </c>
      <c r="N754" s="71"/>
      <c r="O754" s="71">
        <v>13.34</v>
      </c>
      <c r="P754" s="71"/>
      <c r="Q754" s="71">
        <f t="shared" ref="Q754:Q761" si="995">U754-R754-S754</f>
        <v>8.617978413298669</v>
      </c>
      <c r="R754" s="71">
        <f t="shared" ref="R754:R761" si="996">U754-(U754/(1+26.93%))</f>
        <v>2.3208215867013315</v>
      </c>
      <c r="S754" s="71">
        <f t="shared" ref="S754:S761" si="997">N754*(1-18%)</f>
        <v>0</v>
      </c>
      <c r="T754" s="71">
        <f t="shared" ref="T754:T761" si="998">(SUM(Q754:S754))</f>
        <v>10.938800000000001</v>
      </c>
      <c r="U754" s="71">
        <f t="shared" ref="U754:U761" si="999">O754*(1-18%)</f>
        <v>10.938800000000001</v>
      </c>
      <c r="V754" s="71" t="b">
        <f t="shared" ref="V754:V761" si="1000">U754=T754</f>
        <v>1</v>
      </c>
      <c r="W754" s="71" t="b">
        <f t="shared" ref="W754:W761" si="1001">U754=I754</f>
        <v>1</v>
      </c>
      <c r="X754" s="72">
        <f t="shared" ref="X754:X761" si="1002">((U754/O754)-1)*100</f>
        <v>-17.999999999999993</v>
      </c>
      <c r="Y754" s="71"/>
      <c r="Z754" s="71"/>
    </row>
    <row r="755" spans="1:26" s="73" customFormat="1" ht="25.5" x14ac:dyDescent="0.25">
      <c r="A755" s="39" t="s">
        <v>1365</v>
      </c>
      <c r="B755" s="39" t="s">
        <v>1366</v>
      </c>
      <c r="C755" s="40" t="s">
        <v>13</v>
      </c>
      <c r="D755" s="41">
        <v>3</v>
      </c>
      <c r="E755" s="38">
        <f t="shared" si="992"/>
        <v>8.6181999999999999</v>
      </c>
      <c r="F755" s="38">
        <f t="shared" si="993"/>
        <v>25.85</v>
      </c>
      <c r="G755" s="38">
        <f t="shared" si="994"/>
        <v>2.3206000000000002</v>
      </c>
      <c r="H755" s="38"/>
      <c r="I755" s="38">
        <f t="shared" si="994"/>
        <v>10.938800000000001</v>
      </c>
      <c r="J755" s="68">
        <f>TRUNC(I755*D755,2)</f>
        <v>32.81</v>
      </c>
      <c r="K755" s="71"/>
      <c r="L755" s="71">
        <v>10.51</v>
      </c>
      <c r="M755" s="71">
        <v>2.83</v>
      </c>
      <c r="N755" s="71"/>
      <c r="O755" s="71">
        <v>13.34</v>
      </c>
      <c r="P755" s="71"/>
      <c r="Q755" s="71">
        <f t="shared" si="995"/>
        <v>8.617978413298669</v>
      </c>
      <c r="R755" s="71">
        <f t="shared" si="996"/>
        <v>2.3208215867013315</v>
      </c>
      <c r="S755" s="71">
        <f t="shared" si="997"/>
        <v>0</v>
      </c>
      <c r="T755" s="71">
        <f t="shared" si="998"/>
        <v>10.938800000000001</v>
      </c>
      <c r="U755" s="71">
        <f t="shared" si="999"/>
        <v>10.938800000000001</v>
      </c>
      <c r="V755" s="71" t="b">
        <f t="shared" si="1000"/>
        <v>1</v>
      </c>
      <c r="W755" s="71" t="b">
        <f t="shared" si="1001"/>
        <v>1</v>
      </c>
      <c r="X755" s="72">
        <f t="shared" si="1002"/>
        <v>-17.999999999999993</v>
      </c>
      <c r="Y755" s="71"/>
      <c r="Z755" s="71"/>
    </row>
    <row r="756" spans="1:26" s="73" customFormat="1" ht="25.5" x14ac:dyDescent="0.25">
      <c r="A756" s="39" t="s">
        <v>1367</v>
      </c>
      <c r="B756" s="39" t="s">
        <v>1368</v>
      </c>
      <c r="C756" s="40" t="s">
        <v>13</v>
      </c>
      <c r="D756" s="41">
        <v>2</v>
      </c>
      <c r="E756" s="38">
        <f t="shared" si="992"/>
        <v>34.489200000000004</v>
      </c>
      <c r="F756" s="38">
        <f t="shared" si="993"/>
        <v>68.97</v>
      </c>
      <c r="G756" s="38">
        <f t="shared" si="994"/>
        <v>9.2824000000000009</v>
      </c>
      <c r="H756" s="38"/>
      <c r="I756" s="38">
        <f t="shared" si="994"/>
        <v>43.771600000000007</v>
      </c>
      <c r="J756" s="68">
        <f>ROUND(I756*D756,2)</f>
        <v>87.54</v>
      </c>
      <c r="K756" s="71"/>
      <c r="L756" s="71">
        <v>42.06</v>
      </c>
      <c r="M756" s="71">
        <v>11.32</v>
      </c>
      <c r="N756" s="71"/>
      <c r="O756" s="71">
        <v>53.38</v>
      </c>
      <c r="P756" s="71"/>
      <c r="Q756" s="71">
        <f t="shared" si="995"/>
        <v>34.484834160560951</v>
      </c>
      <c r="R756" s="71">
        <f t="shared" si="996"/>
        <v>9.286765839439056</v>
      </c>
      <c r="S756" s="71">
        <f t="shared" si="997"/>
        <v>0</v>
      </c>
      <c r="T756" s="71">
        <f t="shared" si="998"/>
        <v>43.771600000000007</v>
      </c>
      <c r="U756" s="71">
        <f t="shared" si="999"/>
        <v>43.771600000000007</v>
      </c>
      <c r="V756" s="71" t="b">
        <f t="shared" si="1000"/>
        <v>1</v>
      </c>
      <c r="W756" s="71" t="b">
        <f t="shared" si="1001"/>
        <v>1</v>
      </c>
      <c r="X756" s="72">
        <f t="shared" si="1002"/>
        <v>-17.999999999999993</v>
      </c>
      <c r="Y756" s="71"/>
      <c r="Z756" s="71"/>
    </row>
    <row r="757" spans="1:26" s="73" customFormat="1" ht="25.5" x14ac:dyDescent="0.25">
      <c r="A757" s="39" t="s">
        <v>1359</v>
      </c>
      <c r="B757" s="39" t="s">
        <v>1360</v>
      </c>
      <c r="C757" s="40" t="s">
        <v>47</v>
      </c>
      <c r="D757" s="41">
        <v>9.3000000000000007</v>
      </c>
      <c r="E757" s="38">
        <f t="shared" si="992"/>
        <v>3.4440000000000004</v>
      </c>
      <c r="F757" s="38">
        <f t="shared" si="993"/>
        <v>32.020000000000003</v>
      </c>
      <c r="G757" s="38">
        <f t="shared" si="994"/>
        <v>0.92659999999999998</v>
      </c>
      <c r="H757" s="38"/>
      <c r="I757" s="38">
        <f t="shared" si="994"/>
        <v>4.3706000000000005</v>
      </c>
      <c r="J757" s="68">
        <f>TRUNC(I757*D757,2)</f>
        <v>40.64</v>
      </c>
      <c r="K757" s="71"/>
      <c r="L757" s="71">
        <v>4.2</v>
      </c>
      <c r="M757" s="71">
        <v>1.1299999999999999</v>
      </c>
      <c r="N757" s="71"/>
      <c r="O757" s="71">
        <v>5.33</v>
      </c>
      <c r="P757" s="71"/>
      <c r="Q757" s="71">
        <f t="shared" si="995"/>
        <v>3.4433152131095888</v>
      </c>
      <c r="R757" s="71">
        <f t="shared" si="996"/>
        <v>0.92728478689041172</v>
      </c>
      <c r="S757" s="71">
        <f t="shared" si="997"/>
        <v>0</v>
      </c>
      <c r="T757" s="71">
        <f t="shared" si="998"/>
        <v>4.3706000000000005</v>
      </c>
      <c r="U757" s="71">
        <f t="shared" si="999"/>
        <v>4.3706000000000005</v>
      </c>
      <c r="V757" s="71" t="b">
        <f t="shared" si="1000"/>
        <v>1</v>
      </c>
      <c r="W757" s="71" t="b">
        <f t="shared" si="1001"/>
        <v>1</v>
      </c>
      <c r="X757" s="72">
        <f t="shared" si="1002"/>
        <v>-17.999999999999993</v>
      </c>
      <c r="Y757" s="71"/>
      <c r="Z757" s="71"/>
    </row>
    <row r="758" spans="1:26" s="73" customFormat="1" ht="25.5" x14ac:dyDescent="0.25">
      <c r="A758" s="39" t="s">
        <v>1369</v>
      </c>
      <c r="B758" s="39" t="s">
        <v>1370</v>
      </c>
      <c r="C758" s="40" t="s">
        <v>13</v>
      </c>
      <c r="D758" s="41">
        <v>2</v>
      </c>
      <c r="E758" s="38">
        <f t="shared" si="992"/>
        <v>34.489200000000004</v>
      </c>
      <c r="F758" s="38">
        <f t="shared" si="993"/>
        <v>68.97</v>
      </c>
      <c r="G758" s="38">
        <f t="shared" si="994"/>
        <v>9.2824000000000009</v>
      </c>
      <c r="H758" s="38"/>
      <c r="I758" s="38">
        <f t="shared" si="994"/>
        <v>43.771600000000007</v>
      </c>
      <c r="J758" s="68">
        <f>ROUND(I758*D758,2)</f>
        <v>87.54</v>
      </c>
      <c r="K758" s="71"/>
      <c r="L758" s="71">
        <v>42.06</v>
      </c>
      <c r="M758" s="71">
        <v>11.32</v>
      </c>
      <c r="N758" s="71"/>
      <c r="O758" s="71">
        <v>53.38</v>
      </c>
      <c r="P758" s="71"/>
      <c r="Q758" s="71">
        <f t="shared" si="995"/>
        <v>34.484834160560951</v>
      </c>
      <c r="R758" s="71">
        <f t="shared" si="996"/>
        <v>9.286765839439056</v>
      </c>
      <c r="S758" s="71">
        <f t="shared" si="997"/>
        <v>0</v>
      </c>
      <c r="T758" s="71">
        <f t="shared" si="998"/>
        <v>43.771600000000007</v>
      </c>
      <c r="U758" s="71">
        <f t="shared" si="999"/>
        <v>43.771600000000007</v>
      </c>
      <c r="V758" s="71" t="b">
        <f t="shared" si="1000"/>
        <v>1</v>
      </c>
      <c r="W758" s="71" t="b">
        <f t="shared" si="1001"/>
        <v>1</v>
      </c>
      <c r="X758" s="72">
        <f t="shared" si="1002"/>
        <v>-17.999999999999993</v>
      </c>
      <c r="Y758" s="71"/>
      <c r="Z758" s="71"/>
    </row>
    <row r="759" spans="1:26" s="73" customFormat="1" ht="25.5" x14ac:dyDescent="0.25">
      <c r="A759" s="39" t="s">
        <v>1371</v>
      </c>
      <c r="B759" s="39" t="s">
        <v>1372</v>
      </c>
      <c r="C759" s="40" t="s">
        <v>13</v>
      </c>
      <c r="D759" s="41">
        <v>1</v>
      </c>
      <c r="E759" s="38">
        <f t="shared" si="992"/>
        <v>172.44600000000003</v>
      </c>
      <c r="F759" s="38">
        <f t="shared" si="993"/>
        <v>172.44</v>
      </c>
      <c r="G759" s="38">
        <f t="shared" si="994"/>
        <v>46.436600000000006</v>
      </c>
      <c r="H759" s="38"/>
      <c r="I759" s="38">
        <f t="shared" si="994"/>
        <v>218.88260000000002</v>
      </c>
      <c r="J759" s="68">
        <f>ROUND(I759*D759,2)</f>
        <v>218.88</v>
      </c>
      <c r="K759" s="71"/>
      <c r="L759" s="71">
        <v>210.3</v>
      </c>
      <c r="M759" s="71">
        <v>56.63</v>
      </c>
      <c r="N759" s="71"/>
      <c r="O759" s="71">
        <v>266.93</v>
      </c>
      <c r="P759" s="71"/>
      <c r="Q759" s="71">
        <f t="shared" si="995"/>
        <v>172.44355156385413</v>
      </c>
      <c r="R759" s="71">
        <f t="shared" si="996"/>
        <v>46.439048436145896</v>
      </c>
      <c r="S759" s="71">
        <f t="shared" si="997"/>
        <v>0</v>
      </c>
      <c r="T759" s="71">
        <f t="shared" si="998"/>
        <v>218.88260000000002</v>
      </c>
      <c r="U759" s="71">
        <f t="shared" si="999"/>
        <v>218.88260000000002</v>
      </c>
      <c r="V759" s="71" t="b">
        <f t="shared" si="1000"/>
        <v>1</v>
      </c>
      <c r="W759" s="71" t="b">
        <f t="shared" si="1001"/>
        <v>1</v>
      </c>
      <c r="X759" s="72">
        <f t="shared" si="1002"/>
        <v>-17.999999999999993</v>
      </c>
      <c r="Y759" s="71"/>
      <c r="Z759" s="71"/>
    </row>
    <row r="760" spans="1:26" s="73" customFormat="1" ht="25.5" x14ac:dyDescent="0.25">
      <c r="A760" s="39" t="s">
        <v>1373</v>
      </c>
      <c r="B760" s="39" t="s">
        <v>1374</v>
      </c>
      <c r="C760" s="40" t="s">
        <v>13</v>
      </c>
      <c r="D760" s="41">
        <v>1</v>
      </c>
      <c r="E760" s="38">
        <f t="shared" si="992"/>
        <v>68.978400000000008</v>
      </c>
      <c r="F760" s="38">
        <f t="shared" si="993"/>
        <v>68.97</v>
      </c>
      <c r="G760" s="38">
        <f t="shared" si="994"/>
        <v>18.573</v>
      </c>
      <c r="H760" s="38"/>
      <c r="I760" s="38">
        <f t="shared" si="994"/>
        <v>87.551400000000015</v>
      </c>
      <c r="J760" s="68">
        <f>ROUND(I760*D760,2)</f>
        <v>87.55</v>
      </c>
      <c r="K760" s="71"/>
      <c r="L760" s="71">
        <v>84.12</v>
      </c>
      <c r="M760" s="71">
        <v>22.65</v>
      </c>
      <c r="N760" s="71"/>
      <c r="O760" s="71">
        <v>106.77000000000001</v>
      </c>
      <c r="P760" s="71"/>
      <c r="Q760" s="71">
        <f t="shared" si="995"/>
        <v>68.976128574805031</v>
      </c>
      <c r="R760" s="71">
        <f t="shared" si="996"/>
        <v>18.575271425194984</v>
      </c>
      <c r="S760" s="71">
        <f t="shared" si="997"/>
        <v>0</v>
      </c>
      <c r="T760" s="71">
        <f t="shared" si="998"/>
        <v>87.551400000000015</v>
      </c>
      <c r="U760" s="71">
        <f t="shared" si="999"/>
        <v>87.551400000000015</v>
      </c>
      <c r="V760" s="71" t="b">
        <f t="shared" si="1000"/>
        <v>1</v>
      </c>
      <c r="W760" s="71" t="b">
        <f t="shared" si="1001"/>
        <v>1</v>
      </c>
      <c r="X760" s="72">
        <f t="shared" si="1002"/>
        <v>-17.999999999999993</v>
      </c>
      <c r="Y760" s="71"/>
      <c r="Z760" s="71"/>
    </row>
    <row r="761" spans="1:26" s="73" customFormat="1" ht="25.5" x14ac:dyDescent="0.25">
      <c r="A761" s="39" t="s">
        <v>1375</v>
      </c>
      <c r="B761" s="39" t="s">
        <v>1376</v>
      </c>
      <c r="C761" s="40" t="s">
        <v>13</v>
      </c>
      <c r="D761" s="41">
        <v>1</v>
      </c>
      <c r="E761" s="38">
        <f t="shared" si="992"/>
        <v>137.95680000000002</v>
      </c>
      <c r="F761" s="38">
        <f t="shared" si="993"/>
        <v>137.94999999999999</v>
      </c>
      <c r="G761" s="38">
        <f t="shared" si="994"/>
        <v>37.146000000000001</v>
      </c>
      <c r="H761" s="38"/>
      <c r="I761" s="38">
        <f t="shared" si="994"/>
        <v>175.10280000000003</v>
      </c>
      <c r="J761" s="68">
        <f>ROUND(I761*D761,2)</f>
        <v>175.1</v>
      </c>
      <c r="K761" s="71"/>
      <c r="L761" s="71">
        <v>168.24</v>
      </c>
      <c r="M761" s="71">
        <v>45.3</v>
      </c>
      <c r="N761" s="71"/>
      <c r="O761" s="71">
        <v>213.54000000000002</v>
      </c>
      <c r="P761" s="71"/>
      <c r="Q761" s="71">
        <f t="shared" si="995"/>
        <v>137.95225714961006</v>
      </c>
      <c r="R761" s="71">
        <f t="shared" si="996"/>
        <v>37.150542850389968</v>
      </c>
      <c r="S761" s="71">
        <f t="shared" si="997"/>
        <v>0</v>
      </c>
      <c r="T761" s="71">
        <f t="shared" si="998"/>
        <v>175.10280000000003</v>
      </c>
      <c r="U761" s="71">
        <f t="shared" si="999"/>
        <v>175.10280000000003</v>
      </c>
      <c r="V761" s="71" t="b">
        <f t="shared" si="1000"/>
        <v>1</v>
      </c>
      <c r="W761" s="71" t="b">
        <f t="shared" si="1001"/>
        <v>1</v>
      </c>
      <c r="X761" s="72">
        <f t="shared" si="1002"/>
        <v>-17.999999999999993</v>
      </c>
      <c r="Y761" s="71"/>
      <c r="Z761" s="71"/>
    </row>
    <row r="762" spans="1:26" s="73" customFormat="1" x14ac:dyDescent="0.25">
      <c r="A762" s="75" t="s">
        <v>14</v>
      </c>
      <c r="B762" s="76"/>
      <c r="C762" s="76"/>
      <c r="D762" s="76"/>
      <c r="E762" s="76"/>
      <c r="F762" s="76"/>
      <c r="G762" s="76"/>
      <c r="H762" s="76"/>
      <c r="I762" s="77"/>
      <c r="J762" s="68">
        <f>SUM(J751:J761)</f>
        <v>927.57</v>
      </c>
      <c r="K762" s="71"/>
      <c r="L762" s="71"/>
      <c r="M762" s="71"/>
      <c r="N762" s="71"/>
      <c r="O762" s="71"/>
      <c r="P762" s="71"/>
      <c r="Q762" s="71"/>
      <c r="R762" s="71"/>
      <c r="S762" s="71"/>
      <c r="T762" s="71"/>
      <c r="U762" s="71"/>
      <c r="V762" s="71"/>
      <c r="W762" s="71"/>
      <c r="X762" s="71"/>
      <c r="Y762" s="71"/>
      <c r="Z762" s="71"/>
    </row>
    <row r="763" spans="1:26" s="73" customFormat="1" x14ac:dyDescent="0.25">
      <c r="A763" s="74" t="s">
        <v>202</v>
      </c>
      <c r="B763" s="78" t="s">
        <v>203</v>
      </c>
      <c r="C763" s="79"/>
      <c r="D763" s="79"/>
      <c r="E763" s="79"/>
      <c r="F763" s="79"/>
      <c r="G763" s="79"/>
      <c r="H763" s="79"/>
      <c r="I763" s="79"/>
      <c r="J763" s="80"/>
      <c r="K763" s="71"/>
      <c r="L763" s="71"/>
      <c r="M763" s="71"/>
      <c r="N763" s="71"/>
      <c r="O763" s="71"/>
      <c r="P763" s="71"/>
      <c r="Q763" s="71"/>
      <c r="R763" s="71"/>
      <c r="S763" s="71"/>
      <c r="T763" s="71"/>
      <c r="U763" s="71"/>
      <c r="V763" s="71"/>
      <c r="W763" s="71"/>
      <c r="X763" s="71"/>
      <c r="Y763" s="71"/>
      <c r="Z763" s="71"/>
    </row>
    <row r="764" spans="1:26" s="73" customFormat="1" x14ac:dyDescent="0.25">
      <c r="A764" s="74" t="s">
        <v>204</v>
      </c>
      <c r="B764" s="78" t="s">
        <v>205</v>
      </c>
      <c r="C764" s="79"/>
      <c r="D764" s="79"/>
      <c r="E764" s="79"/>
      <c r="F764" s="79"/>
      <c r="G764" s="79"/>
      <c r="H764" s="79"/>
      <c r="I764" s="79"/>
      <c r="J764" s="80"/>
      <c r="K764" s="71"/>
      <c r="L764" s="71"/>
      <c r="M764" s="71"/>
      <c r="N764" s="71"/>
      <c r="O764" s="71"/>
      <c r="P764" s="71"/>
      <c r="Q764" s="71"/>
      <c r="R764" s="71"/>
      <c r="S764" s="71"/>
      <c r="T764" s="71"/>
      <c r="U764" s="71"/>
      <c r="V764" s="71"/>
      <c r="W764" s="71"/>
      <c r="X764" s="71"/>
      <c r="Y764" s="71"/>
      <c r="Z764" s="71"/>
    </row>
    <row r="765" spans="1:26" s="73" customFormat="1" x14ac:dyDescent="0.25">
      <c r="A765" s="74" t="s">
        <v>206</v>
      </c>
      <c r="B765" s="78" t="s">
        <v>207</v>
      </c>
      <c r="C765" s="79"/>
      <c r="D765" s="79"/>
      <c r="E765" s="79"/>
      <c r="F765" s="79"/>
      <c r="G765" s="79"/>
      <c r="H765" s="79"/>
      <c r="I765" s="79"/>
      <c r="J765" s="80"/>
      <c r="K765" s="71"/>
      <c r="L765" s="71"/>
      <c r="M765" s="71"/>
      <c r="N765" s="71"/>
      <c r="O765" s="71"/>
      <c r="P765" s="71"/>
      <c r="Q765" s="71"/>
      <c r="R765" s="71"/>
      <c r="S765" s="71"/>
      <c r="T765" s="71"/>
      <c r="U765" s="71"/>
      <c r="V765" s="71"/>
      <c r="W765" s="71"/>
      <c r="X765" s="71"/>
      <c r="Y765" s="71"/>
      <c r="Z765" s="71"/>
    </row>
    <row r="766" spans="1:26" s="73" customFormat="1" ht="38.25" x14ac:dyDescent="0.25">
      <c r="A766" s="39" t="s">
        <v>210</v>
      </c>
      <c r="B766" s="39" t="s">
        <v>211</v>
      </c>
      <c r="C766" s="40" t="s">
        <v>83</v>
      </c>
      <c r="D766" s="41">
        <v>14.81</v>
      </c>
      <c r="E766" s="38">
        <f t="shared" ref="E766" si="1003">L766*(1-18%)</f>
        <v>75.267800000000008</v>
      </c>
      <c r="F766" s="38">
        <f t="shared" ref="F766" si="1004">TRUNC(E766*D766,2)</f>
        <v>1114.71</v>
      </c>
      <c r="G766" s="38">
        <f t="shared" ref="G766:I766" si="1005">M766*(1-18%)</f>
        <v>20.262200000000004</v>
      </c>
      <c r="H766" s="38"/>
      <c r="I766" s="38">
        <f t="shared" si="1005"/>
        <v>95.53</v>
      </c>
      <c r="J766" s="68">
        <f>TRUNC(I766*D766,2)</f>
        <v>1414.79</v>
      </c>
      <c r="K766" s="71"/>
      <c r="L766" s="71">
        <v>91.79</v>
      </c>
      <c r="M766" s="71">
        <v>24.71</v>
      </c>
      <c r="N766" s="71"/>
      <c r="O766" s="71">
        <v>116.5</v>
      </c>
      <c r="P766" s="71"/>
      <c r="Q766" s="71">
        <f>U766-R766-S766</f>
        <v>75.261955408492881</v>
      </c>
      <c r="R766" s="71">
        <f>U766-(U766/(1+26.93%))</f>
        <v>20.26804459150712</v>
      </c>
      <c r="S766" s="71">
        <f>N766*(1-18%)</f>
        <v>0</v>
      </c>
      <c r="T766" s="71">
        <f>(SUM(Q766:S766))</f>
        <v>95.53</v>
      </c>
      <c r="U766" s="71">
        <f>O766*(1-18%)</f>
        <v>95.53</v>
      </c>
      <c r="V766" s="71" t="b">
        <f>U766=T766</f>
        <v>1</v>
      </c>
      <c r="W766" s="71" t="b">
        <f>U766=I766</f>
        <v>1</v>
      </c>
      <c r="X766" s="72">
        <f>((U766/O766)-1)*100</f>
        <v>-17.999999999999993</v>
      </c>
      <c r="Y766" s="71"/>
      <c r="Z766" s="71"/>
    </row>
    <row r="767" spans="1:26" s="73" customFormat="1" x14ac:dyDescent="0.25">
      <c r="A767" s="74" t="s">
        <v>212</v>
      </c>
      <c r="B767" s="78" t="s">
        <v>213</v>
      </c>
      <c r="C767" s="79"/>
      <c r="D767" s="79"/>
      <c r="E767" s="79"/>
      <c r="F767" s="79"/>
      <c r="G767" s="79"/>
      <c r="H767" s="79"/>
      <c r="I767" s="79"/>
      <c r="J767" s="80"/>
      <c r="K767" s="71"/>
      <c r="L767" s="71"/>
      <c r="M767" s="71"/>
      <c r="N767" s="71"/>
      <c r="O767" s="71"/>
      <c r="P767" s="71"/>
      <c r="Q767" s="71"/>
      <c r="R767" s="71"/>
      <c r="S767" s="71"/>
      <c r="T767" s="71"/>
      <c r="U767" s="71"/>
      <c r="V767" s="71"/>
      <c r="W767" s="71"/>
      <c r="X767" s="71"/>
      <c r="Y767" s="71"/>
      <c r="Z767" s="71"/>
    </row>
    <row r="768" spans="1:26" s="73" customFormat="1" x14ac:dyDescent="0.25">
      <c r="A768" s="74" t="s">
        <v>214</v>
      </c>
      <c r="B768" s="78" t="s">
        <v>215</v>
      </c>
      <c r="C768" s="79"/>
      <c r="D768" s="79"/>
      <c r="E768" s="79"/>
      <c r="F768" s="79"/>
      <c r="G768" s="79"/>
      <c r="H768" s="79"/>
      <c r="I768" s="79"/>
      <c r="J768" s="80"/>
      <c r="K768" s="71"/>
      <c r="L768" s="71"/>
      <c r="M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  <c r="X768" s="71"/>
      <c r="Y768" s="71"/>
      <c r="Z768" s="71"/>
    </row>
    <row r="769" spans="1:26" s="73" customFormat="1" ht="25.5" x14ac:dyDescent="0.25">
      <c r="A769" s="39" t="s">
        <v>216</v>
      </c>
      <c r="B769" s="39" t="s">
        <v>217</v>
      </c>
      <c r="C769" s="40" t="s">
        <v>32</v>
      </c>
      <c r="D769" s="41">
        <v>110.83</v>
      </c>
      <c r="E769" s="38">
        <f t="shared" ref="E769" si="1006">L769*(1-18%)</f>
        <v>39.663400000000003</v>
      </c>
      <c r="F769" s="38">
        <f t="shared" ref="F769" si="1007">TRUNC(E769*D769,2)</f>
        <v>4395.8900000000003</v>
      </c>
      <c r="G769" s="38">
        <f t="shared" ref="G769:I769" si="1008">M769*(1-18%)</f>
        <v>10.676400000000001</v>
      </c>
      <c r="H769" s="38"/>
      <c r="I769" s="38">
        <f t="shared" si="1008"/>
        <v>50.339800000000004</v>
      </c>
      <c r="J769" s="68">
        <f>ROUND(I769*D769,2)</f>
        <v>5579.16</v>
      </c>
      <c r="K769" s="71"/>
      <c r="L769" s="71">
        <v>48.37</v>
      </c>
      <c r="M769" s="71">
        <v>13.02</v>
      </c>
      <c r="N769" s="71"/>
      <c r="O769" s="71">
        <v>61.39</v>
      </c>
      <c r="P769" s="71"/>
      <c r="Q769" s="71">
        <f>U769-R769-S769</f>
        <v>39.659497360750024</v>
      </c>
      <c r="R769" s="71">
        <f>U769-(U769/(1+26.93%))</f>
        <v>10.68030263924998</v>
      </c>
      <c r="S769" s="71">
        <f>N769*(1-18%)</f>
        <v>0</v>
      </c>
      <c r="T769" s="71">
        <f>(SUM(Q769:S769))</f>
        <v>50.339800000000004</v>
      </c>
      <c r="U769" s="71">
        <f>O769*(1-18%)</f>
        <v>50.339800000000004</v>
      </c>
      <c r="V769" s="71" t="b">
        <f>U769=T769</f>
        <v>1</v>
      </c>
      <c r="W769" s="71" t="b">
        <f>U769=I769</f>
        <v>1</v>
      </c>
      <c r="X769" s="72">
        <f>((U769/O769)-1)*100</f>
        <v>-17.999999999999993</v>
      </c>
      <c r="Y769" s="71"/>
      <c r="Z769" s="71"/>
    </row>
    <row r="770" spans="1:26" s="73" customFormat="1" x14ac:dyDescent="0.25">
      <c r="A770" s="74" t="s">
        <v>218</v>
      </c>
      <c r="B770" s="78" t="s">
        <v>219</v>
      </c>
      <c r="C770" s="79"/>
      <c r="D770" s="79"/>
      <c r="E770" s="79"/>
      <c r="F770" s="79"/>
      <c r="G770" s="79"/>
      <c r="H770" s="79"/>
      <c r="I770" s="79"/>
      <c r="J770" s="80"/>
      <c r="K770" s="71"/>
      <c r="L770" s="71"/>
      <c r="M770" s="71"/>
      <c r="N770" s="71"/>
      <c r="O770" s="71"/>
      <c r="P770" s="71"/>
      <c r="Q770" s="71"/>
      <c r="R770" s="71"/>
      <c r="S770" s="71"/>
      <c r="T770" s="71"/>
      <c r="U770" s="71"/>
      <c r="V770" s="71"/>
      <c r="W770" s="71"/>
      <c r="X770" s="71"/>
      <c r="Y770" s="71"/>
      <c r="Z770" s="71"/>
    </row>
    <row r="771" spans="1:26" s="73" customFormat="1" x14ac:dyDescent="0.25">
      <c r="A771" s="39" t="s">
        <v>220</v>
      </c>
      <c r="B771" s="39" t="s">
        <v>221</v>
      </c>
      <c r="C771" s="40" t="s">
        <v>32</v>
      </c>
      <c r="D771" s="41">
        <v>2.5</v>
      </c>
      <c r="E771" s="38">
        <f t="shared" ref="E771" si="1009">L771*(1-18%)</f>
        <v>4.9691999999999998</v>
      </c>
      <c r="F771" s="38">
        <f t="shared" ref="F771" si="1010">TRUNC(E771*D771,2)</f>
        <v>12.42</v>
      </c>
      <c r="G771" s="38">
        <f t="shared" ref="G771:I771" si="1011">M771*(1-18%)</f>
        <v>1.3366</v>
      </c>
      <c r="H771" s="38"/>
      <c r="I771" s="38">
        <f t="shared" si="1011"/>
        <v>6.3057999999999996</v>
      </c>
      <c r="J771" s="68">
        <f>ROUND(I771*D771,2)</f>
        <v>15.76</v>
      </c>
      <c r="K771" s="71"/>
      <c r="L771" s="71">
        <v>6.06</v>
      </c>
      <c r="M771" s="71">
        <v>1.63</v>
      </c>
      <c r="N771" s="71"/>
      <c r="O771" s="71">
        <v>7.6899999999999995</v>
      </c>
      <c r="P771" s="71"/>
      <c r="Q771" s="71">
        <f>U771-R771-S771</f>
        <v>4.9679350823288431</v>
      </c>
      <c r="R771" s="71">
        <f>U771-(U771/(1+26.93%))</f>
        <v>1.3378649176711566</v>
      </c>
      <c r="S771" s="71">
        <f>N771*(1-18%)</f>
        <v>0</v>
      </c>
      <c r="T771" s="71">
        <f>(SUM(Q771:S771))</f>
        <v>6.3057999999999996</v>
      </c>
      <c r="U771" s="71">
        <f>O771*(1-18%)</f>
        <v>6.3057999999999996</v>
      </c>
      <c r="V771" s="71" t="b">
        <f>U771=T771</f>
        <v>1</v>
      </c>
      <c r="W771" s="71" t="b">
        <f>U771=I771</f>
        <v>1</v>
      </c>
      <c r="X771" s="72">
        <f>((U771/O771)-1)*100</f>
        <v>-18.000000000000004</v>
      </c>
      <c r="Y771" s="71"/>
      <c r="Z771" s="71"/>
    </row>
    <row r="772" spans="1:26" s="73" customFormat="1" x14ac:dyDescent="0.25">
      <c r="A772" s="74" t="s">
        <v>1377</v>
      </c>
      <c r="B772" s="78" t="s">
        <v>1378</v>
      </c>
      <c r="C772" s="79"/>
      <c r="D772" s="79"/>
      <c r="E772" s="79"/>
      <c r="F772" s="79"/>
      <c r="G772" s="79"/>
      <c r="H772" s="79"/>
      <c r="I772" s="79"/>
      <c r="J772" s="80"/>
      <c r="K772" s="71"/>
      <c r="L772" s="71"/>
      <c r="M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  <c r="X772" s="71"/>
      <c r="Y772" s="71"/>
      <c r="Z772" s="71"/>
    </row>
    <row r="773" spans="1:26" s="73" customFormat="1" x14ac:dyDescent="0.25">
      <c r="A773" s="74" t="s">
        <v>222</v>
      </c>
      <c r="B773" s="78" t="s">
        <v>223</v>
      </c>
      <c r="C773" s="79"/>
      <c r="D773" s="79"/>
      <c r="E773" s="79"/>
      <c r="F773" s="79"/>
      <c r="G773" s="79"/>
      <c r="H773" s="79"/>
      <c r="I773" s="79"/>
      <c r="J773" s="80"/>
      <c r="K773" s="71"/>
      <c r="L773" s="71"/>
      <c r="M773" s="71"/>
      <c r="N773" s="71"/>
      <c r="O773" s="71"/>
      <c r="P773" s="71"/>
      <c r="Q773" s="71"/>
      <c r="R773" s="71"/>
      <c r="S773" s="71"/>
      <c r="T773" s="71"/>
      <c r="U773" s="71"/>
      <c r="V773" s="71"/>
      <c r="W773" s="71"/>
      <c r="X773" s="71"/>
      <c r="Y773" s="71"/>
      <c r="Z773" s="71"/>
    </row>
    <row r="774" spans="1:26" s="73" customFormat="1" ht="89.25" x14ac:dyDescent="0.25">
      <c r="A774" s="39" t="s">
        <v>224</v>
      </c>
      <c r="B774" s="39" t="s">
        <v>225</v>
      </c>
      <c r="C774" s="40" t="s">
        <v>32</v>
      </c>
      <c r="D774" s="41">
        <v>74.180000000000007</v>
      </c>
      <c r="E774" s="38">
        <f t="shared" ref="E774:E779" si="1012">L774*(1-18%)</f>
        <v>33.193599999999996</v>
      </c>
      <c r="F774" s="38">
        <f t="shared" ref="F774:F779" si="1013">TRUNC(E774*D774,2)</f>
        <v>2462.3000000000002</v>
      </c>
      <c r="G774" s="38">
        <f t="shared" ref="G774:I779" si="1014">M774*(1-18%)</f>
        <v>8.9380000000000006</v>
      </c>
      <c r="H774" s="38"/>
      <c r="I774" s="38">
        <f t="shared" si="1014"/>
        <v>42.131599999999999</v>
      </c>
      <c r="J774" s="68">
        <f>ROUND(I774*D774,2)</f>
        <v>3125.32</v>
      </c>
      <c r="K774" s="71"/>
      <c r="L774" s="71">
        <v>40.479999999999997</v>
      </c>
      <c r="M774" s="71">
        <v>10.9</v>
      </c>
      <c r="N774" s="71"/>
      <c r="O774" s="71">
        <v>51.379999999999995</v>
      </c>
      <c r="P774" s="71"/>
      <c r="Q774" s="71">
        <f t="shared" ref="Q774:Q779" si="1015">U774-R774-S774</f>
        <v>33.192783423934458</v>
      </c>
      <c r="R774" s="71">
        <f t="shared" ref="R774:R779" si="1016">U774-(U774/(1+26.93%))</f>
        <v>8.9388165760655411</v>
      </c>
      <c r="S774" s="71">
        <f t="shared" ref="S774:S779" si="1017">N774*(1-18%)</f>
        <v>0</v>
      </c>
      <c r="T774" s="71">
        <f t="shared" ref="T774:T779" si="1018">(SUM(Q774:S774))</f>
        <v>42.131599999999999</v>
      </c>
      <c r="U774" s="71">
        <f t="shared" ref="U774:U779" si="1019">O774*(1-18%)</f>
        <v>42.131599999999999</v>
      </c>
      <c r="V774" s="71" t="b">
        <f t="shared" ref="V774:V779" si="1020">U774=T774</f>
        <v>1</v>
      </c>
      <c r="W774" s="71" t="b">
        <f t="shared" ref="W774:W779" si="1021">U774=I774</f>
        <v>1</v>
      </c>
      <c r="X774" s="72">
        <f t="shared" ref="X774:X779" si="1022">((U774/O774)-1)*100</f>
        <v>-17.999999999999993</v>
      </c>
      <c r="Y774" s="71"/>
      <c r="Z774" s="71"/>
    </row>
    <row r="775" spans="1:26" s="73" customFormat="1" ht="76.5" x14ac:dyDescent="0.25">
      <c r="A775" s="39" t="s">
        <v>1379</v>
      </c>
      <c r="B775" s="39" t="s">
        <v>1380</v>
      </c>
      <c r="C775" s="40" t="s">
        <v>83</v>
      </c>
      <c r="D775" s="41">
        <v>3.8</v>
      </c>
      <c r="E775" s="38">
        <f t="shared" si="1012"/>
        <v>282.654</v>
      </c>
      <c r="F775" s="38">
        <f t="shared" si="1013"/>
        <v>1074.08</v>
      </c>
      <c r="G775" s="38">
        <f t="shared" si="1014"/>
        <v>76.112399999999994</v>
      </c>
      <c r="H775" s="38"/>
      <c r="I775" s="38">
        <f t="shared" si="1014"/>
        <v>358.76640000000003</v>
      </c>
      <c r="J775" s="68">
        <f>ROUND(I775*D775,2)</f>
        <v>1363.31</v>
      </c>
      <c r="K775" s="71"/>
      <c r="L775" s="71">
        <v>344.7</v>
      </c>
      <c r="M775" s="71">
        <v>92.82</v>
      </c>
      <c r="N775" s="71"/>
      <c r="O775" s="71">
        <v>437.52</v>
      </c>
      <c r="P775" s="71"/>
      <c r="Q775" s="71">
        <f t="shared" si="1015"/>
        <v>282.64901914441037</v>
      </c>
      <c r="R775" s="71">
        <f t="shared" si="1016"/>
        <v>76.117380855589658</v>
      </c>
      <c r="S775" s="71">
        <f t="shared" si="1017"/>
        <v>0</v>
      </c>
      <c r="T775" s="71">
        <f t="shared" si="1018"/>
        <v>358.76640000000003</v>
      </c>
      <c r="U775" s="71">
        <f t="shared" si="1019"/>
        <v>358.76640000000003</v>
      </c>
      <c r="V775" s="71" t="b">
        <f t="shared" si="1020"/>
        <v>1</v>
      </c>
      <c r="W775" s="71" t="b">
        <f t="shared" si="1021"/>
        <v>1</v>
      </c>
      <c r="X775" s="72">
        <f t="shared" si="1022"/>
        <v>-17.999999999999993</v>
      </c>
      <c r="Y775" s="71"/>
      <c r="Z775" s="71"/>
    </row>
    <row r="776" spans="1:26" s="73" customFormat="1" ht="63.75" x14ac:dyDescent="0.25">
      <c r="A776" s="39" t="s">
        <v>1381</v>
      </c>
      <c r="B776" s="39" t="s">
        <v>1382</v>
      </c>
      <c r="C776" s="40" t="s">
        <v>230</v>
      </c>
      <c r="D776" s="41">
        <v>95</v>
      </c>
      <c r="E776" s="38">
        <f t="shared" si="1012"/>
        <v>10.774800000000001</v>
      </c>
      <c r="F776" s="38">
        <f t="shared" si="1013"/>
        <v>1023.6</v>
      </c>
      <c r="G776" s="38">
        <f t="shared" si="1014"/>
        <v>2.8946000000000001</v>
      </c>
      <c r="H776" s="38"/>
      <c r="I776" s="38">
        <f t="shared" si="1014"/>
        <v>13.669400000000003</v>
      </c>
      <c r="J776" s="68">
        <f>ROUND(I776*D776,2)</f>
        <v>1298.5899999999999</v>
      </c>
      <c r="K776" s="71"/>
      <c r="L776" s="71">
        <v>13.14</v>
      </c>
      <c r="M776" s="71">
        <v>3.53</v>
      </c>
      <c r="N776" s="71"/>
      <c r="O776" s="71">
        <v>16.670000000000002</v>
      </c>
      <c r="P776" s="71"/>
      <c r="Q776" s="71">
        <f t="shared" si="1015"/>
        <v>10.769242889781774</v>
      </c>
      <c r="R776" s="71">
        <f t="shared" si="1016"/>
        <v>2.9001571102182293</v>
      </c>
      <c r="S776" s="71">
        <f t="shared" si="1017"/>
        <v>0</v>
      </c>
      <c r="T776" s="71">
        <f t="shared" si="1018"/>
        <v>13.669400000000003</v>
      </c>
      <c r="U776" s="71">
        <f t="shared" si="1019"/>
        <v>13.669400000000003</v>
      </c>
      <c r="V776" s="71" t="b">
        <f t="shared" si="1020"/>
        <v>1</v>
      </c>
      <c r="W776" s="71" t="b">
        <f t="shared" si="1021"/>
        <v>1</v>
      </c>
      <c r="X776" s="72">
        <f t="shared" si="1022"/>
        <v>-17.999999999999993</v>
      </c>
      <c r="Y776" s="71"/>
      <c r="Z776" s="71"/>
    </row>
    <row r="777" spans="1:26" s="73" customFormat="1" ht="63.75" x14ac:dyDescent="0.25">
      <c r="A777" s="39" t="s">
        <v>1383</v>
      </c>
      <c r="B777" s="39" t="s">
        <v>1384</v>
      </c>
      <c r="C777" s="40" t="s">
        <v>230</v>
      </c>
      <c r="D777" s="41">
        <v>177</v>
      </c>
      <c r="E777" s="38">
        <f t="shared" si="1012"/>
        <v>7.6177999999999999</v>
      </c>
      <c r="F777" s="38">
        <f t="shared" si="1013"/>
        <v>1348.35</v>
      </c>
      <c r="G777" s="38">
        <f t="shared" si="1014"/>
        <v>2.0500000000000003</v>
      </c>
      <c r="H777" s="38"/>
      <c r="I777" s="38">
        <f t="shared" si="1014"/>
        <v>9.6677999999999997</v>
      </c>
      <c r="J777" s="68">
        <f>ROUND(I777*D777,2)</f>
        <v>1711.2</v>
      </c>
      <c r="K777" s="71"/>
      <c r="L777" s="71">
        <v>9.2899999999999991</v>
      </c>
      <c r="M777" s="71">
        <v>2.5</v>
      </c>
      <c r="N777" s="71"/>
      <c r="O777" s="71">
        <v>11.79</v>
      </c>
      <c r="P777" s="71"/>
      <c r="Q777" s="71">
        <f t="shared" si="1015"/>
        <v>7.6166390924131413</v>
      </c>
      <c r="R777" s="71">
        <f t="shared" si="1016"/>
        <v>2.0511609075868584</v>
      </c>
      <c r="S777" s="71">
        <f t="shared" si="1017"/>
        <v>0</v>
      </c>
      <c r="T777" s="71">
        <f t="shared" si="1018"/>
        <v>9.6677999999999997</v>
      </c>
      <c r="U777" s="71">
        <f t="shared" si="1019"/>
        <v>9.6677999999999997</v>
      </c>
      <c r="V777" s="71" t="b">
        <f t="shared" si="1020"/>
        <v>1</v>
      </c>
      <c r="W777" s="71" t="b">
        <f t="shared" si="1021"/>
        <v>1</v>
      </c>
      <c r="X777" s="72">
        <f t="shared" si="1022"/>
        <v>-17.999999999999993</v>
      </c>
      <c r="Y777" s="71"/>
      <c r="Z777" s="71"/>
    </row>
    <row r="778" spans="1:26" s="73" customFormat="1" ht="63.75" x14ac:dyDescent="0.25">
      <c r="A778" s="39" t="s">
        <v>1385</v>
      </c>
      <c r="B778" s="39" t="s">
        <v>1386</v>
      </c>
      <c r="C778" s="40" t="s">
        <v>230</v>
      </c>
      <c r="D778" s="41">
        <v>123</v>
      </c>
      <c r="E778" s="38">
        <f t="shared" si="1012"/>
        <v>6.3058000000000005</v>
      </c>
      <c r="F778" s="38">
        <f t="shared" si="1013"/>
        <v>775.61</v>
      </c>
      <c r="G778" s="38">
        <f t="shared" si="1014"/>
        <v>1.6974</v>
      </c>
      <c r="H778" s="38"/>
      <c r="I778" s="38">
        <f t="shared" si="1014"/>
        <v>8.0031999999999996</v>
      </c>
      <c r="J778" s="68">
        <f>ROUND(I778*D778,2)</f>
        <v>984.39</v>
      </c>
      <c r="K778" s="71"/>
      <c r="L778" s="71">
        <v>7.69</v>
      </c>
      <c r="M778" s="71">
        <v>2.0699999999999998</v>
      </c>
      <c r="N778" s="71"/>
      <c r="O778" s="71">
        <v>9.76</v>
      </c>
      <c r="P778" s="71"/>
      <c r="Q778" s="71">
        <f t="shared" si="1015"/>
        <v>6.305207594737257</v>
      </c>
      <c r="R778" s="71">
        <f t="shared" si="1016"/>
        <v>1.6979924052627426</v>
      </c>
      <c r="S778" s="71">
        <f t="shared" si="1017"/>
        <v>0</v>
      </c>
      <c r="T778" s="71">
        <f t="shared" si="1018"/>
        <v>8.0031999999999996</v>
      </c>
      <c r="U778" s="71">
        <f t="shared" si="1019"/>
        <v>8.0031999999999996</v>
      </c>
      <c r="V778" s="71" t="b">
        <f t="shared" si="1020"/>
        <v>1</v>
      </c>
      <c r="W778" s="71" t="b">
        <f t="shared" si="1021"/>
        <v>1</v>
      </c>
      <c r="X778" s="72">
        <f t="shared" si="1022"/>
        <v>-18.000000000000004</v>
      </c>
      <c r="Y778" s="71"/>
      <c r="Z778" s="71"/>
    </row>
    <row r="779" spans="1:26" s="73" customFormat="1" ht="63.75" x14ac:dyDescent="0.25">
      <c r="A779" s="39" t="s">
        <v>1387</v>
      </c>
      <c r="B779" s="39" t="s">
        <v>1388</v>
      </c>
      <c r="C779" s="40" t="s">
        <v>230</v>
      </c>
      <c r="D779" s="41">
        <v>35</v>
      </c>
      <c r="E779" s="38">
        <f t="shared" si="1012"/>
        <v>5.8056000000000001</v>
      </c>
      <c r="F779" s="38">
        <f t="shared" si="1013"/>
        <v>203.19</v>
      </c>
      <c r="G779" s="38">
        <f t="shared" si="1014"/>
        <v>1.5580000000000001</v>
      </c>
      <c r="H779" s="38"/>
      <c r="I779" s="38">
        <f t="shared" si="1014"/>
        <v>7.3636000000000008</v>
      </c>
      <c r="J779" s="68">
        <f>TRUNC(I779*D779,2)</f>
        <v>257.72000000000003</v>
      </c>
      <c r="K779" s="71"/>
      <c r="L779" s="71">
        <v>7.08</v>
      </c>
      <c r="M779" s="71">
        <v>1.9</v>
      </c>
      <c r="N779" s="71"/>
      <c r="O779" s="71">
        <v>8.98</v>
      </c>
      <c r="P779" s="71"/>
      <c r="Q779" s="71">
        <f t="shared" si="1015"/>
        <v>5.8013078074529281</v>
      </c>
      <c r="R779" s="71">
        <f t="shared" si="1016"/>
        <v>1.5622921925470727</v>
      </c>
      <c r="S779" s="71">
        <f t="shared" si="1017"/>
        <v>0</v>
      </c>
      <c r="T779" s="71">
        <f t="shared" si="1018"/>
        <v>7.3636000000000008</v>
      </c>
      <c r="U779" s="71">
        <f t="shared" si="1019"/>
        <v>7.3636000000000008</v>
      </c>
      <c r="V779" s="71" t="b">
        <f t="shared" si="1020"/>
        <v>1</v>
      </c>
      <c r="W779" s="71" t="b">
        <f t="shared" si="1021"/>
        <v>1</v>
      </c>
      <c r="X779" s="72">
        <f t="shared" si="1022"/>
        <v>-17.999999999999993</v>
      </c>
      <c r="Y779" s="71"/>
      <c r="Z779" s="71"/>
    </row>
    <row r="780" spans="1:26" s="73" customFormat="1" x14ac:dyDescent="0.25">
      <c r="A780" s="74" t="s">
        <v>235</v>
      </c>
      <c r="B780" s="78" t="s">
        <v>1639</v>
      </c>
      <c r="C780" s="79"/>
      <c r="D780" s="79"/>
      <c r="E780" s="79"/>
      <c r="F780" s="79"/>
      <c r="G780" s="79"/>
      <c r="H780" s="79"/>
      <c r="I780" s="79"/>
      <c r="J780" s="80"/>
      <c r="K780" s="71"/>
      <c r="L780" s="71"/>
      <c r="M780" s="71"/>
      <c r="N780" s="71"/>
      <c r="O780" s="71"/>
      <c r="P780" s="71"/>
      <c r="Q780" s="71"/>
      <c r="R780" s="71"/>
      <c r="S780" s="71"/>
      <c r="T780" s="71"/>
      <c r="U780" s="71"/>
      <c r="V780" s="71"/>
      <c r="W780" s="71"/>
      <c r="X780" s="71"/>
      <c r="Y780" s="71"/>
      <c r="Z780" s="71"/>
    </row>
    <row r="781" spans="1:26" s="73" customFormat="1" ht="63.75" x14ac:dyDescent="0.25">
      <c r="A781" s="39" t="s">
        <v>236</v>
      </c>
      <c r="B781" s="39" t="s">
        <v>237</v>
      </c>
      <c r="C781" s="40" t="s">
        <v>32</v>
      </c>
      <c r="D781" s="41">
        <v>90.83</v>
      </c>
      <c r="E781" s="38">
        <f t="shared" ref="E781:E786" si="1023">L781*(1-18%)</f>
        <v>51.750200000000007</v>
      </c>
      <c r="F781" s="38">
        <f t="shared" ref="F781:F786" si="1024">TRUNC(E781*D781,2)</f>
        <v>4700.47</v>
      </c>
      <c r="G781" s="38">
        <f t="shared" ref="G781:I786" si="1025">M781*(1-18%)</f>
        <v>13.931799999999999</v>
      </c>
      <c r="H781" s="38"/>
      <c r="I781" s="38">
        <f t="shared" si="1025"/>
        <v>65.682000000000002</v>
      </c>
      <c r="J781" s="68">
        <f>TRUNC(I781*D781,2)</f>
        <v>5965.89</v>
      </c>
      <c r="K781" s="71"/>
      <c r="L781" s="71">
        <v>63.11</v>
      </c>
      <c r="M781" s="71">
        <v>16.989999999999998</v>
      </c>
      <c r="N781" s="71"/>
      <c r="O781" s="71">
        <v>80.099999999999994</v>
      </c>
      <c r="P781" s="71"/>
      <c r="Q781" s="71">
        <f t="shared" ref="Q781:Q786" si="1026">U781-R781-S781</f>
        <v>51.746632001890816</v>
      </c>
      <c r="R781" s="71">
        <f t="shared" ref="R781:R786" si="1027">U781-(U781/(1+26.93%))</f>
        <v>13.935367998109186</v>
      </c>
      <c r="S781" s="71">
        <f t="shared" ref="S781:S786" si="1028">N781*(1-18%)</f>
        <v>0</v>
      </c>
      <c r="T781" s="71">
        <f t="shared" ref="T781:T786" si="1029">(SUM(Q781:S781))</f>
        <v>65.682000000000002</v>
      </c>
      <c r="U781" s="71">
        <f t="shared" ref="U781:U786" si="1030">O781*(1-18%)</f>
        <v>65.682000000000002</v>
      </c>
      <c r="V781" s="71" t="b">
        <f t="shared" ref="V781:V786" si="1031">U781=T781</f>
        <v>1</v>
      </c>
      <c r="W781" s="71" t="b">
        <f t="shared" ref="W781:W786" si="1032">U781=I781</f>
        <v>1</v>
      </c>
      <c r="X781" s="72">
        <f t="shared" ref="X781:X786" si="1033">((U781/O781)-1)*100</f>
        <v>-17.999999999999993</v>
      </c>
      <c r="Y781" s="71"/>
      <c r="Z781" s="71"/>
    </row>
    <row r="782" spans="1:26" s="73" customFormat="1" ht="38.25" x14ac:dyDescent="0.25">
      <c r="A782" s="39" t="s">
        <v>238</v>
      </c>
      <c r="B782" s="39" t="s">
        <v>239</v>
      </c>
      <c r="C782" s="40" t="s">
        <v>230</v>
      </c>
      <c r="D782" s="41">
        <v>114</v>
      </c>
      <c r="E782" s="38">
        <f t="shared" si="1023"/>
        <v>10.709200000000001</v>
      </c>
      <c r="F782" s="38">
        <f t="shared" si="1024"/>
        <v>1220.8399999999999</v>
      </c>
      <c r="G782" s="38">
        <f t="shared" si="1025"/>
        <v>2.8782000000000001</v>
      </c>
      <c r="H782" s="38"/>
      <c r="I782" s="38">
        <f t="shared" si="1025"/>
        <v>13.587400000000001</v>
      </c>
      <c r="J782" s="68">
        <f>ROUND(I782*D782,2)</f>
        <v>1548.96</v>
      </c>
      <c r="K782" s="71"/>
      <c r="L782" s="71">
        <v>13.06</v>
      </c>
      <c r="M782" s="71">
        <v>3.51</v>
      </c>
      <c r="N782" s="71"/>
      <c r="O782" s="71">
        <v>16.57</v>
      </c>
      <c r="P782" s="71"/>
      <c r="Q782" s="71">
        <f t="shared" si="1026"/>
        <v>10.704640352950447</v>
      </c>
      <c r="R782" s="71">
        <f t="shared" si="1027"/>
        <v>2.8827596470495536</v>
      </c>
      <c r="S782" s="71">
        <f t="shared" si="1028"/>
        <v>0</v>
      </c>
      <c r="T782" s="71">
        <f t="shared" si="1029"/>
        <v>13.587400000000001</v>
      </c>
      <c r="U782" s="71">
        <f t="shared" si="1030"/>
        <v>13.587400000000001</v>
      </c>
      <c r="V782" s="71" t="b">
        <f t="shared" si="1031"/>
        <v>1</v>
      </c>
      <c r="W782" s="71" t="b">
        <f t="shared" si="1032"/>
        <v>1</v>
      </c>
      <c r="X782" s="72">
        <f t="shared" si="1033"/>
        <v>-17.999999999999993</v>
      </c>
      <c r="Y782" s="71"/>
      <c r="Z782" s="71"/>
    </row>
    <row r="783" spans="1:26" s="73" customFormat="1" ht="38.25" x14ac:dyDescent="0.25">
      <c r="A783" s="39" t="s">
        <v>240</v>
      </c>
      <c r="B783" s="39" t="s">
        <v>241</v>
      </c>
      <c r="C783" s="40" t="s">
        <v>230</v>
      </c>
      <c r="D783" s="41">
        <v>29</v>
      </c>
      <c r="E783" s="38">
        <f t="shared" si="1023"/>
        <v>9.6596000000000011</v>
      </c>
      <c r="F783" s="38">
        <f t="shared" si="1024"/>
        <v>280.12</v>
      </c>
      <c r="G783" s="38">
        <f t="shared" si="1025"/>
        <v>2.5994000000000002</v>
      </c>
      <c r="H783" s="38"/>
      <c r="I783" s="38">
        <f t="shared" si="1025"/>
        <v>12.259</v>
      </c>
      <c r="J783" s="68">
        <f>ROUND(I783*D783,2)</f>
        <v>355.51</v>
      </c>
      <c r="K783" s="71"/>
      <c r="L783" s="71">
        <v>11.78</v>
      </c>
      <c r="M783" s="71">
        <v>3.17</v>
      </c>
      <c r="N783" s="71"/>
      <c r="O783" s="71">
        <v>14.95</v>
      </c>
      <c r="P783" s="71"/>
      <c r="Q783" s="71">
        <f t="shared" si="1026"/>
        <v>9.658079256282992</v>
      </c>
      <c r="R783" s="71">
        <f t="shared" si="1027"/>
        <v>2.6009207437170083</v>
      </c>
      <c r="S783" s="71">
        <f t="shared" si="1028"/>
        <v>0</v>
      </c>
      <c r="T783" s="71">
        <f t="shared" si="1029"/>
        <v>12.259</v>
      </c>
      <c r="U783" s="71">
        <f t="shared" si="1030"/>
        <v>12.259</v>
      </c>
      <c r="V783" s="71" t="b">
        <f t="shared" si="1031"/>
        <v>1</v>
      </c>
      <c r="W783" s="71" t="b">
        <f t="shared" si="1032"/>
        <v>1</v>
      </c>
      <c r="X783" s="72">
        <f t="shared" si="1033"/>
        <v>-17.999999999999993</v>
      </c>
      <c r="Y783" s="71"/>
      <c r="Z783" s="71"/>
    </row>
    <row r="784" spans="1:26" s="73" customFormat="1" ht="38.25" x14ac:dyDescent="0.25">
      <c r="A784" s="39" t="s">
        <v>242</v>
      </c>
      <c r="B784" s="39" t="s">
        <v>243</v>
      </c>
      <c r="C784" s="40" t="s">
        <v>230</v>
      </c>
      <c r="D784" s="41">
        <v>75</v>
      </c>
      <c r="E784" s="38">
        <f t="shared" si="1023"/>
        <v>8.7330000000000005</v>
      </c>
      <c r="F784" s="38">
        <f t="shared" si="1024"/>
        <v>654.97</v>
      </c>
      <c r="G784" s="38">
        <f t="shared" si="1025"/>
        <v>2.3452000000000002</v>
      </c>
      <c r="H784" s="38"/>
      <c r="I784" s="38">
        <f t="shared" si="1025"/>
        <v>11.078200000000001</v>
      </c>
      <c r="J784" s="68">
        <f>TRUNC(I784*D784,2)</f>
        <v>830.86</v>
      </c>
      <c r="K784" s="71"/>
      <c r="L784" s="71">
        <v>10.65</v>
      </c>
      <c r="M784" s="71">
        <v>2.86</v>
      </c>
      <c r="N784" s="71"/>
      <c r="O784" s="71">
        <v>13.51</v>
      </c>
      <c r="P784" s="71"/>
      <c r="Q784" s="71">
        <f t="shared" si="1026"/>
        <v>8.7278027259119213</v>
      </c>
      <c r="R784" s="71">
        <f t="shared" si="1027"/>
        <v>2.3503972740880794</v>
      </c>
      <c r="S784" s="71">
        <f t="shared" si="1028"/>
        <v>0</v>
      </c>
      <c r="T784" s="71">
        <f t="shared" si="1029"/>
        <v>11.078200000000001</v>
      </c>
      <c r="U784" s="71">
        <f t="shared" si="1030"/>
        <v>11.078200000000001</v>
      </c>
      <c r="V784" s="71" t="b">
        <f t="shared" si="1031"/>
        <v>1</v>
      </c>
      <c r="W784" s="71" t="b">
        <f t="shared" si="1032"/>
        <v>1</v>
      </c>
      <c r="X784" s="72">
        <f t="shared" si="1033"/>
        <v>-17.999999999999993</v>
      </c>
      <c r="Y784" s="71"/>
      <c r="Z784" s="71"/>
    </row>
    <row r="785" spans="1:26" s="73" customFormat="1" ht="38.25" x14ac:dyDescent="0.25">
      <c r="A785" s="39" t="s">
        <v>244</v>
      </c>
      <c r="B785" s="39" t="s">
        <v>245</v>
      </c>
      <c r="C785" s="40" t="s">
        <v>230</v>
      </c>
      <c r="D785" s="41">
        <v>151</v>
      </c>
      <c r="E785" s="38">
        <f t="shared" si="1023"/>
        <v>7.6752000000000002</v>
      </c>
      <c r="F785" s="38">
        <f t="shared" si="1024"/>
        <v>1158.95</v>
      </c>
      <c r="G785" s="38">
        <f t="shared" si="1025"/>
        <v>2.0664000000000002</v>
      </c>
      <c r="H785" s="38"/>
      <c r="I785" s="38">
        <f t="shared" si="1025"/>
        <v>9.7416</v>
      </c>
      <c r="J785" s="68">
        <f>ROUND(I785*D785,2)</f>
        <v>1470.98</v>
      </c>
      <c r="K785" s="71"/>
      <c r="L785" s="71">
        <v>9.36</v>
      </c>
      <c r="M785" s="71">
        <v>2.52</v>
      </c>
      <c r="N785" s="71"/>
      <c r="O785" s="71">
        <v>11.879999999999999</v>
      </c>
      <c r="P785" s="71"/>
      <c r="Q785" s="71">
        <f t="shared" si="1026"/>
        <v>7.6747813755613334</v>
      </c>
      <c r="R785" s="71">
        <f t="shared" si="1027"/>
        <v>2.0668186244386666</v>
      </c>
      <c r="S785" s="71">
        <f t="shared" si="1028"/>
        <v>0</v>
      </c>
      <c r="T785" s="71">
        <f t="shared" si="1029"/>
        <v>9.7416</v>
      </c>
      <c r="U785" s="71">
        <f t="shared" si="1030"/>
        <v>9.7416</v>
      </c>
      <c r="V785" s="71" t="b">
        <f t="shared" si="1031"/>
        <v>1</v>
      </c>
      <c r="W785" s="71" t="b">
        <f t="shared" si="1032"/>
        <v>1</v>
      </c>
      <c r="X785" s="72">
        <f t="shared" si="1033"/>
        <v>-17.999999999999993</v>
      </c>
      <c r="Y785" s="71"/>
      <c r="Z785" s="71"/>
    </row>
    <row r="786" spans="1:26" s="73" customFormat="1" ht="63.75" x14ac:dyDescent="0.25">
      <c r="A786" s="39" t="s">
        <v>1389</v>
      </c>
      <c r="B786" s="39" t="s">
        <v>1390</v>
      </c>
      <c r="C786" s="40" t="s">
        <v>83</v>
      </c>
      <c r="D786" s="41">
        <v>5.64</v>
      </c>
      <c r="E786" s="38">
        <f t="shared" si="1023"/>
        <v>285.24520000000001</v>
      </c>
      <c r="F786" s="38">
        <f t="shared" si="1024"/>
        <v>1608.78</v>
      </c>
      <c r="G786" s="38">
        <f t="shared" si="1025"/>
        <v>76.809400000000011</v>
      </c>
      <c r="H786" s="38"/>
      <c r="I786" s="38">
        <f t="shared" si="1025"/>
        <v>362.05460000000005</v>
      </c>
      <c r="J786" s="68">
        <f>TRUNC(I786*D786,2)</f>
        <v>2041.98</v>
      </c>
      <c r="K786" s="71"/>
      <c r="L786" s="71">
        <v>347.86</v>
      </c>
      <c r="M786" s="71">
        <v>93.67</v>
      </c>
      <c r="N786" s="71"/>
      <c r="O786" s="71">
        <v>441.53000000000003</v>
      </c>
      <c r="P786" s="71"/>
      <c r="Q786" s="71">
        <f t="shared" si="1026"/>
        <v>285.2395808713465</v>
      </c>
      <c r="R786" s="71">
        <f t="shared" si="1027"/>
        <v>76.815019128653546</v>
      </c>
      <c r="S786" s="71">
        <f t="shared" si="1028"/>
        <v>0</v>
      </c>
      <c r="T786" s="71">
        <f t="shared" si="1029"/>
        <v>362.05460000000005</v>
      </c>
      <c r="U786" s="71">
        <f t="shared" si="1030"/>
        <v>362.05460000000005</v>
      </c>
      <c r="V786" s="71" t="b">
        <f t="shared" si="1031"/>
        <v>1</v>
      </c>
      <c r="W786" s="71" t="b">
        <f t="shared" si="1032"/>
        <v>1</v>
      </c>
      <c r="X786" s="72">
        <f t="shared" si="1033"/>
        <v>-17.999999999999993</v>
      </c>
      <c r="Y786" s="71"/>
      <c r="Z786" s="71"/>
    </row>
    <row r="787" spans="1:26" s="73" customFormat="1" x14ac:dyDescent="0.25">
      <c r="A787" s="74" t="s">
        <v>1391</v>
      </c>
      <c r="B787" s="78" t="s">
        <v>275</v>
      </c>
      <c r="C787" s="79"/>
      <c r="D787" s="79"/>
      <c r="E787" s="79"/>
      <c r="F787" s="79"/>
      <c r="G787" s="79"/>
      <c r="H787" s="79"/>
      <c r="I787" s="79"/>
      <c r="J787" s="80"/>
      <c r="K787" s="71"/>
      <c r="L787" s="71"/>
      <c r="M787" s="71"/>
      <c r="N787" s="71"/>
      <c r="O787" s="71"/>
      <c r="P787" s="71"/>
      <c r="Q787" s="71"/>
      <c r="R787" s="71"/>
      <c r="S787" s="71"/>
      <c r="T787" s="71"/>
      <c r="U787" s="71"/>
      <c r="V787" s="71"/>
      <c r="W787" s="71"/>
      <c r="X787" s="71"/>
      <c r="Y787" s="71"/>
      <c r="Z787" s="71"/>
    </row>
    <row r="788" spans="1:26" s="73" customFormat="1" ht="51" x14ac:dyDescent="0.25">
      <c r="A788" s="39" t="s">
        <v>1392</v>
      </c>
      <c r="B788" s="39" t="s">
        <v>1393</v>
      </c>
      <c r="C788" s="40" t="s">
        <v>32</v>
      </c>
      <c r="D788" s="41">
        <v>178.5</v>
      </c>
      <c r="E788" s="38">
        <f t="shared" ref="E788:E796" si="1034">L788*(1-18%)</f>
        <v>50.331600000000009</v>
      </c>
      <c r="F788" s="38">
        <f t="shared" ref="F788:F796" si="1035">TRUNC(E788*D788,2)</f>
        <v>8984.19</v>
      </c>
      <c r="G788" s="38">
        <f t="shared" ref="G788:I796" si="1036">M788*(1-18%)</f>
        <v>13.5464</v>
      </c>
      <c r="H788" s="38"/>
      <c r="I788" s="38">
        <f t="shared" si="1036"/>
        <v>63.878000000000007</v>
      </c>
      <c r="J788" s="68">
        <f>ROUND(I788*D788,2)</f>
        <v>11402.22</v>
      </c>
      <c r="K788" s="71"/>
      <c r="L788" s="71">
        <v>61.38</v>
      </c>
      <c r="M788" s="71">
        <v>16.52</v>
      </c>
      <c r="N788" s="71"/>
      <c r="O788" s="71">
        <v>77.900000000000006</v>
      </c>
      <c r="P788" s="71"/>
      <c r="Q788" s="71">
        <f t="shared" ref="Q788:Q796" si="1037">U788-R788-S788</f>
        <v>50.325376191601684</v>
      </c>
      <c r="R788" s="71">
        <f t="shared" ref="R788:R796" si="1038">U788-(U788/(1+26.93%))</f>
        <v>13.552623808398323</v>
      </c>
      <c r="S788" s="71">
        <f t="shared" ref="S788:S796" si="1039">N788*(1-18%)</f>
        <v>0</v>
      </c>
      <c r="T788" s="71">
        <f t="shared" ref="T788:T796" si="1040">(SUM(Q788:S788))</f>
        <v>63.878000000000007</v>
      </c>
      <c r="U788" s="71">
        <f t="shared" ref="U788:U796" si="1041">O788*(1-18%)</f>
        <v>63.878000000000007</v>
      </c>
      <c r="V788" s="71" t="b">
        <f t="shared" ref="V788:V796" si="1042">U788=T788</f>
        <v>1</v>
      </c>
      <c r="W788" s="71" t="b">
        <f t="shared" ref="W788:W796" si="1043">U788=I788</f>
        <v>1</v>
      </c>
      <c r="X788" s="72">
        <f t="shared" ref="X788:X796" si="1044">((U788/O788)-1)*100</f>
        <v>-17.999999999999993</v>
      </c>
      <c r="Y788" s="71"/>
      <c r="Z788" s="71"/>
    </row>
    <row r="789" spans="1:26" s="73" customFormat="1" ht="76.5" x14ac:dyDescent="0.25">
      <c r="A789" s="39" t="s">
        <v>1394</v>
      </c>
      <c r="B789" s="39" t="s">
        <v>1395</v>
      </c>
      <c r="C789" s="40" t="s">
        <v>83</v>
      </c>
      <c r="D789" s="41">
        <v>12.34</v>
      </c>
      <c r="E789" s="38">
        <f t="shared" si="1034"/>
        <v>281.12060000000002</v>
      </c>
      <c r="F789" s="38">
        <f t="shared" si="1035"/>
        <v>3469.02</v>
      </c>
      <c r="G789" s="38">
        <f t="shared" si="1036"/>
        <v>75.702399999999997</v>
      </c>
      <c r="H789" s="38"/>
      <c r="I789" s="38">
        <f t="shared" si="1036"/>
        <v>356.82300000000004</v>
      </c>
      <c r="J789" s="68">
        <f>TRUNC(I789*D789,2)</f>
        <v>4403.1899999999996</v>
      </c>
      <c r="K789" s="71"/>
      <c r="L789" s="71">
        <v>342.83</v>
      </c>
      <c r="M789" s="71">
        <v>92.32</v>
      </c>
      <c r="N789" s="71"/>
      <c r="O789" s="71">
        <v>435.15</v>
      </c>
      <c r="P789" s="71"/>
      <c r="Q789" s="71">
        <f t="shared" si="1037"/>
        <v>281.11793902150799</v>
      </c>
      <c r="R789" s="71">
        <f t="shared" si="1038"/>
        <v>75.705060978492043</v>
      </c>
      <c r="S789" s="71">
        <f t="shared" si="1039"/>
        <v>0</v>
      </c>
      <c r="T789" s="71">
        <f t="shared" si="1040"/>
        <v>356.82300000000004</v>
      </c>
      <c r="U789" s="71">
        <f t="shared" si="1041"/>
        <v>356.82300000000004</v>
      </c>
      <c r="V789" s="71" t="b">
        <f t="shared" si="1042"/>
        <v>1</v>
      </c>
      <c r="W789" s="71" t="b">
        <f t="shared" si="1043"/>
        <v>1</v>
      </c>
      <c r="X789" s="72">
        <f t="shared" si="1044"/>
        <v>-17.999999999999982</v>
      </c>
      <c r="Y789" s="71"/>
      <c r="Z789" s="71"/>
    </row>
    <row r="790" spans="1:26" s="73" customFormat="1" ht="63.75" x14ac:dyDescent="0.25">
      <c r="A790" s="39" t="s">
        <v>1381</v>
      </c>
      <c r="B790" s="39" t="s">
        <v>1382</v>
      </c>
      <c r="C790" s="40" t="s">
        <v>230</v>
      </c>
      <c r="D790" s="41">
        <v>166</v>
      </c>
      <c r="E790" s="38">
        <f t="shared" si="1034"/>
        <v>10.774800000000001</v>
      </c>
      <c r="F790" s="38">
        <f t="shared" si="1035"/>
        <v>1788.61</v>
      </c>
      <c r="G790" s="38">
        <f t="shared" si="1036"/>
        <v>2.8946000000000001</v>
      </c>
      <c r="H790" s="38"/>
      <c r="I790" s="38">
        <f t="shared" si="1036"/>
        <v>13.669400000000003</v>
      </c>
      <c r="J790" s="68">
        <f>ROUND(I790*D790,2)</f>
        <v>2269.12</v>
      </c>
      <c r="K790" s="71"/>
      <c r="L790" s="71">
        <v>13.14</v>
      </c>
      <c r="M790" s="71">
        <v>3.53</v>
      </c>
      <c r="N790" s="71"/>
      <c r="O790" s="71">
        <v>16.670000000000002</v>
      </c>
      <c r="P790" s="71"/>
      <c r="Q790" s="71">
        <f t="shared" si="1037"/>
        <v>10.769242889781774</v>
      </c>
      <c r="R790" s="71">
        <f t="shared" si="1038"/>
        <v>2.9001571102182293</v>
      </c>
      <c r="S790" s="71">
        <f t="shared" si="1039"/>
        <v>0</v>
      </c>
      <c r="T790" s="71">
        <f t="shared" si="1040"/>
        <v>13.669400000000003</v>
      </c>
      <c r="U790" s="71">
        <f t="shared" si="1041"/>
        <v>13.669400000000003</v>
      </c>
      <c r="V790" s="71" t="b">
        <f t="shared" si="1042"/>
        <v>1</v>
      </c>
      <c r="W790" s="71" t="b">
        <f t="shared" si="1043"/>
        <v>1</v>
      </c>
      <c r="X790" s="72">
        <f t="shared" si="1044"/>
        <v>-17.999999999999993</v>
      </c>
      <c r="Y790" s="71"/>
      <c r="Z790" s="71"/>
    </row>
    <row r="791" spans="1:26" s="73" customFormat="1" ht="63.75" x14ac:dyDescent="0.25">
      <c r="A791" s="39" t="s">
        <v>1396</v>
      </c>
      <c r="B791" s="39" t="s">
        <v>1397</v>
      </c>
      <c r="C791" s="40" t="s">
        <v>230</v>
      </c>
      <c r="D791" s="41">
        <v>38</v>
      </c>
      <c r="E791" s="38">
        <f t="shared" si="1034"/>
        <v>9.7006000000000014</v>
      </c>
      <c r="F791" s="38">
        <f t="shared" si="1035"/>
        <v>368.62</v>
      </c>
      <c r="G791" s="38">
        <f t="shared" si="1036"/>
        <v>2.6076000000000001</v>
      </c>
      <c r="H791" s="38"/>
      <c r="I791" s="38">
        <f t="shared" si="1036"/>
        <v>12.308200000000001</v>
      </c>
      <c r="J791" s="68">
        <f>ROUND(I791*D791,2)</f>
        <v>467.71</v>
      </c>
      <c r="K791" s="71"/>
      <c r="L791" s="71">
        <v>11.83</v>
      </c>
      <c r="M791" s="71">
        <v>3.18</v>
      </c>
      <c r="N791" s="71"/>
      <c r="O791" s="71">
        <v>15.01</v>
      </c>
      <c r="P791" s="71"/>
      <c r="Q791" s="71">
        <f t="shared" si="1037"/>
        <v>9.6968407783817874</v>
      </c>
      <c r="R791" s="71">
        <f t="shared" si="1038"/>
        <v>2.6113592216182138</v>
      </c>
      <c r="S791" s="71">
        <f t="shared" si="1039"/>
        <v>0</v>
      </c>
      <c r="T791" s="71">
        <f t="shared" si="1040"/>
        <v>12.308200000000001</v>
      </c>
      <c r="U791" s="71">
        <f t="shared" si="1041"/>
        <v>12.308200000000001</v>
      </c>
      <c r="V791" s="71" t="b">
        <f t="shared" si="1042"/>
        <v>1</v>
      </c>
      <c r="W791" s="71" t="b">
        <f t="shared" si="1043"/>
        <v>1</v>
      </c>
      <c r="X791" s="72">
        <f t="shared" si="1044"/>
        <v>-17.999999999999993</v>
      </c>
      <c r="Y791" s="71"/>
      <c r="Z791" s="71"/>
    </row>
    <row r="792" spans="1:26" s="73" customFormat="1" ht="63.75" x14ac:dyDescent="0.25">
      <c r="A792" s="39" t="s">
        <v>1398</v>
      </c>
      <c r="B792" s="39" t="s">
        <v>1399</v>
      </c>
      <c r="C792" s="40" t="s">
        <v>230</v>
      </c>
      <c r="D792" s="41">
        <v>21</v>
      </c>
      <c r="E792" s="38">
        <f t="shared" si="1034"/>
        <v>8.7248000000000019</v>
      </c>
      <c r="F792" s="38">
        <f t="shared" si="1035"/>
        <v>183.22</v>
      </c>
      <c r="G792" s="38">
        <f t="shared" si="1036"/>
        <v>2.3452000000000002</v>
      </c>
      <c r="H792" s="38"/>
      <c r="I792" s="38">
        <f t="shared" si="1036"/>
        <v>11.07</v>
      </c>
      <c r="J792" s="68">
        <f>ROUND(I792*D792,2)</f>
        <v>232.47</v>
      </c>
      <c r="K792" s="71"/>
      <c r="L792" s="71">
        <v>10.64</v>
      </c>
      <c r="M792" s="71">
        <v>2.86</v>
      </c>
      <c r="N792" s="71"/>
      <c r="O792" s="71">
        <v>13.5</v>
      </c>
      <c r="P792" s="71"/>
      <c r="Q792" s="71">
        <f t="shared" si="1037"/>
        <v>8.7213424722287893</v>
      </c>
      <c r="R792" s="71">
        <f t="shared" si="1038"/>
        <v>2.348657527771211</v>
      </c>
      <c r="S792" s="71">
        <f t="shared" si="1039"/>
        <v>0</v>
      </c>
      <c r="T792" s="71">
        <f t="shared" si="1040"/>
        <v>11.07</v>
      </c>
      <c r="U792" s="71">
        <f t="shared" si="1041"/>
        <v>11.07</v>
      </c>
      <c r="V792" s="71" t="b">
        <f t="shared" si="1042"/>
        <v>1</v>
      </c>
      <c r="W792" s="71" t="b">
        <f t="shared" si="1043"/>
        <v>1</v>
      </c>
      <c r="X792" s="72">
        <f t="shared" si="1044"/>
        <v>-17.999999999999993</v>
      </c>
      <c r="Y792" s="71"/>
      <c r="Z792" s="71"/>
    </row>
    <row r="793" spans="1:26" s="73" customFormat="1" ht="63.75" x14ac:dyDescent="0.25">
      <c r="A793" s="39" t="s">
        <v>1383</v>
      </c>
      <c r="B793" s="39" t="s">
        <v>1384</v>
      </c>
      <c r="C793" s="40" t="s">
        <v>230</v>
      </c>
      <c r="D793" s="41">
        <v>194</v>
      </c>
      <c r="E793" s="38">
        <f t="shared" si="1034"/>
        <v>7.6177999999999999</v>
      </c>
      <c r="F793" s="38">
        <f t="shared" si="1035"/>
        <v>1477.85</v>
      </c>
      <c r="G793" s="38">
        <f t="shared" si="1036"/>
        <v>2.0500000000000003</v>
      </c>
      <c r="H793" s="38"/>
      <c r="I793" s="38">
        <f t="shared" si="1036"/>
        <v>9.6677999999999997</v>
      </c>
      <c r="J793" s="68">
        <f>ROUND(I793*D793,2)</f>
        <v>1875.55</v>
      </c>
      <c r="K793" s="71"/>
      <c r="L793" s="71">
        <v>9.2899999999999991</v>
      </c>
      <c r="M793" s="71">
        <v>2.5</v>
      </c>
      <c r="N793" s="71"/>
      <c r="O793" s="71">
        <v>11.79</v>
      </c>
      <c r="P793" s="71"/>
      <c r="Q793" s="71">
        <f t="shared" si="1037"/>
        <v>7.6166390924131413</v>
      </c>
      <c r="R793" s="71">
        <f t="shared" si="1038"/>
        <v>2.0511609075868584</v>
      </c>
      <c r="S793" s="71">
        <f t="shared" si="1039"/>
        <v>0</v>
      </c>
      <c r="T793" s="71">
        <f t="shared" si="1040"/>
        <v>9.6677999999999997</v>
      </c>
      <c r="U793" s="71">
        <f t="shared" si="1041"/>
        <v>9.6677999999999997</v>
      </c>
      <c r="V793" s="71" t="b">
        <f t="shared" si="1042"/>
        <v>1</v>
      </c>
      <c r="W793" s="71" t="b">
        <f t="shared" si="1043"/>
        <v>1</v>
      </c>
      <c r="X793" s="72">
        <f t="shared" si="1044"/>
        <v>-17.999999999999993</v>
      </c>
      <c r="Y793" s="71"/>
      <c r="Z793" s="71"/>
    </row>
    <row r="794" spans="1:26" s="73" customFormat="1" ht="63.75" x14ac:dyDescent="0.25">
      <c r="A794" s="39" t="s">
        <v>1385</v>
      </c>
      <c r="B794" s="39" t="s">
        <v>1386</v>
      </c>
      <c r="C794" s="40" t="s">
        <v>230</v>
      </c>
      <c r="D794" s="41">
        <v>77</v>
      </c>
      <c r="E794" s="38">
        <f t="shared" si="1034"/>
        <v>6.3058000000000005</v>
      </c>
      <c r="F794" s="38">
        <f t="shared" si="1035"/>
        <v>485.54</v>
      </c>
      <c r="G794" s="38">
        <f t="shared" si="1036"/>
        <v>1.6974</v>
      </c>
      <c r="H794" s="38"/>
      <c r="I794" s="38">
        <f t="shared" si="1036"/>
        <v>8.0031999999999996</v>
      </c>
      <c r="J794" s="68">
        <f>TRUNC(I794*D794,2)</f>
        <v>616.24</v>
      </c>
      <c r="K794" s="71"/>
      <c r="L794" s="71">
        <v>7.69</v>
      </c>
      <c r="M794" s="71">
        <v>2.0699999999999998</v>
      </c>
      <c r="N794" s="71"/>
      <c r="O794" s="71">
        <v>9.76</v>
      </c>
      <c r="P794" s="71"/>
      <c r="Q794" s="71">
        <f t="shared" si="1037"/>
        <v>6.305207594737257</v>
      </c>
      <c r="R794" s="71">
        <f t="shared" si="1038"/>
        <v>1.6979924052627426</v>
      </c>
      <c r="S794" s="71">
        <f t="shared" si="1039"/>
        <v>0</v>
      </c>
      <c r="T794" s="71">
        <f t="shared" si="1040"/>
        <v>8.0031999999999996</v>
      </c>
      <c r="U794" s="71">
        <f t="shared" si="1041"/>
        <v>8.0031999999999996</v>
      </c>
      <c r="V794" s="71" t="b">
        <f t="shared" si="1042"/>
        <v>1</v>
      </c>
      <c r="W794" s="71" t="b">
        <f t="shared" si="1043"/>
        <v>1</v>
      </c>
      <c r="X794" s="72">
        <f t="shared" si="1044"/>
        <v>-18.000000000000004</v>
      </c>
      <c r="Y794" s="71"/>
      <c r="Z794" s="71"/>
    </row>
    <row r="795" spans="1:26" s="73" customFormat="1" ht="63.75" x14ac:dyDescent="0.25">
      <c r="A795" s="39" t="s">
        <v>1387</v>
      </c>
      <c r="B795" s="39" t="s">
        <v>1388</v>
      </c>
      <c r="C795" s="40" t="s">
        <v>230</v>
      </c>
      <c r="D795" s="41">
        <v>19</v>
      </c>
      <c r="E795" s="38">
        <f t="shared" si="1034"/>
        <v>5.8056000000000001</v>
      </c>
      <c r="F795" s="38">
        <f t="shared" si="1035"/>
        <v>110.3</v>
      </c>
      <c r="G795" s="38">
        <f t="shared" si="1036"/>
        <v>1.5580000000000001</v>
      </c>
      <c r="H795" s="38"/>
      <c r="I795" s="38">
        <f t="shared" si="1036"/>
        <v>7.3636000000000008</v>
      </c>
      <c r="J795" s="68">
        <f>TRUNC(I795*D795,2)</f>
        <v>139.9</v>
      </c>
      <c r="K795" s="71"/>
      <c r="L795" s="71">
        <v>7.08</v>
      </c>
      <c r="M795" s="71">
        <v>1.9</v>
      </c>
      <c r="N795" s="71"/>
      <c r="O795" s="71">
        <v>8.98</v>
      </c>
      <c r="P795" s="71"/>
      <c r="Q795" s="71">
        <f t="shared" si="1037"/>
        <v>5.8013078074529281</v>
      </c>
      <c r="R795" s="71">
        <f t="shared" si="1038"/>
        <v>1.5622921925470727</v>
      </c>
      <c r="S795" s="71">
        <f t="shared" si="1039"/>
        <v>0</v>
      </c>
      <c r="T795" s="71">
        <f t="shared" si="1040"/>
        <v>7.3636000000000008</v>
      </c>
      <c r="U795" s="71">
        <f t="shared" si="1041"/>
        <v>7.3636000000000008</v>
      </c>
      <c r="V795" s="71" t="b">
        <f t="shared" si="1042"/>
        <v>1</v>
      </c>
      <c r="W795" s="71" t="b">
        <f t="shared" si="1043"/>
        <v>1</v>
      </c>
      <c r="X795" s="72">
        <f t="shared" si="1044"/>
        <v>-17.999999999999993</v>
      </c>
      <c r="Y795" s="71"/>
      <c r="Z795" s="71"/>
    </row>
    <row r="796" spans="1:26" s="73" customFormat="1" ht="63.75" x14ac:dyDescent="0.25">
      <c r="A796" s="39" t="s">
        <v>1400</v>
      </c>
      <c r="B796" s="39" t="s">
        <v>1401</v>
      </c>
      <c r="C796" s="40" t="s">
        <v>230</v>
      </c>
      <c r="D796" s="41">
        <v>24</v>
      </c>
      <c r="E796" s="38">
        <f t="shared" si="1034"/>
        <v>6.3222000000000005</v>
      </c>
      <c r="F796" s="38">
        <f t="shared" si="1035"/>
        <v>151.72999999999999</v>
      </c>
      <c r="G796" s="38">
        <f t="shared" si="1036"/>
        <v>1.6974</v>
      </c>
      <c r="H796" s="38"/>
      <c r="I796" s="38">
        <f t="shared" si="1036"/>
        <v>8.0196000000000005</v>
      </c>
      <c r="J796" s="68">
        <f>ROUND(I796*D796,2)</f>
        <v>192.47</v>
      </c>
      <c r="K796" s="71"/>
      <c r="L796" s="71">
        <v>7.71</v>
      </c>
      <c r="M796" s="71">
        <v>2.0699999999999998</v>
      </c>
      <c r="N796" s="71"/>
      <c r="O796" s="71">
        <v>9.7799999999999994</v>
      </c>
      <c r="P796" s="71"/>
      <c r="Q796" s="71">
        <f t="shared" si="1037"/>
        <v>6.3181281021035227</v>
      </c>
      <c r="R796" s="71">
        <f t="shared" si="1038"/>
        <v>1.7014718978964778</v>
      </c>
      <c r="S796" s="71">
        <f t="shared" si="1039"/>
        <v>0</v>
      </c>
      <c r="T796" s="71">
        <f t="shared" si="1040"/>
        <v>8.0196000000000005</v>
      </c>
      <c r="U796" s="71">
        <f t="shared" si="1041"/>
        <v>8.0196000000000005</v>
      </c>
      <c r="V796" s="71" t="b">
        <f t="shared" si="1042"/>
        <v>1</v>
      </c>
      <c r="W796" s="71" t="b">
        <f t="shared" si="1043"/>
        <v>1</v>
      </c>
      <c r="X796" s="72">
        <f t="shared" si="1044"/>
        <v>-17.999999999999993</v>
      </c>
      <c r="Y796" s="71"/>
      <c r="Z796" s="71"/>
    </row>
    <row r="797" spans="1:26" s="73" customFormat="1" x14ac:dyDescent="0.25">
      <c r="A797" s="74" t="s">
        <v>252</v>
      </c>
      <c r="B797" s="78" t="s">
        <v>253</v>
      </c>
      <c r="C797" s="79"/>
      <c r="D797" s="79"/>
      <c r="E797" s="79"/>
      <c r="F797" s="79"/>
      <c r="G797" s="79"/>
      <c r="H797" s="79"/>
      <c r="I797" s="79"/>
      <c r="J797" s="80"/>
      <c r="K797" s="71"/>
      <c r="L797" s="71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  <c r="X797" s="71"/>
      <c r="Y797" s="71"/>
      <c r="Z797" s="71"/>
    </row>
    <row r="798" spans="1:26" s="73" customFormat="1" ht="51" x14ac:dyDescent="0.25">
      <c r="A798" s="39" t="s">
        <v>1402</v>
      </c>
      <c r="B798" s="39" t="s">
        <v>1403</v>
      </c>
      <c r="C798" s="40" t="s">
        <v>32</v>
      </c>
      <c r="D798" s="41">
        <v>80.06</v>
      </c>
      <c r="E798" s="38">
        <f t="shared" ref="E798" si="1045">L798*(1-18%)</f>
        <v>146.46020000000001</v>
      </c>
      <c r="F798" s="38">
        <f t="shared" ref="F798" si="1046">TRUNC(E798*D798,2)</f>
        <v>11725.6</v>
      </c>
      <c r="G798" s="38">
        <f t="shared" ref="G798:I798" si="1047">M798*(1-18%)</f>
        <v>39.433800000000005</v>
      </c>
      <c r="H798" s="38"/>
      <c r="I798" s="38">
        <f t="shared" si="1047"/>
        <v>185.89400000000003</v>
      </c>
      <c r="J798" s="68">
        <f>ROUND(I798*D798,2)</f>
        <v>14882.67</v>
      </c>
      <c r="K798" s="71"/>
      <c r="L798" s="71">
        <v>178.61</v>
      </c>
      <c r="M798" s="71">
        <v>48.09</v>
      </c>
      <c r="N798" s="71"/>
      <c r="O798" s="71">
        <v>226.70000000000002</v>
      </c>
      <c r="P798" s="71"/>
      <c r="Q798" s="71">
        <f>U798-R798-S798</f>
        <v>146.45395099661235</v>
      </c>
      <c r="R798" s="71">
        <f>U798-(U798/(1+26.93%))</f>
        <v>39.440049003387685</v>
      </c>
      <c r="S798" s="71">
        <f>N798*(1-18%)</f>
        <v>0</v>
      </c>
      <c r="T798" s="71">
        <f>(SUM(Q798:S798))</f>
        <v>185.89400000000003</v>
      </c>
      <c r="U798" s="71">
        <f>O798*(1-18%)</f>
        <v>185.89400000000003</v>
      </c>
      <c r="V798" s="71" t="b">
        <f>U798=T798</f>
        <v>1</v>
      </c>
      <c r="W798" s="71" t="b">
        <f>U798=I798</f>
        <v>1</v>
      </c>
      <c r="X798" s="72">
        <f>((U798/O798)-1)*100</f>
        <v>-17.999999999999993</v>
      </c>
      <c r="Y798" s="71"/>
      <c r="Z798" s="71"/>
    </row>
    <row r="799" spans="1:26" s="73" customFormat="1" x14ac:dyDescent="0.25">
      <c r="A799" s="75" t="s">
        <v>14</v>
      </c>
      <c r="B799" s="76"/>
      <c r="C799" s="76"/>
      <c r="D799" s="76"/>
      <c r="E799" s="76"/>
      <c r="F799" s="76"/>
      <c r="G799" s="76"/>
      <c r="H799" s="76"/>
      <c r="I799" s="77"/>
      <c r="J799" s="68">
        <f>SUM(J766:J798)</f>
        <v>64445.960000000006</v>
      </c>
      <c r="K799" s="71"/>
      <c r="L799" s="71"/>
      <c r="M799" s="71"/>
      <c r="N799" s="71"/>
      <c r="O799" s="71"/>
      <c r="P799" s="71"/>
      <c r="Q799" s="71"/>
      <c r="R799" s="71"/>
      <c r="S799" s="71"/>
      <c r="T799" s="71"/>
      <c r="U799" s="71"/>
      <c r="V799" s="71"/>
      <c r="W799" s="71"/>
      <c r="X799" s="71"/>
      <c r="Y799" s="71"/>
      <c r="Z799" s="71"/>
    </row>
    <row r="800" spans="1:26" s="73" customFormat="1" x14ac:dyDescent="0.25">
      <c r="A800" s="74" t="s">
        <v>281</v>
      </c>
      <c r="B800" s="78" t="s">
        <v>282</v>
      </c>
      <c r="C800" s="79"/>
      <c r="D800" s="79"/>
      <c r="E800" s="79"/>
      <c r="F800" s="79"/>
      <c r="G800" s="79"/>
      <c r="H800" s="79"/>
      <c r="I800" s="79"/>
      <c r="J800" s="80"/>
      <c r="K800" s="71"/>
      <c r="L800" s="71"/>
      <c r="M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  <c r="X800" s="71"/>
      <c r="Y800" s="71"/>
      <c r="Z800" s="71"/>
    </row>
    <row r="801" spans="1:26" s="73" customFormat="1" x14ac:dyDescent="0.25">
      <c r="A801" s="74" t="s">
        <v>283</v>
      </c>
      <c r="B801" s="78" t="s">
        <v>284</v>
      </c>
      <c r="C801" s="79"/>
      <c r="D801" s="79"/>
      <c r="E801" s="79"/>
      <c r="F801" s="79"/>
      <c r="G801" s="79"/>
      <c r="H801" s="79"/>
      <c r="I801" s="79"/>
      <c r="J801" s="80"/>
      <c r="K801" s="71"/>
      <c r="L801" s="71"/>
      <c r="M801" s="71"/>
      <c r="N801" s="71"/>
      <c r="O801" s="71"/>
      <c r="P801" s="71"/>
      <c r="Q801" s="71"/>
      <c r="R801" s="71"/>
      <c r="S801" s="71"/>
      <c r="T801" s="71"/>
      <c r="U801" s="71"/>
      <c r="V801" s="71"/>
      <c r="W801" s="71"/>
      <c r="X801" s="71"/>
      <c r="Y801" s="71"/>
      <c r="Z801" s="71"/>
    </row>
    <row r="802" spans="1:26" s="73" customFormat="1" x14ac:dyDescent="0.25">
      <c r="A802" s="74" t="s">
        <v>1404</v>
      </c>
      <c r="B802" s="78" t="s">
        <v>1405</v>
      </c>
      <c r="C802" s="79"/>
      <c r="D802" s="79"/>
      <c r="E802" s="79"/>
      <c r="F802" s="79"/>
      <c r="G802" s="79"/>
      <c r="H802" s="79"/>
      <c r="I802" s="79"/>
      <c r="J802" s="80"/>
      <c r="K802" s="71"/>
      <c r="L802" s="71"/>
      <c r="M802" s="71"/>
      <c r="N802" s="71"/>
      <c r="O802" s="71"/>
      <c r="P802" s="71"/>
      <c r="Q802" s="71"/>
      <c r="R802" s="71"/>
      <c r="S802" s="71"/>
      <c r="T802" s="71"/>
      <c r="U802" s="71"/>
      <c r="V802" s="71"/>
      <c r="W802" s="71"/>
      <c r="X802" s="71"/>
      <c r="Y802" s="71"/>
      <c r="Z802" s="71"/>
    </row>
    <row r="803" spans="1:26" s="73" customFormat="1" x14ac:dyDescent="0.25">
      <c r="A803" s="74" t="s">
        <v>289</v>
      </c>
      <c r="B803" s="78" t="s">
        <v>290</v>
      </c>
      <c r="C803" s="79"/>
      <c r="D803" s="79"/>
      <c r="E803" s="79"/>
      <c r="F803" s="79"/>
      <c r="G803" s="79"/>
      <c r="H803" s="79"/>
      <c r="I803" s="79"/>
      <c r="J803" s="80"/>
      <c r="K803" s="71"/>
      <c r="L803" s="71"/>
      <c r="M803" s="71"/>
      <c r="N803" s="71"/>
      <c r="O803" s="71"/>
      <c r="P803" s="71"/>
      <c r="Q803" s="71"/>
      <c r="R803" s="71"/>
      <c r="S803" s="71"/>
      <c r="T803" s="71"/>
      <c r="U803" s="71"/>
      <c r="V803" s="71"/>
      <c r="W803" s="71"/>
      <c r="X803" s="71"/>
      <c r="Y803" s="71"/>
      <c r="Z803" s="71"/>
    </row>
    <row r="804" spans="1:26" s="73" customFormat="1" ht="89.25" x14ac:dyDescent="0.25">
      <c r="A804" s="39" t="s">
        <v>291</v>
      </c>
      <c r="B804" s="39" t="s">
        <v>292</v>
      </c>
      <c r="C804" s="40" t="s">
        <v>32</v>
      </c>
      <c r="D804" s="41">
        <v>207.16</v>
      </c>
      <c r="E804" s="38">
        <f t="shared" ref="E804" si="1048">L804*(1-18%)</f>
        <v>55.563200000000009</v>
      </c>
      <c r="F804" s="38">
        <f t="shared" ref="F804" si="1049">TRUNC(E804*D804,2)</f>
        <v>11510.47</v>
      </c>
      <c r="G804" s="38">
        <f t="shared" ref="G804:I804" si="1050">M804*(1-18%)</f>
        <v>14.956799999999999</v>
      </c>
      <c r="H804" s="38"/>
      <c r="I804" s="38">
        <f t="shared" si="1050"/>
        <v>70.52000000000001</v>
      </c>
      <c r="J804" s="68">
        <f>ROUND(I804*D804,2)</f>
        <v>14608.92</v>
      </c>
      <c r="K804" s="71"/>
      <c r="L804" s="71">
        <v>67.760000000000005</v>
      </c>
      <c r="M804" s="71">
        <v>18.239999999999998</v>
      </c>
      <c r="N804" s="71"/>
      <c r="O804" s="71">
        <v>86</v>
      </c>
      <c r="P804" s="71"/>
      <c r="Q804" s="71">
        <f>U804-R804-S804</f>
        <v>55.558181674938957</v>
      </c>
      <c r="R804" s="71">
        <f>U804-(U804/(1+26.93%))</f>
        <v>14.961818325061053</v>
      </c>
      <c r="S804" s="71">
        <f>N804*(1-18%)</f>
        <v>0</v>
      </c>
      <c r="T804" s="71">
        <f>(SUM(Q804:S804))</f>
        <v>70.52000000000001</v>
      </c>
      <c r="U804" s="71">
        <f>O804*(1-18%)</f>
        <v>70.52000000000001</v>
      </c>
      <c r="V804" s="71" t="b">
        <f>U804=T804</f>
        <v>1</v>
      </c>
      <c r="W804" s="71" t="b">
        <f>U804=I804</f>
        <v>1</v>
      </c>
      <c r="X804" s="72">
        <f>((U804/O804)-1)*100</f>
        <v>-17.999999999999982</v>
      </c>
      <c r="Y804" s="71"/>
      <c r="Z804" s="71"/>
    </row>
    <row r="805" spans="1:26" s="73" customFormat="1" x14ac:dyDescent="0.25">
      <c r="A805" s="74" t="s">
        <v>295</v>
      </c>
      <c r="B805" s="78" t="s">
        <v>296</v>
      </c>
      <c r="C805" s="79"/>
      <c r="D805" s="79"/>
      <c r="E805" s="79"/>
      <c r="F805" s="79"/>
      <c r="G805" s="79"/>
      <c r="H805" s="79"/>
      <c r="I805" s="79"/>
      <c r="J805" s="80"/>
      <c r="K805" s="71"/>
      <c r="L805" s="71"/>
      <c r="M805" s="71"/>
      <c r="N805" s="71"/>
      <c r="O805" s="71"/>
      <c r="P805" s="71"/>
      <c r="Q805" s="71"/>
      <c r="R805" s="71"/>
      <c r="S805" s="71"/>
      <c r="T805" s="71"/>
      <c r="U805" s="71"/>
      <c r="V805" s="71"/>
      <c r="W805" s="71"/>
      <c r="X805" s="71"/>
      <c r="Y805" s="71"/>
      <c r="Z805" s="71"/>
    </row>
    <row r="806" spans="1:26" s="73" customFormat="1" ht="38.25" x14ac:dyDescent="0.25">
      <c r="A806" s="39" t="s">
        <v>297</v>
      </c>
      <c r="B806" s="39" t="s">
        <v>298</v>
      </c>
      <c r="C806" s="40" t="s">
        <v>32</v>
      </c>
      <c r="D806" s="41">
        <v>145.93</v>
      </c>
      <c r="E806" s="38">
        <f t="shared" ref="E806" si="1051">L806*(1-18%)</f>
        <v>101.5652</v>
      </c>
      <c r="F806" s="38">
        <f t="shared" ref="F806" si="1052">TRUNC(E806*D806,2)</f>
        <v>14821.4</v>
      </c>
      <c r="G806" s="38">
        <f t="shared" ref="G806:I806" si="1053">M806*(1-18%)</f>
        <v>27.347000000000005</v>
      </c>
      <c r="H806" s="38"/>
      <c r="I806" s="38">
        <f t="shared" si="1053"/>
        <v>128.91220000000001</v>
      </c>
      <c r="J806" s="68">
        <f>TRUNC(I806*D806,2)</f>
        <v>18812.150000000001</v>
      </c>
      <c r="K806" s="71"/>
      <c r="L806" s="71">
        <v>123.86</v>
      </c>
      <c r="M806" s="71">
        <v>33.35</v>
      </c>
      <c r="N806" s="71"/>
      <c r="O806" s="71">
        <v>157.21</v>
      </c>
      <c r="P806" s="71"/>
      <c r="Q806" s="71">
        <f>U806-R806-S806</f>
        <v>101.56164815252504</v>
      </c>
      <c r="R806" s="71">
        <f>U806-(U806/(1+26.93%))</f>
        <v>27.350551847474975</v>
      </c>
      <c r="S806" s="71">
        <f>N806*(1-18%)</f>
        <v>0</v>
      </c>
      <c r="T806" s="71">
        <f>(SUM(Q806:S806))</f>
        <v>128.91220000000001</v>
      </c>
      <c r="U806" s="71">
        <f>O806*(1-18%)</f>
        <v>128.91220000000001</v>
      </c>
      <c r="V806" s="71" t="b">
        <f>U806=T806</f>
        <v>1</v>
      </c>
      <c r="W806" s="71" t="b">
        <f>U806=I806</f>
        <v>1</v>
      </c>
      <c r="X806" s="72">
        <f>((U806/O806)-1)*100</f>
        <v>-17.999999999999993</v>
      </c>
      <c r="Y806" s="71"/>
      <c r="Z806" s="71"/>
    </row>
    <row r="807" spans="1:26" s="73" customFormat="1" x14ac:dyDescent="0.25">
      <c r="A807" s="74" t="s">
        <v>311</v>
      </c>
      <c r="B807" s="78" t="s">
        <v>312</v>
      </c>
      <c r="C807" s="79"/>
      <c r="D807" s="79"/>
      <c r="E807" s="79"/>
      <c r="F807" s="79"/>
      <c r="G807" s="79"/>
      <c r="H807" s="79"/>
      <c r="I807" s="79"/>
      <c r="J807" s="80"/>
      <c r="K807" s="71"/>
      <c r="L807" s="71"/>
      <c r="M807" s="71"/>
      <c r="N807" s="71"/>
      <c r="O807" s="71"/>
      <c r="P807" s="71"/>
      <c r="Q807" s="71"/>
      <c r="R807" s="71"/>
      <c r="S807" s="71"/>
      <c r="T807" s="71"/>
      <c r="U807" s="71"/>
      <c r="V807" s="71"/>
      <c r="W807" s="71"/>
      <c r="X807" s="71"/>
      <c r="Y807" s="71"/>
      <c r="Z807" s="71"/>
    </row>
    <row r="808" spans="1:26" s="73" customFormat="1" ht="51" x14ac:dyDescent="0.25">
      <c r="A808" s="39" t="s">
        <v>1406</v>
      </c>
      <c r="B808" s="39" t="s">
        <v>1407</v>
      </c>
      <c r="C808" s="40" t="s">
        <v>47</v>
      </c>
      <c r="D808" s="41">
        <v>21.15</v>
      </c>
      <c r="E808" s="38">
        <f t="shared" ref="E808:E809" si="1054">L808*(1-18%)</f>
        <v>22.500800000000002</v>
      </c>
      <c r="F808" s="38">
        <f t="shared" ref="F808:F809" si="1055">TRUNC(E808*D808,2)</f>
        <v>475.89</v>
      </c>
      <c r="G808" s="38">
        <f t="shared" ref="G808:I809" si="1056">M808*(1-18%)</f>
        <v>6.0516000000000005</v>
      </c>
      <c r="H808" s="38"/>
      <c r="I808" s="38">
        <f t="shared" si="1056"/>
        <v>28.552400000000002</v>
      </c>
      <c r="J808" s="68">
        <f>ROUND(I808*D808,2)</f>
        <v>603.88</v>
      </c>
      <c r="K808" s="71"/>
      <c r="L808" s="71">
        <v>27.44</v>
      </c>
      <c r="M808" s="71">
        <v>7.38</v>
      </c>
      <c r="N808" s="71"/>
      <c r="O808" s="71">
        <v>34.82</v>
      </c>
      <c r="P808" s="71"/>
      <c r="Q808" s="71">
        <f t="shared" ref="Q808:Q809" si="1057">U808-R808-S808</f>
        <v>22.494603324667143</v>
      </c>
      <c r="R808" s="71">
        <f t="shared" ref="R808:R809" si="1058">U808-(U808/(1+26.93%))</f>
        <v>6.0577966753328596</v>
      </c>
      <c r="S808" s="71">
        <f t="shared" ref="S808:S809" si="1059">N808*(1-18%)</f>
        <v>0</v>
      </c>
      <c r="T808" s="71">
        <f t="shared" ref="T808:T809" si="1060">(SUM(Q808:S808))</f>
        <v>28.552400000000002</v>
      </c>
      <c r="U808" s="71">
        <f t="shared" ref="U808:U809" si="1061">O808*(1-18%)</f>
        <v>28.552400000000002</v>
      </c>
      <c r="V808" s="71" t="b">
        <f t="shared" ref="V808:V809" si="1062">U808=T808</f>
        <v>1</v>
      </c>
      <c r="W808" s="71" t="b">
        <f t="shared" ref="W808:W809" si="1063">U808=I808</f>
        <v>1</v>
      </c>
      <c r="X808" s="72">
        <f t="shared" ref="X808:X809" si="1064">((U808/O808)-1)*100</f>
        <v>-17.999999999999993</v>
      </c>
      <c r="Y808" s="71"/>
      <c r="Z808" s="71"/>
    </row>
    <row r="809" spans="1:26" s="73" customFormat="1" ht="38.25" x14ac:dyDescent="0.25">
      <c r="A809" s="39" t="s">
        <v>317</v>
      </c>
      <c r="B809" s="39" t="s">
        <v>318</v>
      </c>
      <c r="C809" s="40" t="s">
        <v>47</v>
      </c>
      <c r="D809" s="41">
        <v>63.45</v>
      </c>
      <c r="E809" s="38">
        <f t="shared" si="1054"/>
        <v>21.5168</v>
      </c>
      <c r="F809" s="38">
        <f t="shared" si="1055"/>
        <v>1365.24</v>
      </c>
      <c r="G809" s="38">
        <f t="shared" si="1056"/>
        <v>5.7892000000000001</v>
      </c>
      <c r="H809" s="38"/>
      <c r="I809" s="38">
        <f t="shared" si="1056"/>
        <v>27.306000000000001</v>
      </c>
      <c r="J809" s="68">
        <f>TRUNC(I809*D809,2)</f>
        <v>1732.56</v>
      </c>
      <c r="K809" s="71"/>
      <c r="L809" s="71">
        <v>26.24</v>
      </c>
      <c r="M809" s="71">
        <v>7.06</v>
      </c>
      <c r="N809" s="71"/>
      <c r="O809" s="71">
        <v>33.299999999999997</v>
      </c>
      <c r="P809" s="71"/>
      <c r="Q809" s="71">
        <f t="shared" si="1057"/>
        <v>21.512644764831013</v>
      </c>
      <c r="R809" s="71">
        <f t="shared" si="1058"/>
        <v>5.7933552351689883</v>
      </c>
      <c r="S809" s="71">
        <f t="shared" si="1059"/>
        <v>0</v>
      </c>
      <c r="T809" s="71">
        <f t="shared" si="1060"/>
        <v>27.306000000000001</v>
      </c>
      <c r="U809" s="71">
        <f t="shared" si="1061"/>
        <v>27.306000000000001</v>
      </c>
      <c r="V809" s="71" t="b">
        <f t="shared" si="1062"/>
        <v>1</v>
      </c>
      <c r="W809" s="71" t="b">
        <f t="shared" si="1063"/>
        <v>1</v>
      </c>
      <c r="X809" s="72">
        <f t="shared" si="1064"/>
        <v>-17.999999999999993</v>
      </c>
      <c r="Y809" s="71"/>
      <c r="Z809" s="71"/>
    </row>
    <row r="810" spans="1:26" s="73" customFormat="1" x14ac:dyDescent="0.25">
      <c r="A810" s="74" t="s">
        <v>313</v>
      </c>
      <c r="B810" s="78" t="s">
        <v>314</v>
      </c>
      <c r="C810" s="79"/>
      <c r="D810" s="79"/>
      <c r="E810" s="79"/>
      <c r="F810" s="79"/>
      <c r="G810" s="79"/>
      <c r="H810" s="79"/>
      <c r="I810" s="79"/>
      <c r="J810" s="80"/>
      <c r="K810" s="71"/>
      <c r="L810" s="71"/>
      <c r="M810" s="71"/>
      <c r="N810" s="71"/>
      <c r="O810" s="71"/>
      <c r="P810" s="71"/>
      <c r="Q810" s="71"/>
      <c r="R810" s="71"/>
      <c r="S810" s="71"/>
      <c r="T810" s="71"/>
      <c r="U810" s="71"/>
      <c r="V810" s="71"/>
      <c r="W810" s="71"/>
      <c r="X810" s="71"/>
      <c r="Y810" s="71"/>
      <c r="Z810" s="71"/>
    </row>
    <row r="811" spans="1:26" s="73" customFormat="1" x14ac:dyDescent="0.25">
      <c r="A811" s="74" t="s">
        <v>1408</v>
      </c>
      <c r="B811" s="78" t="s">
        <v>1409</v>
      </c>
      <c r="C811" s="79"/>
      <c r="D811" s="79"/>
      <c r="E811" s="79"/>
      <c r="F811" s="79"/>
      <c r="G811" s="79"/>
      <c r="H811" s="79"/>
      <c r="I811" s="79"/>
      <c r="J811" s="80"/>
      <c r="K811" s="71"/>
      <c r="L811" s="71"/>
      <c r="M811" s="71"/>
      <c r="N811" s="71"/>
      <c r="O811" s="71"/>
      <c r="P811" s="71"/>
      <c r="Q811" s="71"/>
      <c r="R811" s="71"/>
      <c r="S811" s="71"/>
      <c r="T811" s="71"/>
      <c r="U811" s="71"/>
      <c r="V811" s="71"/>
      <c r="W811" s="71"/>
      <c r="X811" s="71"/>
      <c r="Y811" s="71"/>
      <c r="Z811" s="71"/>
    </row>
    <row r="812" spans="1:26" s="73" customFormat="1" x14ac:dyDescent="0.25">
      <c r="A812" s="74" t="s">
        <v>319</v>
      </c>
      <c r="B812" s="78" t="s">
        <v>320</v>
      </c>
      <c r="C812" s="79"/>
      <c r="D812" s="79"/>
      <c r="E812" s="79"/>
      <c r="F812" s="79"/>
      <c r="G812" s="79"/>
      <c r="H812" s="79"/>
      <c r="I812" s="79"/>
      <c r="J812" s="80"/>
      <c r="K812" s="71"/>
      <c r="L812" s="71"/>
      <c r="M812" s="71"/>
      <c r="N812" s="71"/>
      <c r="O812" s="71"/>
      <c r="P812" s="71"/>
      <c r="Q812" s="71"/>
      <c r="R812" s="71"/>
      <c r="S812" s="71"/>
      <c r="T812" s="71"/>
      <c r="U812" s="71"/>
      <c r="V812" s="71"/>
      <c r="W812" s="71"/>
      <c r="X812" s="71"/>
      <c r="Y812" s="71"/>
      <c r="Z812" s="71"/>
    </row>
    <row r="813" spans="1:26" s="73" customFormat="1" ht="38.25" x14ac:dyDescent="0.25">
      <c r="A813" s="39" t="s">
        <v>321</v>
      </c>
      <c r="B813" s="39" t="s">
        <v>322</v>
      </c>
      <c r="C813" s="40" t="s">
        <v>47</v>
      </c>
      <c r="D813" s="41">
        <v>63.45</v>
      </c>
      <c r="E813" s="38">
        <f t="shared" ref="E813" si="1065">L813*(1-18%)</f>
        <v>8.5280000000000005</v>
      </c>
      <c r="F813" s="38">
        <f t="shared" ref="F813" si="1066">TRUNC(E813*D813,2)</f>
        <v>541.1</v>
      </c>
      <c r="G813" s="38">
        <f t="shared" ref="G813:I813" si="1067">M813*(1-18%)</f>
        <v>2.2959999999999998</v>
      </c>
      <c r="H813" s="38"/>
      <c r="I813" s="38">
        <f t="shared" si="1067"/>
        <v>10.824</v>
      </c>
      <c r="J813" s="68">
        <f>ROUND(I813*D813,2)</f>
        <v>686.78</v>
      </c>
      <c r="K813" s="71"/>
      <c r="L813" s="71">
        <v>10.4</v>
      </c>
      <c r="M813" s="71">
        <v>2.8</v>
      </c>
      <c r="N813" s="71"/>
      <c r="O813" s="71">
        <v>13.2</v>
      </c>
      <c r="P813" s="71"/>
      <c r="Q813" s="71">
        <f>U813-R813-S813</f>
        <v>8.5275348617348143</v>
      </c>
      <c r="R813" s="71">
        <f>U813-(U813/(1+26.93%))</f>
        <v>2.2964651382651855</v>
      </c>
      <c r="S813" s="71">
        <f>N813*(1-18%)</f>
        <v>0</v>
      </c>
      <c r="T813" s="71">
        <f>(SUM(Q813:S813))</f>
        <v>10.824</v>
      </c>
      <c r="U813" s="71">
        <f>O813*(1-18%)</f>
        <v>10.824</v>
      </c>
      <c r="V813" s="71" t="b">
        <f>U813=T813</f>
        <v>1</v>
      </c>
      <c r="W813" s="71" t="b">
        <f>U813=I813</f>
        <v>1</v>
      </c>
      <c r="X813" s="72">
        <f>((U813/O813)-1)*100</f>
        <v>-17.999999999999993</v>
      </c>
      <c r="Y813" s="71"/>
      <c r="Z813" s="71"/>
    </row>
    <row r="814" spans="1:26" s="73" customFormat="1" x14ac:dyDescent="0.25">
      <c r="A814" s="74" t="s">
        <v>1410</v>
      </c>
      <c r="B814" s="78" t="s">
        <v>1411</v>
      </c>
      <c r="C814" s="79"/>
      <c r="D814" s="79"/>
      <c r="E814" s="79"/>
      <c r="F814" s="79"/>
      <c r="G814" s="79"/>
      <c r="H814" s="79"/>
      <c r="I814" s="79"/>
      <c r="J814" s="80"/>
      <c r="K814" s="71"/>
      <c r="L814" s="71"/>
      <c r="M814" s="71"/>
      <c r="N814" s="71"/>
      <c r="O814" s="71"/>
      <c r="P814" s="71"/>
      <c r="Q814" s="71"/>
      <c r="R814" s="71"/>
      <c r="S814" s="71"/>
      <c r="T814" s="71"/>
      <c r="U814" s="71"/>
      <c r="V814" s="71"/>
      <c r="W814" s="71"/>
      <c r="X814" s="71"/>
      <c r="Y814" s="71"/>
      <c r="Z814" s="71"/>
    </row>
    <row r="815" spans="1:26" s="73" customFormat="1" x14ac:dyDescent="0.25">
      <c r="A815" s="74" t="s">
        <v>1412</v>
      </c>
      <c r="B815" s="78" t="s">
        <v>1413</v>
      </c>
      <c r="C815" s="79"/>
      <c r="D815" s="79"/>
      <c r="E815" s="79"/>
      <c r="F815" s="79"/>
      <c r="G815" s="79"/>
      <c r="H815" s="79"/>
      <c r="I815" s="79"/>
      <c r="J815" s="80"/>
      <c r="K815" s="71"/>
      <c r="L815" s="71"/>
      <c r="M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  <c r="X815" s="71"/>
      <c r="Y815" s="71"/>
      <c r="Z815" s="71"/>
    </row>
    <row r="816" spans="1:26" s="73" customFormat="1" ht="38.25" x14ac:dyDescent="0.25">
      <c r="A816" s="39" t="s">
        <v>1414</v>
      </c>
      <c r="B816" s="39" t="s">
        <v>1415</v>
      </c>
      <c r="C816" s="40" t="s">
        <v>13</v>
      </c>
      <c r="D816" s="41">
        <v>3</v>
      </c>
      <c r="E816" s="38">
        <f t="shared" ref="E816:E818" si="1068">L816*(1-18%)</f>
        <v>1540.4274</v>
      </c>
      <c r="F816" s="38">
        <f t="shared" ref="F816:F818" si="1069">TRUNC(E816*D816,2)</f>
        <v>4621.28</v>
      </c>
      <c r="G816" s="38">
        <f t="shared" ref="G816:I818" si="1070">M816*(1-18%)</f>
        <v>414.82980000000003</v>
      </c>
      <c r="H816" s="38"/>
      <c r="I816" s="38">
        <f t="shared" si="1070"/>
        <v>1955.2572000000002</v>
      </c>
      <c r="J816" s="68">
        <f>ROUND(I816*D816,2)</f>
        <v>5865.77</v>
      </c>
      <c r="K816" s="71"/>
      <c r="L816" s="71">
        <v>1878.57</v>
      </c>
      <c r="M816" s="71">
        <v>505.89</v>
      </c>
      <c r="N816" s="71"/>
      <c r="O816" s="71">
        <v>2384.46</v>
      </c>
      <c r="P816" s="71"/>
      <c r="Q816" s="71">
        <f t="shared" ref="Q816:Q818" si="1071">U816-R816-S816</f>
        <v>1540.4216497281971</v>
      </c>
      <c r="R816" s="71">
        <f t="shared" ref="R816:R818" si="1072">U816-(U816/(1+26.93%))</f>
        <v>414.83555027180319</v>
      </c>
      <c r="S816" s="71">
        <f t="shared" ref="S816:S818" si="1073">N816*(1-18%)</f>
        <v>0</v>
      </c>
      <c r="T816" s="71">
        <f t="shared" ref="T816:T818" si="1074">(SUM(Q816:S816))</f>
        <v>1955.2572000000002</v>
      </c>
      <c r="U816" s="71">
        <f t="shared" ref="U816:U818" si="1075">O816*(1-18%)</f>
        <v>1955.2572000000002</v>
      </c>
      <c r="V816" s="71" t="b">
        <f t="shared" ref="V816:V818" si="1076">U816=T816</f>
        <v>1</v>
      </c>
      <c r="W816" s="71" t="b">
        <f t="shared" ref="W816:W818" si="1077">U816=I816</f>
        <v>1</v>
      </c>
      <c r="X816" s="72">
        <f t="shared" ref="X816:X818" si="1078">((U816/O816)-1)*100</f>
        <v>-17.999999999999993</v>
      </c>
      <c r="Y816" s="71"/>
      <c r="Z816" s="71"/>
    </row>
    <row r="817" spans="1:26" s="73" customFormat="1" ht="38.25" x14ac:dyDescent="0.25">
      <c r="A817" s="39" t="s">
        <v>1416</v>
      </c>
      <c r="B817" s="39" t="s">
        <v>1417</v>
      </c>
      <c r="C817" s="40" t="s">
        <v>13</v>
      </c>
      <c r="D817" s="41">
        <v>1</v>
      </c>
      <c r="E817" s="38">
        <f t="shared" si="1068"/>
        <v>2812.0178000000001</v>
      </c>
      <c r="F817" s="38">
        <f t="shared" si="1069"/>
        <v>2812.01</v>
      </c>
      <c r="G817" s="38">
        <f t="shared" si="1070"/>
        <v>757.2700000000001</v>
      </c>
      <c r="H817" s="38"/>
      <c r="I817" s="38">
        <f t="shared" si="1070"/>
        <v>3569.2878000000001</v>
      </c>
      <c r="J817" s="68">
        <f>TRUNC(I817*D817,2)</f>
        <v>3569.28</v>
      </c>
      <c r="K817" s="71"/>
      <c r="L817" s="71">
        <v>3429.29</v>
      </c>
      <c r="M817" s="71">
        <v>923.5</v>
      </c>
      <c r="N817" s="71"/>
      <c r="O817" s="71">
        <v>4352.79</v>
      </c>
      <c r="P817" s="71"/>
      <c r="Q817" s="71">
        <f t="shared" si="1071"/>
        <v>2812.0127629402036</v>
      </c>
      <c r="R817" s="71">
        <f t="shared" si="1072"/>
        <v>757.27503705979643</v>
      </c>
      <c r="S817" s="71">
        <f t="shared" si="1073"/>
        <v>0</v>
      </c>
      <c r="T817" s="71">
        <f t="shared" si="1074"/>
        <v>3569.2878000000001</v>
      </c>
      <c r="U817" s="71">
        <f t="shared" si="1075"/>
        <v>3569.2878000000001</v>
      </c>
      <c r="V817" s="71" t="b">
        <f t="shared" si="1076"/>
        <v>1</v>
      </c>
      <c r="W817" s="71" t="b">
        <f t="shared" si="1077"/>
        <v>1</v>
      </c>
      <c r="X817" s="72">
        <f t="shared" si="1078"/>
        <v>-17.999999999999993</v>
      </c>
      <c r="Y817" s="71"/>
      <c r="Z817" s="71"/>
    </row>
    <row r="818" spans="1:26" s="73" customFormat="1" ht="38.25" x14ac:dyDescent="0.25">
      <c r="A818" s="39" t="s">
        <v>1418</v>
      </c>
      <c r="B818" s="39" t="s">
        <v>1419</v>
      </c>
      <c r="C818" s="40" t="s">
        <v>13</v>
      </c>
      <c r="D818" s="41">
        <v>1</v>
      </c>
      <c r="E818" s="38">
        <f t="shared" si="1068"/>
        <v>2476.8838000000005</v>
      </c>
      <c r="F818" s="38">
        <f t="shared" si="1069"/>
        <v>2476.88</v>
      </c>
      <c r="G818" s="38">
        <f t="shared" si="1070"/>
        <v>667.02080000000012</v>
      </c>
      <c r="H818" s="38"/>
      <c r="I818" s="38">
        <f t="shared" si="1070"/>
        <v>3143.9046000000003</v>
      </c>
      <c r="J818" s="68">
        <f>ROUND(I818*D818,2)</f>
        <v>3143.9</v>
      </c>
      <c r="K818" s="71"/>
      <c r="L818" s="71">
        <v>3020.59</v>
      </c>
      <c r="M818" s="71">
        <v>813.44</v>
      </c>
      <c r="N818" s="71"/>
      <c r="O818" s="71">
        <v>3834.03</v>
      </c>
      <c r="P818" s="71"/>
      <c r="Q818" s="71">
        <f t="shared" si="1071"/>
        <v>2476.8806428740254</v>
      </c>
      <c r="R818" s="71">
        <f t="shared" si="1072"/>
        <v>667.0239571259749</v>
      </c>
      <c r="S818" s="71">
        <f t="shared" si="1073"/>
        <v>0</v>
      </c>
      <c r="T818" s="71">
        <f t="shared" si="1074"/>
        <v>3143.9046000000003</v>
      </c>
      <c r="U818" s="71">
        <f t="shared" si="1075"/>
        <v>3143.9046000000003</v>
      </c>
      <c r="V818" s="71" t="b">
        <f t="shared" si="1076"/>
        <v>1</v>
      </c>
      <c r="W818" s="71" t="b">
        <f t="shared" si="1077"/>
        <v>1</v>
      </c>
      <c r="X818" s="72">
        <f t="shared" si="1078"/>
        <v>-17.999999999999993</v>
      </c>
      <c r="Y818" s="71"/>
      <c r="Z818" s="71"/>
    </row>
    <row r="819" spans="1:26" s="73" customFormat="1" x14ac:dyDescent="0.25">
      <c r="A819" s="74" t="s">
        <v>1420</v>
      </c>
      <c r="B819" s="78" t="s">
        <v>1421</v>
      </c>
      <c r="C819" s="79"/>
      <c r="D819" s="79"/>
      <c r="E819" s="79"/>
      <c r="F819" s="79"/>
      <c r="G819" s="79"/>
      <c r="H819" s="79"/>
      <c r="I819" s="79"/>
      <c r="J819" s="80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</row>
    <row r="820" spans="1:26" s="73" customFormat="1" ht="38.25" x14ac:dyDescent="0.25">
      <c r="A820" s="39" t="s">
        <v>1422</v>
      </c>
      <c r="B820" s="39" t="s">
        <v>1423</v>
      </c>
      <c r="C820" s="40" t="s">
        <v>13</v>
      </c>
      <c r="D820" s="41">
        <v>1</v>
      </c>
      <c r="E820" s="38">
        <f t="shared" ref="E820" si="1079">L820*(1-18%)</f>
        <v>2029.5656000000001</v>
      </c>
      <c r="F820" s="38">
        <f t="shared" ref="F820" si="1080">TRUNC(E820*D820,2)</f>
        <v>2029.56</v>
      </c>
      <c r="G820" s="38">
        <f t="shared" ref="G820:I820" si="1081">M820*(1-18%)</f>
        <v>546.55460000000005</v>
      </c>
      <c r="H820" s="38"/>
      <c r="I820" s="38">
        <f t="shared" si="1081"/>
        <v>2576.1201999999998</v>
      </c>
      <c r="J820" s="68">
        <f>ROUND(I820*D820,2)</f>
        <v>2576.12</v>
      </c>
      <c r="K820" s="71"/>
      <c r="L820" s="71">
        <v>2475.08</v>
      </c>
      <c r="M820" s="71">
        <v>666.53</v>
      </c>
      <c r="N820" s="71"/>
      <c r="O820" s="71">
        <v>3141.6099999999997</v>
      </c>
      <c r="P820" s="71"/>
      <c r="Q820" s="71">
        <f>U820-R820-S820</f>
        <v>2029.5597573465691</v>
      </c>
      <c r="R820" s="71">
        <f>U820-(U820/(1+26.93%))</f>
        <v>546.56044265343075</v>
      </c>
      <c r="S820" s="71">
        <f>N820*(1-18%)</f>
        <v>0</v>
      </c>
      <c r="T820" s="71">
        <f>(SUM(Q820:S820))</f>
        <v>2576.1201999999998</v>
      </c>
      <c r="U820" s="71">
        <f>O820*(1-18%)</f>
        <v>2576.1201999999998</v>
      </c>
      <c r="V820" s="71" t="b">
        <f>U820=T820</f>
        <v>1</v>
      </c>
      <c r="W820" s="71" t="b">
        <f>U820=I820</f>
        <v>1</v>
      </c>
      <c r="X820" s="72">
        <f>((U820/O820)-1)*100</f>
        <v>-17.999999999999993</v>
      </c>
      <c r="Y820" s="71"/>
      <c r="Z820" s="71"/>
    </row>
    <row r="821" spans="1:26" s="73" customFormat="1" x14ac:dyDescent="0.25">
      <c r="A821" s="74" t="s">
        <v>1424</v>
      </c>
      <c r="B821" s="78" t="s">
        <v>1425</v>
      </c>
      <c r="C821" s="79"/>
      <c r="D821" s="79"/>
      <c r="E821" s="79"/>
      <c r="F821" s="79"/>
      <c r="G821" s="79"/>
      <c r="H821" s="79"/>
      <c r="I821" s="79"/>
      <c r="J821" s="80"/>
      <c r="K821" s="71"/>
      <c r="L821" s="71"/>
      <c r="M821" s="71"/>
      <c r="N821" s="71"/>
      <c r="O821" s="71"/>
      <c r="P821" s="71"/>
      <c r="Q821" s="71"/>
      <c r="R821" s="71"/>
      <c r="S821" s="71"/>
      <c r="T821" s="71"/>
      <c r="U821" s="71"/>
      <c r="V821" s="71"/>
      <c r="W821" s="71"/>
      <c r="X821" s="71"/>
      <c r="Y821" s="71"/>
      <c r="Z821" s="71"/>
    </row>
    <row r="822" spans="1:26" s="73" customFormat="1" ht="51" x14ac:dyDescent="0.25">
      <c r="A822" s="39" t="s">
        <v>1426</v>
      </c>
      <c r="B822" s="39" t="s">
        <v>1427</v>
      </c>
      <c r="C822" s="40" t="s">
        <v>32</v>
      </c>
      <c r="D822" s="41">
        <v>12.24</v>
      </c>
      <c r="E822" s="38">
        <f t="shared" ref="E822" si="1082">L822*(1-18%)</f>
        <v>254.68379999999999</v>
      </c>
      <c r="F822" s="38">
        <f t="shared" ref="F822" si="1083">TRUNC(E822*D822,2)</f>
        <v>3117.32</v>
      </c>
      <c r="G822" s="38">
        <f t="shared" ref="G822:I822" si="1084">M822*(1-18%)</f>
        <v>68.584800000000001</v>
      </c>
      <c r="H822" s="38"/>
      <c r="I822" s="38">
        <f t="shared" si="1084"/>
        <v>323.26859999999999</v>
      </c>
      <c r="J822" s="68">
        <f>TRUNC(I822*D822,2)</f>
        <v>3956.8</v>
      </c>
      <c r="K822" s="71"/>
      <c r="L822" s="71">
        <v>310.58999999999997</v>
      </c>
      <c r="M822" s="71">
        <v>83.64</v>
      </c>
      <c r="N822" s="71"/>
      <c r="O822" s="71">
        <v>394.22999999999996</v>
      </c>
      <c r="P822" s="71"/>
      <c r="Q822" s="71">
        <f>U822-R822-S822</f>
        <v>254.68258095013002</v>
      </c>
      <c r="R822" s="71">
        <f>U822-(U822/(1+26.93%))</f>
        <v>68.586019049869975</v>
      </c>
      <c r="S822" s="71">
        <f>N822*(1-18%)</f>
        <v>0</v>
      </c>
      <c r="T822" s="71">
        <f>(SUM(Q822:S822))</f>
        <v>323.26859999999999</v>
      </c>
      <c r="U822" s="71">
        <f>O822*(1-18%)</f>
        <v>323.26859999999999</v>
      </c>
      <c r="V822" s="71" t="b">
        <f>U822=T822</f>
        <v>1</v>
      </c>
      <c r="W822" s="71" t="b">
        <f>U822=I822</f>
        <v>1</v>
      </c>
      <c r="X822" s="72">
        <f>((U822/O822)-1)*100</f>
        <v>-17.999999999999993</v>
      </c>
      <c r="Y822" s="71"/>
      <c r="Z822" s="71"/>
    </row>
    <row r="823" spans="1:26" s="73" customFormat="1" x14ac:dyDescent="0.25">
      <c r="A823" s="74" t="s">
        <v>1428</v>
      </c>
      <c r="B823" s="78" t="s">
        <v>1429</v>
      </c>
      <c r="C823" s="79"/>
      <c r="D823" s="79"/>
      <c r="E823" s="79"/>
      <c r="F823" s="79"/>
      <c r="G823" s="79"/>
      <c r="H823" s="79"/>
      <c r="I823" s="79"/>
      <c r="J823" s="80"/>
      <c r="K823" s="71"/>
      <c r="L823" s="71"/>
      <c r="M823" s="71"/>
      <c r="N823" s="71"/>
      <c r="O823" s="71"/>
      <c r="P823" s="71"/>
      <c r="Q823" s="71"/>
      <c r="R823" s="71"/>
      <c r="S823" s="71"/>
      <c r="T823" s="71"/>
      <c r="U823" s="71"/>
      <c r="V823" s="71"/>
      <c r="W823" s="71"/>
      <c r="X823" s="71"/>
      <c r="Y823" s="71"/>
      <c r="Z823" s="71"/>
    </row>
    <row r="824" spans="1:26" s="73" customFormat="1" ht="38.25" x14ac:dyDescent="0.25">
      <c r="A824" s="39" t="s">
        <v>1430</v>
      </c>
      <c r="B824" s="39" t="s">
        <v>1431</v>
      </c>
      <c r="C824" s="40" t="s">
        <v>13</v>
      </c>
      <c r="D824" s="41">
        <v>1</v>
      </c>
      <c r="E824" s="38">
        <f t="shared" ref="E824" si="1085">L824*(1-18%)</f>
        <v>2353.4246000000003</v>
      </c>
      <c r="F824" s="38">
        <f t="shared" ref="F824" si="1086">TRUNC(E824*D824,2)</f>
        <v>2353.42</v>
      </c>
      <c r="G824" s="38">
        <f t="shared" ref="G824:I824" si="1087">M824*(1-18%)</f>
        <v>633.76980000000003</v>
      </c>
      <c r="H824" s="38"/>
      <c r="I824" s="38">
        <f t="shared" si="1087"/>
        <v>2987.1944000000003</v>
      </c>
      <c r="J824" s="68">
        <f>ROUND(I824*D824,2)</f>
        <v>2987.19</v>
      </c>
      <c r="K824" s="71"/>
      <c r="L824" s="71">
        <v>2870.03</v>
      </c>
      <c r="M824" s="71">
        <v>772.89</v>
      </c>
      <c r="N824" s="71"/>
      <c r="O824" s="71">
        <v>3642.92</v>
      </c>
      <c r="P824" s="71"/>
      <c r="Q824" s="71">
        <f>U824-R824-S824</f>
        <v>2353.4187347356815</v>
      </c>
      <c r="R824" s="71">
        <f>U824-(U824/(1+26.93%))</f>
        <v>633.77566526431883</v>
      </c>
      <c r="S824" s="71">
        <f>N824*(1-18%)</f>
        <v>0</v>
      </c>
      <c r="T824" s="71">
        <f>(SUM(Q824:S824))</f>
        <v>2987.1944000000003</v>
      </c>
      <c r="U824" s="71">
        <f>O824*(1-18%)</f>
        <v>2987.1944000000003</v>
      </c>
      <c r="V824" s="71" t="b">
        <f>U824=T824</f>
        <v>1</v>
      </c>
      <c r="W824" s="71" t="b">
        <f>U824=I824</f>
        <v>1</v>
      </c>
      <c r="X824" s="72">
        <f>((U824/O824)-1)*100</f>
        <v>-17.999999999999993</v>
      </c>
      <c r="Y824" s="71"/>
      <c r="Z824" s="71"/>
    </row>
    <row r="825" spans="1:26" s="73" customFormat="1" x14ac:dyDescent="0.25">
      <c r="A825" s="74" t="s">
        <v>1432</v>
      </c>
      <c r="B825" s="78" t="s">
        <v>1433</v>
      </c>
      <c r="C825" s="79"/>
      <c r="D825" s="79"/>
      <c r="E825" s="79"/>
      <c r="F825" s="79"/>
      <c r="G825" s="79"/>
      <c r="H825" s="79"/>
      <c r="I825" s="79"/>
      <c r="J825" s="80"/>
      <c r="K825" s="71"/>
      <c r="L825" s="71"/>
      <c r="M825" s="71"/>
      <c r="N825" s="71"/>
      <c r="O825" s="71"/>
      <c r="P825" s="71"/>
      <c r="Q825" s="71"/>
      <c r="R825" s="71"/>
      <c r="S825" s="71"/>
      <c r="T825" s="71"/>
      <c r="U825" s="71"/>
      <c r="V825" s="71"/>
      <c r="W825" s="71"/>
      <c r="X825" s="71"/>
      <c r="Y825" s="71"/>
      <c r="Z825" s="71"/>
    </row>
    <row r="826" spans="1:26" s="73" customFormat="1" ht="39" customHeight="1" x14ac:dyDescent="0.25">
      <c r="A826" s="39" t="s">
        <v>1434</v>
      </c>
      <c r="B826" s="39" t="s">
        <v>1435</v>
      </c>
      <c r="C826" s="40" t="s">
        <v>13</v>
      </c>
      <c r="D826" s="41">
        <v>4</v>
      </c>
      <c r="E826" s="38">
        <f t="shared" ref="E826" si="1088">L826*(1-18%)</f>
        <v>104.39420000000001</v>
      </c>
      <c r="F826" s="38">
        <f t="shared" ref="F826" si="1089">TRUNC(E826*D826,2)</f>
        <v>417.57</v>
      </c>
      <c r="G826" s="38">
        <f t="shared" ref="G826:I826" si="1090">M826*(1-18%)</f>
        <v>28.109600000000004</v>
      </c>
      <c r="H826" s="38"/>
      <c r="I826" s="38">
        <f t="shared" si="1090"/>
        <v>132.50380000000001</v>
      </c>
      <c r="J826" s="68">
        <f>TRUNC(I826*D826,2)</f>
        <v>530.01</v>
      </c>
      <c r="K826" s="71"/>
      <c r="L826" s="71">
        <v>127.31</v>
      </c>
      <c r="M826" s="71">
        <v>34.28</v>
      </c>
      <c r="N826" s="71"/>
      <c r="O826" s="71">
        <v>161.59</v>
      </c>
      <c r="P826" s="71"/>
      <c r="Q826" s="71">
        <f>U826-R826-S826</f>
        <v>104.39123926573704</v>
      </c>
      <c r="R826" s="71">
        <f>U826-(U826/(1+26.93%))</f>
        <v>28.112560734262971</v>
      </c>
      <c r="S826" s="71">
        <f>N826*(1-18%)</f>
        <v>0</v>
      </c>
      <c r="T826" s="71">
        <f>(SUM(Q826:S826))</f>
        <v>132.50380000000001</v>
      </c>
      <c r="U826" s="71">
        <f>O826*(1-18%)</f>
        <v>132.50380000000001</v>
      </c>
      <c r="V826" s="71" t="b">
        <f>U826=T826</f>
        <v>1</v>
      </c>
      <c r="W826" s="71" t="b">
        <f>U826=I826</f>
        <v>1</v>
      </c>
      <c r="X826" s="72">
        <f>((U826/O826)-1)*100</f>
        <v>-17.999999999999993</v>
      </c>
      <c r="Y826" s="71"/>
      <c r="Z826" s="71"/>
    </row>
    <row r="827" spans="1:26" s="73" customFormat="1" x14ac:dyDescent="0.25">
      <c r="A827" s="74" t="s">
        <v>1436</v>
      </c>
      <c r="B827" s="78" t="s">
        <v>1437</v>
      </c>
      <c r="C827" s="79"/>
      <c r="D827" s="79"/>
      <c r="E827" s="79"/>
      <c r="F827" s="79"/>
      <c r="G827" s="79"/>
      <c r="H827" s="79"/>
      <c r="I827" s="79"/>
      <c r="J827" s="80"/>
      <c r="K827" s="71"/>
      <c r="L827" s="71"/>
      <c r="M827" s="71"/>
      <c r="N827" s="71"/>
      <c r="O827" s="71"/>
      <c r="P827" s="71"/>
      <c r="Q827" s="71"/>
      <c r="R827" s="71"/>
      <c r="S827" s="71"/>
      <c r="T827" s="71"/>
      <c r="U827" s="71"/>
      <c r="V827" s="71"/>
      <c r="W827" s="71"/>
      <c r="X827" s="71"/>
      <c r="Y827" s="71"/>
      <c r="Z827" s="71"/>
    </row>
    <row r="828" spans="1:26" s="73" customFormat="1" ht="25.5" x14ac:dyDescent="0.25">
      <c r="A828" s="39" t="s">
        <v>1438</v>
      </c>
      <c r="B828" s="39" t="s">
        <v>1439</v>
      </c>
      <c r="C828" s="40" t="s">
        <v>13</v>
      </c>
      <c r="D828" s="41">
        <v>5</v>
      </c>
      <c r="E828" s="38">
        <f t="shared" ref="E828" si="1091">L828*(1-18%)</f>
        <v>1423.2740000000001</v>
      </c>
      <c r="F828" s="38">
        <f t="shared" ref="F828" si="1092">TRUNC(E828*D828,2)</f>
        <v>7116.37</v>
      </c>
      <c r="G828" s="38">
        <f t="shared" ref="G828:I828" si="1093">M828*(1-18%)</f>
        <v>383.28440000000006</v>
      </c>
      <c r="H828" s="38"/>
      <c r="I828" s="38">
        <f t="shared" si="1093"/>
        <v>1806.5584000000001</v>
      </c>
      <c r="J828" s="68">
        <f>ROUND(I828*D828,2)</f>
        <v>9032.7900000000009</v>
      </c>
      <c r="K828" s="71"/>
      <c r="L828" s="71">
        <v>1735.7</v>
      </c>
      <c r="M828" s="71">
        <v>467.42</v>
      </c>
      <c r="N828" s="71"/>
      <c r="O828" s="71">
        <v>2203.12</v>
      </c>
      <c r="P828" s="71"/>
      <c r="Q828" s="71">
        <f>U828-R828-S828</f>
        <v>1423.2714094382734</v>
      </c>
      <c r="R828" s="71">
        <f>U828-(U828/(1+26.93%))</f>
        <v>383.28699056172672</v>
      </c>
      <c r="S828" s="71">
        <f>N828*(1-18%)</f>
        <v>0</v>
      </c>
      <c r="T828" s="71">
        <f>(SUM(Q828:S828))</f>
        <v>1806.5584000000001</v>
      </c>
      <c r="U828" s="71">
        <f>O828*(1-18%)</f>
        <v>1806.5584000000001</v>
      </c>
      <c r="V828" s="71" t="b">
        <f>U828=T828</f>
        <v>1</v>
      </c>
      <c r="W828" s="71" t="b">
        <f>U828=I828</f>
        <v>1</v>
      </c>
      <c r="X828" s="72">
        <f>((U828/O828)-1)*100</f>
        <v>-17.999999999999993</v>
      </c>
      <c r="Y828" s="71"/>
      <c r="Z828" s="71"/>
    </row>
    <row r="829" spans="1:26" s="73" customFormat="1" x14ac:dyDescent="0.25">
      <c r="A829" s="74" t="s">
        <v>1440</v>
      </c>
      <c r="B829" s="78" t="s">
        <v>1441</v>
      </c>
      <c r="C829" s="79"/>
      <c r="D829" s="79"/>
      <c r="E829" s="79"/>
      <c r="F829" s="79"/>
      <c r="G829" s="79"/>
      <c r="H829" s="79"/>
      <c r="I829" s="79"/>
      <c r="J829" s="80"/>
      <c r="K829" s="71"/>
      <c r="L829" s="71"/>
      <c r="M829" s="71"/>
      <c r="N829" s="71"/>
      <c r="O829" s="71"/>
      <c r="P829" s="71"/>
      <c r="Q829" s="71"/>
      <c r="R829" s="71"/>
      <c r="S829" s="71"/>
      <c r="T829" s="71"/>
      <c r="U829" s="71"/>
      <c r="V829" s="71"/>
      <c r="W829" s="71"/>
      <c r="X829" s="71"/>
      <c r="Y829" s="71"/>
      <c r="Z829" s="71"/>
    </row>
    <row r="830" spans="1:26" s="73" customFormat="1" x14ac:dyDescent="0.25">
      <c r="A830" s="74" t="s">
        <v>421</v>
      </c>
      <c r="B830" s="78" t="s">
        <v>422</v>
      </c>
      <c r="C830" s="79"/>
      <c r="D830" s="79"/>
      <c r="E830" s="79"/>
      <c r="F830" s="79"/>
      <c r="G830" s="79"/>
      <c r="H830" s="79"/>
      <c r="I830" s="79"/>
      <c r="J830" s="80"/>
      <c r="K830" s="71"/>
      <c r="L830" s="71"/>
      <c r="M830" s="71"/>
      <c r="N830" s="71"/>
      <c r="O830" s="71"/>
      <c r="P830" s="71"/>
      <c r="Q830" s="71"/>
      <c r="R830" s="71"/>
      <c r="S830" s="71"/>
      <c r="T830" s="71"/>
      <c r="U830" s="71"/>
      <c r="V830" s="71"/>
      <c r="W830" s="71"/>
      <c r="X830" s="71"/>
      <c r="Y830" s="71"/>
      <c r="Z830" s="71"/>
    </row>
    <row r="831" spans="1:26" s="73" customFormat="1" x14ac:dyDescent="0.25">
      <c r="A831" s="74" t="s">
        <v>441</v>
      </c>
      <c r="B831" s="78" t="s">
        <v>442</v>
      </c>
      <c r="C831" s="79"/>
      <c r="D831" s="79"/>
      <c r="E831" s="79"/>
      <c r="F831" s="79"/>
      <c r="G831" s="79"/>
      <c r="H831" s="79"/>
      <c r="I831" s="79"/>
      <c r="J831" s="80"/>
      <c r="K831" s="71"/>
      <c r="L831" s="71"/>
      <c r="M831" s="71"/>
      <c r="N831" s="71"/>
      <c r="O831" s="71"/>
      <c r="P831" s="71"/>
      <c r="Q831" s="71"/>
      <c r="R831" s="71"/>
      <c r="S831" s="71"/>
      <c r="T831" s="71"/>
      <c r="U831" s="71"/>
      <c r="V831" s="71"/>
      <c r="W831" s="71"/>
      <c r="X831" s="71"/>
      <c r="Y831" s="71"/>
      <c r="Z831" s="71"/>
    </row>
    <row r="832" spans="1:26" s="73" customFormat="1" ht="63.75" x14ac:dyDescent="0.25">
      <c r="A832" s="39" t="s">
        <v>443</v>
      </c>
      <c r="B832" s="39" t="s">
        <v>444</v>
      </c>
      <c r="C832" s="40" t="s">
        <v>32</v>
      </c>
      <c r="D832" s="41">
        <v>80.010000000000005</v>
      </c>
      <c r="E832" s="38">
        <f t="shared" ref="E832:E837" si="1094">L832*(1-18%)</f>
        <v>21.393800000000002</v>
      </c>
      <c r="F832" s="38">
        <f t="shared" ref="F832:F837" si="1095">TRUNC(E832*D832,2)</f>
        <v>1711.71</v>
      </c>
      <c r="G832" s="38">
        <f t="shared" ref="G832:I837" si="1096">M832*(1-18%)</f>
        <v>5.7564000000000002</v>
      </c>
      <c r="H832" s="38"/>
      <c r="I832" s="38">
        <f t="shared" si="1096"/>
        <v>27.150200000000002</v>
      </c>
      <c r="J832" s="68">
        <f>TRUNC(I832*D832,2)</f>
        <v>2172.2800000000002</v>
      </c>
      <c r="K832" s="71"/>
      <c r="L832" s="71">
        <v>26.09</v>
      </c>
      <c r="M832" s="71">
        <v>7.02</v>
      </c>
      <c r="N832" s="71"/>
      <c r="O832" s="71">
        <v>33.11</v>
      </c>
      <c r="P832" s="71"/>
      <c r="Q832" s="71">
        <f t="shared" ref="Q832:Q837" si="1097">U832-R832-S832</f>
        <v>21.389899944851496</v>
      </c>
      <c r="R832" s="71">
        <f t="shared" ref="R832:R837" si="1098">U832-(U832/(1+26.93%))</f>
        <v>5.7603000551485053</v>
      </c>
      <c r="S832" s="71">
        <f t="shared" ref="S832:S837" si="1099">N832*(1-18%)</f>
        <v>0</v>
      </c>
      <c r="T832" s="71">
        <f t="shared" ref="T832:T837" si="1100">(SUM(Q832:S832))</f>
        <v>27.150200000000002</v>
      </c>
      <c r="U832" s="71">
        <f t="shared" ref="U832:U837" si="1101">O832*(1-18%)</f>
        <v>27.150200000000002</v>
      </c>
      <c r="V832" s="71" t="b">
        <f t="shared" ref="V832:V837" si="1102">U832=T832</f>
        <v>1</v>
      </c>
      <c r="W832" s="71" t="b">
        <f t="shared" ref="W832:W837" si="1103">U832=I832</f>
        <v>1</v>
      </c>
      <c r="X832" s="72">
        <f t="shared" ref="X832:X837" si="1104">((U832/O832)-1)*100</f>
        <v>-17.999999999999993</v>
      </c>
      <c r="Y832" s="71"/>
      <c r="Z832" s="71"/>
    </row>
    <row r="833" spans="1:26" s="73" customFormat="1" ht="63.75" x14ac:dyDescent="0.25">
      <c r="A833" s="39" t="s">
        <v>1442</v>
      </c>
      <c r="B833" s="39" t="s">
        <v>1443</v>
      </c>
      <c r="C833" s="40" t="s">
        <v>32</v>
      </c>
      <c r="D833" s="41">
        <v>80.010000000000005</v>
      </c>
      <c r="E833" s="38">
        <f t="shared" si="1094"/>
        <v>71.020200000000003</v>
      </c>
      <c r="F833" s="38">
        <f t="shared" si="1095"/>
        <v>5682.32</v>
      </c>
      <c r="G833" s="38">
        <f t="shared" si="1096"/>
        <v>19.122400000000003</v>
      </c>
      <c r="H833" s="38"/>
      <c r="I833" s="38">
        <f t="shared" si="1096"/>
        <v>90.142600000000016</v>
      </c>
      <c r="J833" s="68">
        <f>TRUNC(I833*D833,2)</f>
        <v>7212.3</v>
      </c>
      <c r="K833" s="71"/>
      <c r="L833" s="71">
        <v>86.61</v>
      </c>
      <c r="M833" s="71">
        <v>23.32</v>
      </c>
      <c r="N833" s="71"/>
      <c r="O833" s="71">
        <v>109.93</v>
      </c>
      <c r="P833" s="71"/>
      <c r="Q833" s="71">
        <f t="shared" si="1097"/>
        <v>71.017568738674882</v>
      </c>
      <c r="R833" s="71">
        <f t="shared" si="1098"/>
        <v>19.125031261325134</v>
      </c>
      <c r="S833" s="71">
        <f t="shared" si="1099"/>
        <v>0</v>
      </c>
      <c r="T833" s="71">
        <f t="shared" si="1100"/>
        <v>90.142600000000016</v>
      </c>
      <c r="U833" s="71">
        <f t="shared" si="1101"/>
        <v>90.142600000000016</v>
      </c>
      <c r="V833" s="71" t="b">
        <f t="shared" si="1102"/>
        <v>1</v>
      </c>
      <c r="W833" s="71" t="b">
        <f t="shared" si="1103"/>
        <v>1</v>
      </c>
      <c r="X833" s="72">
        <f t="shared" si="1104"/>
        <v>-17.999999999999993</v>
      </c>
      <c r="Y833" s="71"/>
      <c r="Z833" s="71"/>
    </row>
    <row r="834" spans="1:26" s="73" customFormat="1" ht="63.75" x14ac:dyDescent="0.25">
      <c r="A834" s="39" t="s">
        <v>1444</v>
      </c>
      <c r="B834" s="39" t="s">
        <v>1445</v>
      </c>
      <c r="C834" s="40" t="s">
        <v>32</v>
      </c>
      <c r="D834" s="41">
        <v>73.69</v>
      </c>
      <c r="E834" s="38">
        <f t="shared" si="1094"/>
        <v>51.1434</v>
      </c>
      <c r="F834" s="38">
        <f t="shared" si="1095"/>
        <v>3768.75</v>
      </c>
      <c r="G834" s="38">
        <f t="shared" si="1096"/>
        <v>13.767800000000001</v>
      </c>
      <c r="H834" s="38"/>
      <c r="I834" s="38">
        <f t="shared" si="1096"/>
        <v>64.911200000000008</v>
      </c>
      <c r="J834" s="68">
        <f>TRUNC(I834*D834,2)</f>
        <v>4783.3</v>
      </c>
      <c r="K834" s="71"/>
      <c r="L834" s="71">
        <v>62.37</v>
      </c>
      <c r="M834" s="71">
        <v>16.79</v>
      </c>
      <c r="N834" s="71"/>
      <c r="O834" s="71">
        <v>79.16</v>
      </c>
      <c r="P834" s="71"/>
      <c r="Q834" s="71">
        <f t="shared" si="1097"/>
        <v>51.139368155676365</v>
      </c>
      <c r="R834" s="71">
        <f t="shared" si="1098"/>
        <v>13.771831844323643</v>
      </c>
      <c r="S834" s="71">
        <f t="shared" si="1099"/>
        <v>0</v>
      </c>
      <c r="T834" s="71">
        <f t="shared" si="1100"/>
        <v>64.911200000000008</v>
      </c>
      <c r="U834" s="71">
        <f t="shared" si="1101"/>
        <v>64.911200000000008</v>
      </c>
      <c r="V834" s="71" t="b">
        <f t="shared" si="1102"/>
        <v>1</v>
      </c>
      <c r="W834" s="71" t="b">
        <f t="shared" si="1103"/>
        <v>1</v>
      </c>
      <c r="X834" s="72">
        <f t="shared" si="1104"/>
        <v>-17.999999999999982</v>
      </c>
      <c r="Y834" s="71"/>
      <c r="Z834" s="71"/>
    </row>
    <row r="835" spans="1:26" s="73" customFormat="1" ht="38.25" x14ac:dyDescent="0.25">
      <c r="A835" s="39" t="s">
        <v>1446</v>
      </c>
      <c r="B835" s="39" t="s">
        <v>1447</v>
      </c>
      <c r="C835" s="40" t="s">
        <v>83</v>
      </c>
      <c r="D835" s="41">
        <v>73.69</v>
      </c>
      <c r="E835" s="38">
        <f t="shared" si="1094"/>
        <v>85.731000000000009</v>
      </c>
      <c r="F835" s="38">
        <f t="shared" si="1095"/>
        <v>6317.51</v>
      </c>
      <c r="G835" s="38">
        <f t="shared" si="1096"/>
        <v>23.083000000000002</v>
      </c>
      <c r="H835" s="38"/>
      <c r="I835" s="38">
        <f t="shared" si="1096"/>
        <v>108.81399999999999</v>
      </c>
      <c r="J835" s="68">
        <f>ROUND(I835*D835,2)</f>
        <v>8018.5</v>
      </c>
      <c r="K835" s="71"/>
      <c r="L835" s="71">
        <v>104.55</v>
      </c>
      <c r="M835" s="71">
        <v>28.15</v>
      </c>
      <c r="N835" s="71"/>
      <c r="O835" s="71">
        <v>132.69999999999999</v>
      </c>
      <c r="P835" s="71"/>
      <c r="Q835" s="71">
        <f t="shared" si="1097"/>
        <v>85.727566375167413</v>
      </c>
      <c r="R835" s="71">
        <f t="shared" si="1098"/>
        <v>23.08643362483258</v>
      </c>
      <c r="S835" s="71">
        <f t="shared" si="1099"/>
        <v>0</v>
      </c>
      <c r="T835" s="71">
        <f t="shared" si="1100"/>
        <v>108.81399999999999</v>
      </c>
      <c r="U835" s="71">
        <f t="shared" si="1101"/>
        <v>108.81399999999999</v>
      </c>
      <c r="V835" s="71" t="b">
        <f t="shared" si="1102"/>
        <v>1</v>
      </c>
      <c r="W835" s="71" t="b">
        <f t="shared" si="1103"/>
        <v>1</v>
      </c>
      <c r="X835" s="72">
        <f t="shared" si="1104"/>
        <v>-17.999999999999993</v>
      </c>
      <c r="Y835" s="71"/>
      <c r="Z835" s="71"/>
    </row>
    <row r="836" spans="1:26" s="73" customFormat="1" ht="51" x14ac:dyDescent="0.25">
      <c r="A836" s="39" t="s">
        <v>449</v>
      </c>
      <c r="B836" s="39" t="s">
        <v>450</v>
      </c>
      <c r="C836" s="40" t="s">
        <v>83</v>
      </c>
      <c r="D836" s="41">
        <v>80.010000000000005</v>
      </c>
      <c r="E836" s="38">
        <f t="shared" si="1094"/>
        <v>82.008200000000016</v>
      </c>
      <c r="F836" s="38">
        <f t="shared" si="1095"/>
        <v>6561.47</v>
      </c>
      <c r="G836" s="38">
        <f t="shared" si="1096"/>
        <v>22.082600000000003</v>
      </c>
      <c r="H836" s="38"/>
      <c r="I836" s="38">
        <f t="shared" si="1096"/>
        <v>104.0908</v>
      </c>
      <c r="J836" s="68">
        <f>ROUND(I836*D836,2)</f>
        <v>8328.2999999999993</v>
      </c>
      <c r="K836" s="71"/>
      <c r="L836" s="71">
        <v>100.01</v>
      </c>
      <c r="M836" s="71">
        <v>26.93</v>
      </c>
      <c r="N836" s="71"/>
      <c r="O836" s="71">
        <v>126.94</v>
      </c>
      <c r="P836" s="71"/>
      <c r="Q836" s="71">
        <f t="shared" si="1097"/>
        <v>82.006460253683144</v>
      </c>
      <c r="R836" s="71">
        <f t="shared" si="1098"/>
        <v>22.084339746316857</v>
      </c>
      <c r="S836" s="71">
        <f t="shared" si="1099"/>
        <v>0</v>
      </c>
      <c r="T836" s="71">
        <f t="shared" si="1100"/>
        <v>104.0908</v>
      </c>
      <c r="U836" s="71">
        <f t="shared" si="1101"/>
        <v>104.0908</v>
      </c>
      <c r="V836" s="71" t="b">
        <f t="shared" si="1102"/>
        <v>1</v>
      </c>
      <c r="W836" s="71" t="b">
        <f t="shared" si="1103"/>
        <v>1</v>
      </c>
      <c r="X836" s="72">
        <f t="shared" si="1104"/>
        <v>-17.999999999999993</v>
      </c>
      <c r="Y836" s="71"/>
      <c r="Z836" s="71"/>
    </row>
    <row r="837" spans="1:26" s="73" customFormat="1" ht="51" x14ac:dyDescent="0.25">
      <c r="A837" s="39" t="s">
        <v>451</v>
      </c>
      <c r="B837" s="39" t="s">
        <v>452</v>
      </c>
      <c r="C837" s="40" t="s">
        <v>32</v>
      </c>
      <c r="D837" s="41">
        <v>153.69999999999999</v>
      </c>
      <c r="E837" s="38">
        <f t="shared" si="1094"/>
        <v>1.9598000000000002</v>
      </c>
      <c r="F837" s="38">
        <f t="shared" si="1095"/>
        <v>301.22000000000003</v>
      </c>
      <c r="G837" s="38">
        <f t="shared" si="1096"/>
        <v>0.52480000000000004</v>
      </c>
      <c r="H837" s="38"/>
      <c r="I837" s="38">
        <f t="shared" si="1096"/>
        <v>2.4846000000000004</v>
      </c>
      <c r="J837" s="68">
        <f>ROUND(I837*D837,2)</f>
        <v>381.88</v>
      </c>
      <c r="K837" s="71"/>
      <c r="L837" s="71">
        <v>2.39</v>
      </c>
      <c r="M837" s="71">
        <v>0.64</v>
      </c>
      <c r="N837" s="71"/>
      <c r="O837" s="71">
        <v>3.0300000000000002</v>
      </c>
      <c r="P837" s="71"/>
      <c r="Q837" s="71">
        <f t="shared" si="1097"/>
        <v>1.9574568659891283</v>
      </c>
      <c r="R837" s="71">
        <f t="shared" si="1098"/>
        <v>0.52714313401087209</v>
      </c>
      <c r="S837" s="71">
        <f t="shared" si="1099"/>
        <v>0</v>
      </c>
      <c r="T837" s="71">
        <f t="shared" si="1100"/>
        <v>2.4846000000000004</v>
      </c>
      <c r="U837" s="71">
        <f t="shared" si="1101"/>
        <v>2.4846000000000004</v>
      </c>
      <c r="V837" s="71" t="b">
        <f t="shared" si="1102"/>
        <v>1</v>
      </c>
      <c r="W837" s="71" t="b">
        <f t="shared" si="1103"/>
        <v>1</v>
      </c>
      <c r="X837" s="72">
        <f t="shared" si="1104"/>
        <v>-17.999999999999993</v>
      </c>
      <c r="Y837" s="71"/>
      <c r="Z837" s="71"/>
    </row>
    <row r="838" spans="1:26" s="73" customFormat="1" x14ac:dyDescent="0.25">
      <c r="A838" s="74" t="s">
        <v>457</v>
      </c>
      <c r="B838" s="78" t="s">
        <v>458</v>
      </c>
      <c r="C838" s="79"/>
      <c r="D838" s="79"/>
      <c r="E838" s="79"/>
      <c r="F838" s="79"/>
      <c r="G838" s="79"/>
      <c r="H838" s="79"/>
      <c r="I838" s="79"/>
      <c r="J838" s="80"/>
      <c r="K838" s="71"/>
      <c r="L838" s="71"/>
      <c r="M838" s="71"/>
      <c r="N838" s="71"/>
      <c r="O838" s="71"/>
      <c r="P838" s="71"/>
      <c r="Q838" s="71"/>
      <c r="R838" s="71"/>
      <c r="S838" s="71"/>
      <c r="T838" s="71"/>
      <c r="U838" s="71"/>
      <c r="V838" s="71"/>
      <c r="W838" s="71"/>
      <c r="X838" s="71"/>
      <c r="Y838" s="71"/>
      <c r="Z838" s="71"/>
    </row>
    <row r="839" spans="1:26" s="73" customFormat="1" x14ac:dyDescent="0.25">
      <c r="A839" s="74" t="s">
        <v>459</v>
      </c>
      <c r="B839" s="78" t="s">
        <v>460</v>
      </c>
      <c r="C839" s="79"/>
      <c r="D839" s="79"/>
      <c r="E839" s="79"/>
      <c r="F839" s="79"/>
      <c r="G839" s="79"/>
      <c r="H839" s="79"/>
      <c r="I839" s="79"/>
      <c r="J839" s="80"/>
      <c r="K839" s="71"/>
      <c r="L839" s="71"/>
      <c r="M839" s="71"/>
      <c r="N839" s="71"/>
      <c r="O839" s="71"/>
      <c r="P839" s="71"/>
      <c r="Q839" s="71"/>
      <c r="R839" s="71"/>
      <c r="S839" s="71"/>
      <c r="T839" s="71"/>
      <c r="U839" s="71"/>
      <c r="V839" s="71"/>
      <c r="W839" s="71"/>
      <c r="X839" s="71"/>
      <c r="Y839" s="71"/>
      <c r="Z839" s="71"/>
    </row>
    <row r="840" spans="1:26" s="73" customFormat="1" ht="63.75" x14ac:dyDescent="0.25">
      <c r="A840" s="39" t="s">
        <v>461</v>
      </c>
      <c r="B840" s="39" t="s">
        <v>462</v>
      </c>
      <c r="C840" s="40" t="s">
        <v>32</v>
      </c>
      <c r="D840" s="41">
        <v>234.11</v>
      </c>
      <c r="E840" s="38">
        <f t="shared" ref="E840:E841" si="1105">L840*(1-18%)</f>
        <v>2.5009999999999999</v>
      </c>
      <c r="F840" s="38">
        <f t="shared" ref="F840:F841" si="1106">TRUNC(E840*D840,2)</f>
        <v>585.5</v>
      </c>
      <c r="G840" s="38">
        <f t="shared" ref="G840:I841" si="1107">M840*(1-18%)</f>
        <v>0.6724</v>
      </c>
      <c r="H840" s="38"/>
      <c r="I840" s="38">
        <f t="shared" si="1107"/>
        <v>3.1734</v>
      </c>
      <c r="J840" s="68">
        <f>ROUND(I840*D840,2)</f>
        <v>742.92</v>
      </c>
      <c r="K840" s="71"/>
      <c r="L840" s="71">
        <v>3.05</v>
      </c>
      <c r="M840" s="71">
        <v>0.82</v>
      </c>
      <c r="N840" s="71"/>
      <c r="O840" s="71">
        <v>3.8699999999999997</v>
      </c>
      <c r="P840" s="71"/>
      <c r="Q840" s="71">
        <f t="shared" ref="Q840:Q841" si="1108">U840-R840-S840</f>
        <v>2.5001181753722528</v>
      </c>
      <c r="R840" s="71">
        <f t="shared" ref="R840:R841" si="1109">U840-(U840/(1+26.93%))</f>
        <v>0.67328182462774722</v>
      </c>
      <c r="S840" s="71">
        <f t="shared" ref="S840:S841" si="1110">N840*(1-18%)</f>
        <v>0</v>
      </c>
      <c r="T840" s="71">
        <f t="shared" ref="T840:T841" si="1111">(SUM(Q840:S840))</f>
        <v>3.1734</v>
      </c>
      <c r="U840" s="71">
        <f t="shared" ref="U840:U841" si="1112">O840*(1-18%)</f>
        <v>3.1734</v>
      </c>
      <c r="V840" s="71" t="b">
        <f t="shared" ref="V840:V841" si="1113">U840=T840</f>
        <v>1</v>
      </c>
      <c r="W840" s="71" t="b">
        <f t="shared" ref="W840:W841" si="1114">U840=I840</f>
        <v>1</v>
      </c>
      <c r="X840" s="72">
        <f t="shared" ref="X840:X841" si="1115">((U840/O840)-1)*100</f>
        <v>-17.999999999999993</v>
      </c>
      <c r="Y840" s="71"/>
      <c r="Z840" s="71"/>
    </row>
    <row r="841" spans="1:26" s="73" customFormat="1" ht="63.75" x14ac:dyDescent="0.25">
      <c r="A841" s="39" t="s">
        <v>463</v>
      </c>
      <c r="B841" s="39" t="s">
        <v>464</v>
      </c>
      <c r="C841" s="40" t="s">
        <v>32</v>
      </c>
      <c r="D841" s="41">
        <v>160.35</v>
      </c>
      <c r="E841" s="38">
        <f t="shared" si="1105"/>
        <v>5.4038000000000004</v>
      </c>
      <c r="F841" s="38">
        <f t="shared" si="1106"/>
        <v>866.49</v>
      </c>
      <c r="G841" s="38">
        <f t="shared" si="1107"/>
        <v>1.4514</v>
      </c>
      <c r="H841" s="38"/>
      <c r="I841" s="38">
        <f t="shared" si="1107"/>
        <v>6.8552</v>
      </c>
      <c r="J841" s="68">
        <f>ROUND(I841*D841,2)</f>
        <v>1099.23</v>
      </c>
      <c r="K841" s="71"/>
      <c r="L841" s="71">
        <v>6.59</v>
      </c>
      <c r="M841" s="71">
        <v>1.77</v>
      </c>
      <c r="N841" s="71"/>
      <c r="O841" s="71">
        <v>8.36</v>
      </c>
      <c r="P841" s="71"/>
      <c r="Q841" s="71">
        <f t="shared" si="1108"/>
        <v>5.4007720790987159</v>
      </c>
      <c r="R841" s="71">
        <f t="shared" si="1109"/>
        <v>1.454427920901284</v>
      </c>
      <c r="S841" s="71">
        <f t="shared" si="1110"/>
        <v>0</v>
      </c>
      <c r="T841" s="71">
        <f t="shared" si="1111"/>
        <v>6.8552</v>
      </c>
      <c r="U841" s="71">
        <f t="shared" si="1112"/>
        <v>6.8552</v>
      </c>
      <c r="V841" s="71" t="b">
        <f t="shared" si="1113"/>
        <v>1</v>
      </c>
      <c r="W841" s="71" t="b">
        <f t="shared" si="1114"/>
        <v>1</v>
      </c>
      <c r="X841" s="72">
        <f t="shared" si="1115"/>
        <v>-17.999999999999993</v>
      </c>
      <c r="Y841" s="71"/>
      <c r="Z841" s="71"/>
    </row>
    <row r="842" spans="1:26" s="73" customFormat="1" x14ac:dyDescent="0.25">
      <c r="A842" s="74" t="s">
        <v>465</v>
      </c>
      <c r="B842" s="78" t="s">
        <v>466</v>
      </c>
      <c r="C842" s="79"/>
      <c r="D842" s="79"/>
      <c r="E842" s="79"/>
      <c r="F842" s="79"/>
      <c r="G842" s="79"/>
      <c r="H842" s="79"/>
      <c r="I842" s="79"/>
      <c r="J842" s="80"/>
      <c r="K842" s="71"/>
      <c r="L842" s="71"/>
      <c r="M842" s="71"/>
      <c r="N842" s="71"/>
      <c r="O842" s="71"/>
      <c r="P842" s="71"/>
      <c r="Q842" s="71"/>
      <c r="R842" s="71"/>
      <c r="S842" s="71"/>
      <c r="T842" s="71"/>
      <c r="U842" s="71"/>
      <c r="V842" s="71"/>
      <c r="W842" s="71"/>
      <c r="X842" s="71"/>
      <c r="Y842" s="71"/>
      <c r="Z842" s="71"/>
    </row>
    <row r="843" spans="1:26" s="73" customFormat="1" ht="76.5" x14ac:dyDescent="0.25">
      <c r="A843" s="39" t="s">
        <v>469</v>
      </c>
      <c r="B843" s="39" t="s">
        <v>470</v>
      </c>
      <c r="C843" s="40" t="s">
        <v>32</v>
      </c>
      <c r="D843" s="41">
        <v>160.35</v>
      </c>
      <c r="E843" s="38">
        <f t="shared" ref="E843:E844" si="1116">L843*(1-18%)</f>
        <v>34.513800000000003</v>
      </c>
      <c r="F843" s="38">
        <f t="shared" ref="F843:F844" si="1117">TRUNC(E843*D843,2)</f>
        <v>5534.28</v>
      </c>
      <c r="G843" s="38">
        <f t="shared" ref="G843:I844" si="1118">M843*(1-18%)</f>
        <v>9.2906000000000013</v>
      </c>
      <c r="H843" s="38"/>
      <c r="I843" s="38">
        <f t="shared" si="1118"/>
        <v>43.804400000000008</v>
      </c>
      <c r="J843" s="68">
        <f>TRUNC(I843*D843,2)</f>
        <v>7024.03</v>
      </c>
      <c r="K843" s="71"/>
      <c r="L843" s="71">
        <v>42.09</v>
      </c>
      <c r="M843" s="71">
        <v>11.33</v>
      </c>
      <c r="N843" s="71"/>
      <c r="O843" s="71">
        <v>53.42</v>
      </c>
      <c r="P843" s="71"/>
      <c r="Q843" s="71">
        <f t="shared" ref="Q843:Q844" si="1119">U843-R843-S843</f>
        <v>34.510675175293478</v>
      </c>
      <c r="R843" s="71">
        <f t="shared" ref="R843:R844" si="1120">U843-(U843/(1+26.93%))</f>
        <v>9.2937248247065298</v>
      </c>
      <c r="S843" s="71">
        <f t="shared" ref="S843:S844" si="1121">N843*(1-18%)</f>
        <v>0</v>
      </c>
      <c r="T843" s="71">
        <f t="shared" ref="T843:T844" si="1122">(SUM(Q843:S843))</f>
        <v>43.804400000000008</v>
      </c>
      <c r="U843" s="71">
        <f t="shared" ref="U843:U844" si="1123">O843*(1-18%)</f>
        <v>43.804400000000008</v>
      </c>
      <c r="V843" s="71" t="b">
        <f t="shared" ref="V843:V844" si="1124">U843=T843</f>
        <v>1</v>
      </c>
      <c r="W843" s="71" t="b">
        <f t="shared" ref="W843:W844" si="1125">U843=I843</f>
        <v>1</v>
      </c>
      <c r="X843" s="72">
        <f t="shared" ref="X843:X844" si="1126">((U843/O843)-1)*100</f>
        <v>-17.999999999999982</v>
      </c>
      <c r="Y843" s="71"/>
      <c r="Z843" s="71"/>
    </row>
    <row r="844" spans="1:26" s="73" customFormat="1" ht="102" x14ac:dyDescent="0.25">
      <c r="A844" s="39" t="s">
        <v>471</v>
      </c>
      <c r="B844" s="39" t="s">
        <v>472</v>
      </c>
      <c r="C844" s="40" t="s">
        <v>32</v>
      </c>
      <c r="D844" s="41">
        <v>234.11</v>
      </c>
      <c r="E844" s="38">
        <f t="shared" si="1116"/>
        <v>22.582800000000002</v>
      </c>
      <c r="F844" s="38">
        <f t="shared" si="1117"/>
        <v>5286.85</v>
      </c>
      <c r="G844" s="38">
        <f t="shared" si="1118"/>
        <v>6.0762000000000009</v>
      </c>
      <c r="H844" s="38"/>
      <c r="I844" s="38">
        <f t="shared" si="1118"/>
        <v>28.659000000000006</v>
      </c>
      <c r="J844" s="68">
        <f>TRUNC(I844*D844,2)</f>
        <v>6709.35</v>
      </c>
      <c r="K844" s="71"/>
      <c r="L844" s="71">
        <v>27.54</v>
      </c>
      <c r="M844" s="71">
        <v>7.41</v>
      </c>
      <c r="N844" s="71"/>
      <c r="O844" s="71">
        <v>34.950000000000003</v>
      </c>
      <c r="P844" s="71"/>
      <c r="Q844" s="71">
        <f t="shared" si="1119"/>
        <v>22.578586622547867</v>
      </c>
      <c r="R844" s="71">
        <f t="shared" si="1120"/>
        <v>6.0804133774521389</v>
      </c>
      <c r="S844" s="71">
        <f t="shared" si="1121"/>
        <v>0</v>
      </c>
      <c r="T844" s="71">
        <f t="shared" si="1122"/>
        <v>28.659000000000006</v>
      </c>
      <c r="U844" s="71">
        <f t="shared" si="1123"/>
        <v>28.659000000000006</v>
      </c>
      <c r="V844" s="71" t="b">
        <f t="shared" si="1124"/>
        <v>1</v>
      </c>
      <c r="W844" s="71" t="b">
        <f t="shared" si="1125"/>
        <v>1</v>
      </c>
      <c r="X844" s="72">
        <f t="shared" si="1126"/>
        <v>-17.999999999999993</v>
      </c>
      <c r="Y844" s="71"/>
      <c r="Z844" s="71"/>
    </row>
    <row r="845" spans="1:26" s="73" customFormat="1" x14ac:dyDescent="0.25">
      <c r="A845" s="74" t="s">
        <v>489</v>
      </c>
      <c r="B845" s="78" t="s">
        <v>490</v>
      </c>
      <c r="C845" s="79"/>
      <c r="D845" s="79"/>
      <c r="E845" s="79"/>
      <c r="F845" s="79"/>
      <c r="G845" s="79"/>
      <c r="H845" s="79"/>
      <c r="I845" s="79"/>
      <c r="J845" s="80"/>
      <c r="K845" s="71"/>
      <c r="L845" s="71"/>
      <c r="M845" s="71"/>
      <c r="N845" s="71"/>
      <c r="O845" s="71"/>
      <c r="P845" s="71"/>
      <c r="Q845" s="71"/>
      <c r="R845" s="71"/>
      <c r="S845" s="71"/>
      <c r="T845" s="71"/>
      <c r="U845" s="71"/>
      <c r="V845" s="71"/>
      <c r="W845" s="71"/>
      <c r="X845" s="71"/>
      <c r="Y845" s="71"/>
      <c r="Z845" s="71"/>
    </row>
    <row r="846" spans="1:26" s="73" customFormat="1" x14ac:dyDescent="0.25">
      <c r="A846" s="74" t="s">
        <v>491</v>
      </c>
      <c r="B846" s="78" t="s">
        <v>492</v>
      </c>
      <c r="C846" s="79"/>
      <c r="D846" s="79"/>
      <c r="E846" s="79"/>
      <c r="F846" s="79"/>
      <c r="G846" s="79"/>
      <c r="H846" s="79"/>
      <c r="I846" s="79"/>
      <c r="J846" s="80"/>
      <c r="K846" s="71"/>
      <c r="L846" s="71"/>
      <c r="M846" s="71"/>
      <c r="N846" s="71"/>
      <c r="O846" s="71"/>
      <c r="P846" s="71"/>
      <c r="Q846" s="71"/>
      <c r="R846" s="71"/>
      <c r="S846" s="71"/>
      <c r="T846" s="71"/>
      <c r="U846" s="71"/>
      <c r="V846" s="71"/>
      <c r="W846" s="71"/>
      <c r="X846" s="71"/>
      <c r="Y846" s="71"/>
      <c r="Z846" s="71"/>
    </row>
    <row r="847" spans="1:26" s="73" customFormat="1" ht="25.5" x14ac:dyDescent="0.25">
      <c r="A847" s="39" t="s">
        <v>495</v>
      </c>
      <c r="B847" s="39" t="s">
        <v>496</v>
      </c>
      <c r="C847" s="40" t="s">
        <v>32</v>
      </c>
      <c r="D847" s="41">
        <v>394.46</v>
      </c>
      <c r="E847" s="38">
        <f t="shared" ref="E847:E848" si="1127">L847*(1-18%)</f>
        <v>1.8942000000000001</v>
      </c>
      <c r="F847" s="38">
        <f t="shared" ref="F847:F848" si="1128">TRUNC(E847*D847,2)</f>
        <v>747.18</v>
      </c>
      <c r="G847" s="38">
        <f t="shared" ref="G847:I848" si="1129">M847*(1-18%)</f>
        <v>0.50840000000000007</v>
      </c>
      <c r="H847" s="38"/>
      <c r="I847" s="38">
        <f t="shared" si="1129"/>
        <v>2.4026000000000005</v>
      </c>
      <c r="J847" s="68">
        <f>TRUNC(I847*D847,2)</f>
        <v>947.72</v>
      </c>
      <c r="K847" s="71"/>
      <c r="L847" s="71">
        <v>2.31</v>
      </c>
      <c r="M847" s="71">
        <v>0.62</v>
      </c>
      <c r="N847" s="71"/>
      <c r="O847" s="71">
        <v>2.93</v>
      </c>
      <c r="P847" s="71"/>
      <c r="Q847" s="71">
        <f t="shared" ref="Q847:Q848" si="1130">U847-R847-S847</f>
        <v>1.8928543291578042</v>
      </c>
      <c r="R847" s="71">
        <f t="shared" ref="R847:R848" si="1131">U847-(U847/(1+26.93%))</f>
        <v>0.50974567084219635</v>
      </c>
      <c r="S847" s="71">
        <f t="shared" ref="S847:S848" si="1132">N847*(1-18%)</f>
        <v>0</v>
      </c>
      <c r="T847" s="71">
        <f t="shared" ref="T847:T848" si="1133">(SUM(Q847:S847))</f>
        <v>2.4026000000000005</v>
      </c>
      <c r="U847" s="71">
        <f t="shared" ref="U847:U848" si="1134">O847*(1-18%)</f>
        <v>2.4026000000000005</v>
      </c>
      <c r="V847" s="71" t="b">
        <f t="shared" ref="V847:V848" si="1135">U847=T847</f>
        <v>1</v>
      </c>
      <c r="W847" s="71" t="b">
        <f t="shared" ref="W847:W848" si="1136">U847=I847</f>
        <v>1</v>
      </c>
      <c r="X847" s="72">
        <f t="shared" ref="X847:X848" si="1137">((U847/O847)-1)*100</f>
        <v>-17.999999999999982</v>
      </c>
      <c r="Y847" s="71"/>
      <c r="Z847" s="71"/>
    </row>
    <row r="848" spans="1:26" s="73" customFormat="1" ht="38.25" x14ac:dyDescent="0.25">
      <c r="A848" s="39" t="s">
        <v>501</v>
      </c>
      <c r="B848" s="39" t="s">
        <v>502</v>
      </c>
      <c r="C848" s="40" t="s">
        <v>32</v>
      </c>
      <c r="D848" s="41">
        <v>394.46</v>
      </c>
      <c r="E848" s="38">
        <f t="shared" si="1127"/>
        <v>9.963000000000001</v>
      </c>
      <c r="F848" s="38">
        <f t="shared" si="1128"/>
        <v>3930</v>
      </c>
      <c r="G848" s="38">
        <f t="shared" si="1129"/>
        <v>2.6814</v>
      </c>
      <c r="H848" s="38"/>
      <c r="I848" s="38">
        <f t="shared" si="1129"/>
        <v>12.644400000000001</v>
      </c>
      <c r="J848" s="68">
        <f>ROUND(I848*D848,2)</f>
        <v>4987.71</v>
      </c>
      <c r="K848" s="71"/>
      <c r="L848" s="71">
        <v>12.15</v>
      </c>
      <c r="M848" s="71">
        <v>3.27</v>
      </c>
      <c r="N848" s="71"/>
      <c r="O848" s="71">
        <v>15.42</v>
      </c>
      <c r="P848" s="71"/>
      <c r="Q848" s="71">
        <f t="shared" si="1130"/>
        <v>9.9617111793902176</v>
      </c>
      <c r="R848" s="71">
        <f t="shared" si="1131"/>
        <v>2.6826888206097834</v>
      </c>
      <c r="S848" s="71">
        <f t="shared" si="1132"/>
        <v>0</v>
      </c>
      <c r="T848" s="71">
        <f t="shared" si="1133"/>
        <v>12.644400000000001</v>
      </c>
      <c r="U848" s="71">
        <f t="shared" si="1134"/>
        <v>12.644400000000001</v>
      </c>
      <c r="V848" s="71" t="b">
        <f t="shared" si="1135"/>
        <v>1</v>
      </c>
      <c r="W848" s="71" t="b">
        <f t="shared" si="1136"/>
        <v>1</v>
      </c>
      <c r="X848" s="72">
        <f t="shared" si="1137"/>
        <v>-17.999999999999993</v>
      </c>
      <c r="Y848" s="71"/>
      <c r="Z848" s="71"/>
    </row>
    <row r="849" spans="1:26" s="73" customFormat="1" x14ac:dyDescent="0.25">
      <c r="A849" s="74" t="s">
        <v>517</v>
      </c>
      <c r="B849" s="78" t="s">
        <v>518</v>
      </c>
      <c r="C849" s="79"/>
      <c r="D849" s="79"/>
      <c r="E849" s="79"/>
      <c r="F849" s="79"/>
      <c r="G849" s="79"/>
      <c r="H849" s="79"/>
      <c r="I849" s="79"/>
      <c r="J849" s="80"/>
      <c r="K849" s="71"/>
      <c r="L849" s="71"/>
      <c r="M849" s="71"/>
      <c r="N849" s="71"/>
      <c r="O849" s="71"/>
      <c r="P849" s="71"/>
      <c r="Q849" s="71"/>
      <c r="R849" s="71"/>
      <c r="S849" s="71"/>
      <c r="T849" s="71"/>
      <c r="U849" s="71"/>
      <c r="V849" s="71"/>
      <c r="W849" s="71"/>
      <c r="X849" s="71"/>
      <c r="Y849" s="71"/>
      <c r="Z849" s="71"/>
    </row>
    <row r="850" spans="1:26" s="73" customFormat="1" ht="38.25" x14ac:dyDescent="0.25">
      <c r="A850" s="39" t="s">
        <v>521</v>
      </c>
      <c r="B850" s="39" t="s">
        <v>522</v>
      </c>
      <c r="C850" s="40" t="s">
        <v>32</v>
      </c>
      <c r="D850" s="41">
        <v>394.46</v>
      </c>
      <c r="E850" s="38">
        <f t="shared" ref="E850" si="1138">L850*(1-18%)</f>
        <v>9.7170000000000005</v>
      </c>
      <c r="F850" s="38">
        <f t="shared" ref="F850" si="1139">TRUNC(E850*D850,2)</f>
        <v>3832.96</v>
      </c>
      <c r="G850" s="38">
        <f t="shared" ref="G850:I850" si="1140">M850*(1-18%)</f>
        <v>2.6158000000000001</v>
      </c>
      <c r="H850" s="38"/>
      <c r="I850" s="38">
        <f t="shared" si="1140"/>
        <v>12.332800000000001</v>
      </c>
      <c r="J850" s="68">
        <f>TRUNC(I850*D850,2)</f>
        <v>4864.79</v>
      </c>
      <c r="K850" s="71"/>
      <c r="L850" s="71">
        <v>11.85</v>
      </c>
      <c r="M850" s="71">
        <v>3.19</v>
      </c>
      <c r="N850" s="71"/>
      <c r="O850" s="71">
        <v>15.04</v>
      </c>
      <c r="P850" s="71"/>
      <c r="Q850" s="71">
        <f>U850-R850-S850</f>
        <v>9.7162215394311833</v>
      </c>
      <c r="R850" s="71">
        <f>U850-(U850/(1+26.93%))</f>
        <v>2.6165784605688174</v>
      </c>
      <c r="S850" s="71">
        <f>N850*(1-18%)</f>
        <v>0</v>
      </c>
      <c r="T850" s="71">
        <f>(SUM(Q850:S850))</f>
        <v>12.332800000000001</v>
      </c>
      <c r="U850" s="71">
        <f>O850*(1-18%)</f>
        <v>12.332800000000001</v>
      </c>
      <c r="V850" s="71" t="b">
        <f>U850=T850</f>
        <v>1</v>
      </c>
      <c r="W850" s="71" t="b">
        <f>U850=I850</f>
        <v>1</v>
      </c>
      <c r="X850" s="72">
        <f>((U850/O850)-1)*100</f>
        <v>-17.999999999999993</v>
      </c>
      <c r="Y850" s="71"/>
      <c r="Z850" s="71"/>
    </row>
    <row r="851" spans="1:26" s="73" customFormat="1" x14ac:dyDescent="0.25">
      <c r="A851" s="74" t="s">
        <v>523</v>
      </c>
      <c r="B851" s="78" t="s">
        <v>524</v>
      </c>
      <c r="C851" s="79"/>
      <c r="D851" s="79"/>
      <c r="E851" s="79"/>
      <c r="F851" s="79"/>
      <c r="G851" s="79"/>
      <c r="H851" s="79"/>
      <c r="I851" s="79"/>
      <c r="J851" s="80"/>
      <c r="K851" s="71"/>
      <c r="L851" s="71"/>
      <c r="M851" s="71"/>
      <c r="N851" s="71"/>
      <c r="O851" s="71"/>
      <c r="P851" s="71"/>
      <c r="Q851" s="71"/>
      <c r="R851" s="71"/>
      <c r="S851" s="71"/>
      <c r="T851" s="71"/>
      <c r="U851" s="71"/>
      <c r="V851" s="71"/>
      <c r="W851" s="71"/>
      <c r="X851" s="71"/>
      <c r="Y851" s="71"/>
      <c r="Z851" s="71"/>
    </row>
    <row r="852" spans="1:26" s="73" customFormat="1" ht="38.25" x14ac:dyDescent="0.25">
      <c r="A852" s="39" t="s">
        <v>495</v>
      </c>
      <c r="B852" s="39" t="s">
        <v>1619</v>
      </c>
      <c r="C852" s="40" t="s">
        <v>32</v>
      </c>
      <c r="D852" s="41">
        <v>624.6</v>
      </c>
      <c r="E852" s="38">
        <f t="shared" ref="E852:E853" si="1141">L852*(1-18%)</f>
        <v>1.8942000000000001</v>
      </c>
      <c r="F852" s="38">
        <f t="shared" ref="F852:F853" si="1142">TRUNC(E852*D852,2)</f>
        <v>1183.1099999999999</v>
      </c>
      <c r="G852" s="38">
        <f t="shared" ref="G852:I853" si="1143">M852*(1-18%)</f>
        <v>0.50840000000000007</v>
      </c>
      <c r="H852" s="38"/>
      <c r="I852" s="38">
        <f t="shared" si="1143"/>
        <v>2.4026000000000005</v>
      </c>
      <c r="J852" s="68">
        <f>ROUND(I852*D852,2)</f>
        <v>1500.66</v>
      </c>
      <c r="K852" s="71"/>
      <c r="L852" s="71">
        <v>2.31</v>
      </c>
      <c r="M852" s="71">
        <v>0.62</v>
      </c>
      <c r="N852" s="71"/>
      <c r="O852" s="71">
        <v>2.93</v>
      </c>
      <c r="P852" s="71"/>
      <c r="Q852" s="71">
        <f t="shared" ref="Q852:Q853" si="1144">U852-R852-S852</f>
        <v>1.8928543291578042</v>
      </c>
      <c r="R852" s="71">
        <f t="shared" ref="R852:R853" si="1145">U852-(U852/(1+26.93%))</f>
        <v>0.50974567084219635</v>
      </c>
      <c r="S852" s="71">
        <f t="shared" ref="S852:S853" si="1146">N852*(1-18%)</f>
        <v>0</v>
      </c>
      <c r="T852" s="71">
        <f t="shared" ref="T852:T853" si="1147">(SUM(Q852:S852))</f>
        <v>2.4026000000000005</v>
      </c>
      <c r="U852" s="71">
        <f t="shared" ref="U852:U853" si="1148">O852*(1-18%)</f>
        <v>2.4026000000000005</v>
      </c>
      <c r="V852" s="71" t="b">
        <f t="shared" ref="V852:V853" si="1149">U852=T852</f>
        <v>1</v>
      </c>
      <c r="W852" s="71" t="b">
        <f t="shared" ref="W852:W853" si="1150">U852=I852</f>
        <v>1</v>
      </c>
      <c r="X852" s="72">
        <f t="shared" ref="X852:X853" si="1151">((U852/O852)-1)*100</f>
        <v>-17.999999999999982</v>
      </c>
      <c r="Y852" s="71"/>
      <c r="Z852" s="71"/>
    </row>
    <row r="853" spans="1:26" s="73" customFormat="1" ht="38.25" x14ac:dyDescent="0.25">
      <c r="A853" s="39" t="s">
        <v>525</v>
      </c>
      <c r="B853" s="39" t="s">
        <v>1611</v>
      </c>
      <c r="C853" s="40" t="s">
        <v>32</v>
      </c>
      <c r="D853" s="41">
        <v>624.6</v>
      </c>
      <c r="E853" s="38">
        <f t="shared" si="1141"/>
        <v>5.5186000000000011</v>
      </c>
      <c r="F853" s="38">
        <f t="shared" si="1142"/>
        <v>3446.91</v>
      </c>
      <c r="G853" s="38">
        <f t="shared" si="1143"/>
        <v>1.4842000000000002</v>
      </c>
      <c r="H853" s="38"/>
      <c r="I853" s="38">
        <f t="shared" si="1143"/>
        <v>7.0028000000000015</v>
      </c>
      <c r="J853" s="68">
        <f>TRUNC(I853*D853,2)</f>
        <v>4373.9399999999996</v>
      </c>
      <c r="K853" s="71"/>
      <c r="L853" s="71">
        <v>6.73</v>
      </c>
      <c r="M853" s="71">
        <v>1.81</v>
      </c>
      <c r="N853" s="71"/>
      <c r="O853" s="71">
        <v>8.5400000000000009</v>
      </c>
      <c r="P853" s="71"/>
      <c r="Q853" s="71">
        <f t="shared" si="1144"/>
        <v>5.5170566453951011</v>
      </c>
      <c r="R853" s="71">
        <f t="shared" si="1145"/>
        <v>1.4857433546049004</v>
      </c>
      <c r="S853" s="71">
        <f t="shared" si="1146"/>
        <v>0</v>
      </c>
      <c r="T853" s="71">
        <f t="shared" si="1147"/>
        <v>7.0028000000000015</v>
      </c>
      <c r="U853" s="71">
        <f t="shared" si="1148"/>
        <v>7.0028000000000015</v>
      </c>
      <c r="V853" s="71" t="b">
        <f t="shared" si="1149"/>
        <v>1</v>
      </c>
      <c r="W853" s="71" t="b">
        <f t="shared" si="1150"/>
        <v>1</v>
      </c>
      <c r="X853" s="72">
        <f t="shared" si="1151"/>
        <v>-17.999999999999993</v>
      </c>
      <c r="Y853" s="71"/>
      <c r="Z853" s="71"/>
    </row>
    <row r="854" spans="1:26" s="73" customFormat="1" x14ac:dyDescent="0.25">
      <c r="A854" s="74" t="s">
        <v>526</v>
      </c>
      <c r="B854" s="78" t="s">
        <v>527</v>
      </c>
      <c r="C854" s="79"/>
      <c r="D854" s="79"/>
      <c r="E854" s="79"/>
      <c r="F854" s="79"/>
      <c r="G854" s="79"/>
      <c r="H854" s="79"/>
      <c r="I854" s="79"/>
      <c r="J854" s="80"/>
      <c r="K854" s="71"/>
      <c r="L854" s="71"/>
      <c r="M854" s="71"/>
      <c r="N854" s="71"/>
      <c r="O854" s="71"/>
      <c r="P854" s="71"/>
      <c r="Q854" s="71"/>
      <c r="R854" s="71"/>
      <c r="S854" s="71"/>
      <c r="T854" s="71"/>
      <c r="U854" s="71"/>
      <c r="V854" s="71"/>
      <c r="W854" s="71"/>
      <c r="X854" s="71"/>
      <c r="Y854" s="71"/>
      <c r="Z854" s="71"/>
    </row>
    <row r="855" spans="1:26" s="73" customFormat="1" x14ac:dyDescent="0.25">
      <c r="A855" s="74" t="s">
        <v>532</v>
      </c>
      <c r="B855" s="78" t="s">
        <v>533</v>
      </c>
      <c r="C855" s="79"/>
      <c r="D855" s="79"/>
      <c r="E855" s="79"/>
      <c r="F855" s="79"/>
      <c r="G855" s="79"/>
      <c r="H855" s="79"/>
      <c r="I855" s="79"/>
      <c r="J855" s="80"/>
      <c r="K855" s="71"/>
      <c r="L855" s="71"/>
      <c r="M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  <c r="X855" s="71"/>
      <c r="Y855" s="71"/>
      <c r="Z855" s="71"/>
    </row>
    <row r="856" spans="1:26" s="73" customFormat="1" ht="63.75" x14ac:dyDescent="0.25">
      <c r="A856" s="39" t="s">
        <v>445</v>
      </c>
      <c r="B856" s="39" t="s">
        <v>446</v>
      </c>
      <c r="C856" s="40" t="s">
        <v>32</v>
      </c>
      <c r="D856" s="41">
        <v>74</v>
      </c>
      <c r="E856" s="38">
        <f t="shared" ref="E856:E857" si="1152">L856*(1-18%)</f>
        <v>28.199800000000003</v>
      </c>
      <c r="F856" s="38">
        <f t="shared" ref="F856:F857" si="1153">TRUNC(E856*D856,2)</f>
        <v>2086.7800000000002</v>
      </c>
      <c r="G856" s="38">
        <f t="shared" ref="G856:I857" si="1154">M856*(1-18%)</f>
        <v>7.5932000000000004</v>
      </c>
      <c r="H856" s="38"/>
      <c r="I856" s="38">
        <f t="shared" si="1154"/>
        <v>35.792999999999999</v>
      </c>
      <c r="J856" s="68">
        <f>ROUND(I856*D856,2)</f>
        <v>2648.68</v>
      </c>
      <c r="K856" s="71"/>
      <c r="L856" s="71">
        <v>34.39</v>
      </c>
      <c r="M856" s="71">
        <v>9.26</v>
      </c>
      <c r="N856" s="71"/>
      <c r="O856" s="71">
        <v>43.65</v>
      </c>
      <c r="P856" s="71"/>
      <c r="Q856" s="71">
        <f t="shared" ref="Q856:Q857" si="1155">U856-R856-S856</f>
        <v>28.199007326873083</v>
      </c>
      <c r="R856" s="71">
        <f t="shared" ref="R856:R857" si="1156">U856-(U856/(1+26.93%))</f>
        <v>7.5939926731269161</v>
      </c>
      <c r="S856" s="71">
        <f t="shared" ref="S856:S857" si="1157">N856*(1-18%)</f>
        <v>0</v>
      </c>
      <c r="T856" s="71">
        <f t="shared" ref="T856:T857" si="1158">(SUM(Q856:S856))</f>
        <v>35.792999999999999</v>
      </c>
      <c r="U856" s="71">
        <f t="shared" ref="U856:U857" si="1159">O856*(1-18%)</f>
        <v>35.792999999999999</v>
      </c>
      <c r="V856" s="71" t="b">
        <f t="shared" ref="V856:V857" si="1160">U856=T856</f>
        <v>1</v>
      </c>
      <c r="W856" s="71" t="b">
        <f t="shared" ref="W856:W857" si="1161">U856=I856</f>
        <v>1</v>
      </c>
      <c r="X856" s="72">
        <f t="shared" ref="X856:X857" si="1162">((U856/O856)-1)*100</f>
        <v>-17.999999999999993</v>
      </c>
      <c r="Y856" s="71"/>
      <c r="Z856" s="71"/>
    </row>
    <row r="857" spans="1:26" s="73" customFormat="1" ht="38.25" x14ac:dyDescent="0.25">
      <c r="A857" s="39" t="s">
        <v>534</v>
      </c>
      <c r="B857" s="39" t="s">
        <v>535</v>
      </c>
      <c r="C857" s="40" t="s">
        <v>32</v>
      </c>
      <c r="D857" s="41">
        <v>74</v>
      </c>
      <c r="E857" s="38">
        <f t="shared" si="1152"/>
        <v>134.49640000000002</v>
      </c>
      <c r="F857" s="38">
        <f t="shared" si="1153"/>
        <v>9952.73</v>
      </c>
      <c r="G857" s="38">
        <f t="shared" si="1154"/>
        <v>36.219400000000007</v>
      </c>
      <c r="H857" s="38"/>
      <c r="I857" s="38">
        <f t="shared" si="1154"/>
        <v>170.7158</v>
      </c>
      <c r="J857" s="68">
        <f>TRUNC(I857*D857,2)</f>
        <v>12632.96</v>
      </c>
      <c r="K857" s="71"/>
      <c r="L857" s="71">
        <v>164.02</v>
      </c>
      <c r="M857" s="71">
        <v>44.17</v>
      </c>
      <c r="N857" s="71"/>
      <c r="O857" s="71">
        <v>208.19</v>
      </c>
      <c r="P857" s="71"/>
      <c r="Q857" s="71">
        <f t="shared" si="1155"/>
        <v>134.49602142913417</v>
      </c>
      <c r="R857" s="71">
        <f t="shared" si="1156"/>
        <v>36.219778570865827</v>
      </c>
      <c r="S857" s="71">
        <f t="shared" si="1157"/>
        <v>0</v>
      </c>
      <c r="T857" s="71">
        <f t="shared" si="1158"/>
        <v>170.7158</v>
      </c>
      <c r="U857" s="71">
        <f t="shared" si="1159"/>
        <v>170.7158</v>
      </c>
      <c r="V857" s="71" t="b">
        <f t="shared" si="1160"/>
        <v>1</v>
      </c>
      <c r="W857" s="71" t="b">
        <f t="shared" si="1161"/>
        <v>1</v>
      </c>
      <c r="X857" s="72">
        <f t="shared" si="1162"/>
        <v>-17.999999999999993</v>
      </c>
      <c r="Y857" s="71"/>
      <c r="Z857" s="71"/>
    </row>
    <row r="858" spans="1:26" s="73" customFormat="1" x14ac:dyDescent="0.25">
      <c r="A858" s="74" t="s">
        <v>536</v>
      </c>
      <c r="B858" s="78" t="s">
        <v>537</v>
      </c>
      <c r="C858" s="79"/>
      <c r="D858" s="79"/>
      <c r="E858" s="79"/>
      <c r="F858" s="79"/>
      <c r="G858" s="79"/>
      <c r="H858" s="79"/>
      <c r="I858" s="79"/>
      <c r="J858" s="80"/>
      <c r="K858" s="71"/>
      <c r="L858" s="71"/>
      <c r="M858" s="71"/>
      <c r="N858" s="71"/>
      <c r="O858" s="71"/>
      <c r="P858" s="71"/>
      <c r="Q858" s="71"/>
      <c r="R858" s="71"/>
      <c r="S858" s="71"/>
      <c r="T858" s="71"/>
      <c r="U858" s="71"/>
      <c r="V858" s="71"/>
      <c r="W858" s="71"/>
      <c r="X858" s="71"/>
      <c r="Y858" s="71"/>
      <c r="Z858" s="71"/>
    </row>
    <row r="859" spans="1:26" s="73" customFormat="1" x14ac:dyDescent="0.25">
      <c r="A859" s="74" t="s">
        <v>556</v>
      </c>
      <c r="B859" s="78" t="s">
        <v>557</v>
      </c>
      <c r="C859" s="79"/>
      <c r="D859" s="79"/>
      <c r="E859" s="79"/>
      <c r="F859" s="79"/>
      <c r="G859" s="79"/>
      <c r="H859" s="79"/>
      <c r="I859" s="79"/>
      <c r="J859" s="80"/>
      <c r="K859" s="71"/>
      <c r="L859" s="71"/>
      <c r="M859" s="71"/>
      <c r="N859" s="71"/>
      <c r="O859" s="71"/>
      <c r="P859" s="71"/>
      <c r="Q859" s="71"/>
      <c r="R859" s="71"/>
      <c r="S859" s="71"/>
      <c r="T859" s="71"/>
      <c r="U859" s="71"/>
      <c r="V859" s="71"/>
      <c r="W859" s="71"/>
      <c r="X859" s="71"/>
      <c r="Y859" s="71"/>
      <c r="Z859" s="71"/>
    </row>
    <row r="860" spans="1:26" s="73" customFormat="1" ht="38.25" x14ac:dyDescent="0.25">
      <c r="A860" s="39" t="s">
        <v>558</v>
      </c>
      <c r="B860" s="39" t="s">
        <v>559</v>
      </c>
      <c r="C860" s="40" t="s">
        <v>47</v>
      </c>
      <c r="D860" s="41">
        <v>40</v>
      </c>
      <c r="E860" s="38">
        <f t="shared" ref="E860" si="1163">L860*(1-18%)</f>
        <v>26.166200000000003</v>
      </c>
      <c r="F860" s="38">
        <f t="shared" ref="F860" si="1164">TRUNC(E860*D860,2)</f>
        <v>1046.6400000000001</v>
      </c>
      <c r="G860" s="38">
        <f t="shared" ref="G860:I860" si="1165">M860*(1-18%)</f>
        <v>7.0438000000000001</v>
      </c>
      <c r="H860" s="38"/>
      <c r="I860" s="38">
        <f t="shared" si="1165"/>
        <v>33.21</v>
      </c>
      <c r="J860" s="68">
        <f>ROUND(I860*D860,2)</f>
        <v>1328.4</v>
      </c>
      <c r="K860" s="71"/>
      <c r="L860" s="71">
        <v>31.91</v>
      </c>
      <c r="M860" s="71">
        <v>8.59</v>
      </c>
      <c r="N860" s="71"/>
      <c r="O860" s="71">
        <v>40.5</v>
      </c>
      <c r="P860" s="71"/>
      <c r="Q860" s="71">
        <f>U860-R860-S860</f>
        <v>26.164027416686366</v>
      </c>
      <c r="R860" s="71">
        <f>U860-(U860/(1+26.93%))</f>
        <v>7.0459725833136346</v>
      </c>
      <c r="S860" s="71">
        <f>N860*(1-18%)</f>
        <v>0</v>
      </c>
      <c r="T860" s="71">
        <f>(SUM(Q860:S860))</f>
        <v>33.21</v>
      </c>
      <c r="U860" s="71">
        <f>O860*(1-18%)</f>
        <v>33.21</v>
      </c>
      <c r="V860" s="71" t="b">
        <f>U860=T860</f>
        <v>1</v>
      </c>
      <c r="W860" s="71" t="b">
        <f>U860=I860</f>
        <v>1</v>
      </c>
      <c r="X860" s="72">
        <f>((U860/O860)-1)*100</f>
        <v>-17.999999999999993</v>
      </c>
      <c r="Y860" s="71"/>
      <c r="Z860" s="71"/>
    </row>
    <row r="861" spans="1:26" s="73" customFormat="1" x14ac:dyDescent="0.25">
      <c r="A861" s="74" t="s">
        <v>1448</v>
      </c>
      <c r="B861" s="78" t="s">
        <v>1449</v>
      </c>
      <c r="C861" s="79"/>
      <c r="D861" s="79"/>
      <c r="E861" s="79"/>
      <c r="F861" s="79"/>
      <c r="G861" s="79"/>
      <c r="H861" s="79"/>
      <c r="I861" s="79"/>
      <c r="J861" s="80"/>
      <c r="K861" s="71"/>
      <c r="L861" s="71"/>
      <c r="M861" s="71"/>
      <c r="N861" s="71"/>
      <c r="O861" s="71"/>
      <c r="P861" s="71"/>
      <c r="Q861" s="71"/>
      <c r="R861" s="71"/>
      <c r="S861" s="71"/>
      <c r="T861" s="71"/>
      <c r="U861" s="71"/>
      <c r="V861" s="71"/>
      <c r="W861" s="71"/>
      <c r="X861" s="71"/>
      <c r="Y861" s="71"/>
      <c r="Z861" s="71"/>
    </row>
    <row r="862" spans="1:26" s="73" customFormat="1" ht="38.25" x14ac:dyDescent="0.25">
      <c r="A862" s="39" t="s">
        <v>1450</v>
      </c>
      <c r="B862" s="39" t="s">
        <v>1451</v>
      </c>
      <c r="C862" s="40" t="s">
        <v>47</v>
      </c>
      <c r="D862" s="41">
        <v>16.399999999999999</v>
      </c>
      <c r="E862" s="38">
        <f t="shared" ref="E862" si="1166">L862*(1-18%)</f>
        <v>15.883400000000002</v>
      </c>
      <c r="F862" s="38">
        <f t="shared" ref="F862" si="1167">TRUNC(E862*D862,2)</f>
        <v>260.48</v>
      </c>
      <c r="G862" s="38">
        <f t="shared" ref="G862:I862" si="1168">M862*(1-18%)</f>
        <v>4.2722000000000007</v>
      </c>
      <c r="H862" s="38"/>
      <c r="I862" s="38">
        <f t="shared" si="1168"/>
        <v>20.155600000000003</v>
      </c>
      <c r="J862" s="68">
        <f>ROUND(I862*D862,2)</f>
        <v>330.55</v>
      </c>
      <c r="K862" s="71"/>
      <c r="L862" s="71">
        <v>19.37</v>
      </c>
      <c r="M862" s="71">
        <v>5.21</v>
      </c>
      <c r="N862" s="71"/>
      <c r="O862" s="71">
        <v>24.580000000000002</v>
      </c>
      <c r="P862" s="71"/>
      <c r="Q862" s="71">
        <f>U862-R862-S862</f>
        <v>15.879303553139531</v>
      </c>
      <c r="R862" s="71">
        <f>U862-(U862/(1+26.93%))</f>
        <v>4.2762964468604725</v>
      </c>
      <c r="S862" s="71">
        <f>N862*(1-18%)</f>
        <v>0</v>
      </c>
      <c r="T862" s="71">
        <f>(SUM(Q862:S862))</f>
        <v>20.155600000000003</v>
      </c>
      <c r="U862" s="71">
        <f>O862*(1-18%)</f>
        <v>20.155600000000003</v>
      </c>
      <c r="V862" s="71" t="b">
        <f>U862=T862</f>
        <v>1</v>
      </c>
      <c r="W862" s="71" t="b">
        <f>U862=I862</f>
        <v>1</v>
      </c>
      <c r="X862" s="72">
        <f>((U862/O862)-1)*100</f>
        <v>-17.999999999999993</v>
      </c>
      <c r="Y862" s="71"/>
      <c r="Z862" s="71"/>
    </row>
    <row r="863" spans="1:26" s="73" customFormat="1" x14ac:dyDescent="0.25">
      <c r="A863" s="75" t="s">
        <v>14</v>
      </c>
      <c r="B863" s="76"/>
      <c r="C863" s="76"/>
      <c r="D863" s="76"/>
      <c r="E863" s="76"/>
      <c r="F863" s="76"/>
      <c r="G863" s="76"/>
      <c r="H863" s="76"/>
      <c r="I863" s="77"/>
      <c r="J863" s="68">
        <f>SUM(J804:J862)</f>
        <v>148193.65</v>
      </c>
      <c r="K863" s="71"/>
      <c r="L863" s="71"/>
      <c r="M863" s="71"/>
      <c r="N863" s="71"/>
      <c r="O863" s="71"/>
      <c r="P863" s="71"/>
      <c r="Q863" s="71"/>
      <c r="R863" s="71"/>
      <c r="S863" s="71"/>
      <c r="T863" s="71"/>
      <c r="U863" s="71"/>
      <c r="V863" s="71"/>
      <c r="W863" s="71"/>
      <c r="X863" s="71"/>
      <c r="Y863" s="71"/>
      <c r="Z863" s="71"/>
    </row>
    <row r="864" spans="1:26" s="73" customFormat="1" x14ac:dyDescent="0.25">
      <c r="A864" s="74" t="s">
        <v>955</v>
      </c>
      <c r="B864" s="78" t="s">
        <v>956</v>
      </c>
      <c r="C864" s="79"/>
      <c r="D864" s="79"/>
      <c r="E864" s="79"/>
      <c r="F864" s="79"/>
      <c r="G864" s="79"/>
      <c r="H864" s="79"/>
      <c r="I864" s="79"/>
      <c r="J864" s="80"/>
      <c r="K864" s="71"/>
      <c r="L864" s="71"/>
      <c r="M864" s="71"/>
      <c r="N864" s="71"/>
      <c r="O864" s="71"/>
      <c r="P864" s="71"/>
      <c r="Q864" s="71"/>
      <c r="R864" s="71"/>
      <c r="S864" s="71"/>
      <c r="T864" s="71"/>
      <c r="U864" s="71"/>
      <c r="V864" s="71"/>
      <c r="W864" s="71"/>
      <c r="X864" s="71"/>
      <c r="Y864" s="71"/>
      <c r="Z864" s="71"/>
    </row>
    <row r="865" spans="1:26" s="73" customFormat="1" x14ac:dyDescent="0.25">
      <c r="A865" s="74" t="s">
        <v>957</v>
      </c>
      <c r="B865" s="78" t="s">
        <v>958</v>
      </c>
      <c r="C865" s="79"/>
      <c r="D865" s="79"/>
      <c r="E865" s="79"/>
      <c r="F865" s="79"/>
      <c r="G865" s="79"/>
      <c r="H865" s="79"/>
      <c r="I865" s="79"/>
      <c r="J865" s="80"/>
      <c r="K865" s="71"/>
      <c r="L865" s="71"/>
      <c r="M865" s="71"/>
      <c r="N865" s="71"/>
      <c r="O865" s="71"/>
      <c r="P865" s="71"/>
      <c r="Q865" s="71"/>
      <c r="R865" s="71"/>
      <c r="S865" s="71"/>
      <c r="T865" s="71"/>
      <c r="U865" s="71"/>
      <c r="V865" s="71"/>
      <c r="W865" s="71"/>
      <c r="X865" s="71"/>
      <c r="Y865" s="71"/>
      <c r="Z865" s="71"/>
    </row>
    <row r="866" spans="1:26" s="73" customFormat="1" x14ac:dyDescent="0.25">
      <c r="A866" s="74" t="s">
        <v>1452</v>
      </c>
      <c r="B866" s="78" t="s">
        <v>1453</v>
      </c>
      <c r="C866" s="79"/>
      <c r="D866" s="79"/>
      <c r="E866" s="79"/>
      <c r="F866" s="79"/>
      <c r="G866" s="79"/>
      <c r="H866" s="79"/>
      <c r="I866" s="79"/>
      <c r="J866" s="80"/>
      <c r="K866" s="71"/>
      <c r="L866" s="71"/>
      <c r="M866" s="71"/>
      <c r="N866" s="71"/>
      <c r="O866" s="71"/>
      <c r="P866" s="71"/>
      <c r="Q866" s="71"/>
      <c r="R866" s="71"/>
      <c r="S866" s="71"/>
      <c r="T866" s="71"/>
      <c r="U866" s="71"/>
      <c r="V866" s="71"/>
      <c r="W866" s="71"/>
      <c r="X866" s="71"/>
      <c r="Y866" s="71"/>
      <c r="Z866" s="71"/>
    </row>
    <row r="867" spans="1:26" s="73" customFormat="1" x14ac:dyDescent="0.25">
      <c r="A867" s="74" t="s">
        <v>1454</v>
      </c>
      <c r="B867" s="78" t="s">
        <v>1455</v>
      </c>
      <c r="C867" s="79"/>
      <c r="D867" s="79"/>
      <c r="E867" s="79"/>
      <c r="F867" s="79"/>
      <c r="G867" s="79"/>
      <c r="H867" s="79"/>
      <c r="I867" s="79"/>
      <c r="J867" s="80"/>
      <c r="K867" s="71"/>
      <c r="L867" s="71"/>
      <c r="M867" s="71"/>
      <c r="N867" s="71"/>
      <c r="O867" s="71"/>
      <c r="P867" s="71"/>
      <c r="Q867" s="71"/>
      <c r="R867" s="71"/>
      <c r="S867" s="71"/>
      <c r="T867" s="71"/>
      <c r="U867" s="71"/>
      <c r="V867" s="71"/>
      <c r="W867" s="71"/>
      <c r="X867" s="71"/>
      <c r="Y867" s="71"/>
      <c r="Z867" s="71"/>
    </row>
    <row r="868" spans="1:26" s="73" customFormat="1" ht="25.5" x14ac:dyDescent="0.25">
      <c r="A868" s="39" t="s">
        <v>1456</v>
      </c>
      <c r="B868" s="39" t="s">
        <v>1457</v>
      </c>
      <c r="C868" s="40" t="s">
        <v>649</v>
      </c>
      <c r="D868" s="41">
        <v>4</v>
      </c>
      <c r="E868" s="38">
        <f t="shared" ref="E868:E870" si="1169">L868*(1-18%)</f>
        <v>309.09899999999999</v>
      </c>
      <c r="F868" s="38">
        <f t="shared" ref="F868:F870" si="1170">TRUNC(E868*D868,2)</f>
        <v>1236.3900000000001</v>
      </c>
      <c r="G868" s="38">
        <f t="shared" ref="G868:I870" si="1171">M868*(1-18%)</f>
        <v>83.238200000000006</v>
      </c>
      <c r="H868" s="38"/>
      <c r="I868" s="38">
        <f t="shared" si="1171"/>
        <v>392.3372</v>
      </c>
      <c r="J868" s="68">
        <f>TRUNC(I868*D868,2)</f>
        <v>1569.34</v>
      </c>
      <c r="K868" s="71"/>
      <c r="L868" s="71">
        <v>376.95</v>
      </c>
      <c r="M868" s="71">
        <v>101.51</v>
      </c>
      <c r="N868" s="71"/>
      <c r="O868" s="71">
        <v>478.46</v>
      </c>
      <c r="P868" s="71"/>
      <c r="Q868" s="71">
        <f t="shared" ref="Q868:Q870" si="1172">U868-R868-S868</f>
        <v>309.0972977231545</v>
      </c>
      <c r="R868" s="71">
        <f t="shared" ref="R868:R870" si="1173">U868-(U868/(1+26.93%))</f>
        <v>83.239902276845498</v>
      </c>
      <c r="S868" s="71">
        <f t="shared" ref="S868:S870" si="1174">N868*(1-18%)</f>
        <v>0</v>
      </c>
      <c r="T868" s="71">
        <f t="shared" ref="T868:T870" si="1175">(SUM(Q868:S868))</f>
        <v>392.3372</v>
      </c>
      <c r="U868" s="71">
        <f t="shared" ref="U868:U870" si="1176">O868*(1-18%)</f>
        <v>392.3372</v>
      </c>
      <c r="V868" s="71" t="b">
        <f t="shared" ref="V868:V870" si="1177">U868=T868</f>
        <v>1</v>
      </c>
      <c r="W868" s="71" t="b">
        <f t="shared" ref="W868:W870" si="1178">U868=I868</f>
        <v>1</v>
      </c>
      <c r="X868" s="72">
        <f t="shared" ref="X868:X870" si="1179">((U868/O868)-1)*100</f>
        <v>-17.999999999999993</v>
      </c>
      <c r="Y868" s="71"/>
      <c r="Z868" s="71"/>
    </row>
    <row r="869" spans="1:26" s="73" customFormat="1" ht="25.5" x14ac:dyDescent="0.25">
      <c r="A869" s="39" t="s">
        <v>1458</v>
      </c>
      <c r="B869" s="39" t="s">
        <v>1459</v>
      </c>
      <c r="C869" s="40" t="s">
        <v>649</v>
      </c>
      <c r="D869" s="41">
        <v>4</v>
      </c>
      <c r="E869" s="38">
        <f t="shared" si="1169"/>
        <v>276.23340000000002</v>
      </c>
      <c r="F869" s="38">
        <f t="shared" si="1170"/>
        <v>1104.93</v>
      </c>
      <c r="G869" s="38">
        <f t="shared" si="1171"/>
        <v>74.382199999999997</v>
      </c>
      <c r="H869" s="38"/>
      <c r="I869" s="38">
        <f t="shared" si="1171"/>
        <v>350.61560000000003</v>
      </c>
      <c r="J869" s="68">
        <f>ROUND(I869*D869,2)</f>
        <v>1402.46</v>
      </c>
      <c r="K869" s="71"/>
      <c r="L869" s="71">
        <v>336.87</v>
      </c>
      <c r="M869" s="71">
        <v>90.71</v>
      </c>
      <c r="N869" s="71"/>
      <c r="O869" s="71">
        <v>427.58</v>
      </c>
      <c r="P869" s="71"/>
      <c r="Q869" s="71">
        <f t="shared" si="1172"/>
        <v>276.22752698337672</v>
      </c>
      <c r="R869" s="71">
        <f t="shared" si="1173"/>
        <v>74.388073016623309</v>
      </c>
      <c r="S869" s="71">
        <f t="shared" si="1174"/>
        <v>0</v>
      </c>
      <c r="T869" s="71">
        <f t="shared" si="1175"/>
        <v>350.61560000000003</v>
      </c>
      <c r="U869" s="71">
        <f t="shared" si="1176"/>
        <v>350.61560000000003</v>
      </c>
      <c r="V869" s="71" t="b">
        <f t="shared" si="1177"/>
        <v>1</v>
      </c>
      <c r="W869" s="71" t="b">
        <f t="shared" si="1178"/>
        <v>1</v>
      </c>
      <c r="X869" s="72">
        <f t="shared" si="1179"/>
        <v>-17.999999999999993</v>
      </c>
      <c r="Y869" s="71"/>
      <c r="Z869" s="71"/>
    </row>
    <row r="870" spans="1:26" s="73" customFormat="1" ht="25.5" x14ac:dyDescent="0.25">
      <c r="A870" s="39" t="s">
        <v>1460</v>
      </c>
      <c r="B870" s="39" t="s">
        <v>1461</v>
      </c>
      <c r="C870" s="40" t="s">
        <v>13</v>
      </c>
      <c r="D870" s="41">
        <v>1</v>
      </c>
      <c r="E870" s="38">
        <f t="shared" si="1169"/>
        <v>45.92</v>
      </c>
      <c r="F870" s="38">
        <f t="shared" si="1170"/>
        <v>45.92</v>
      </c>
      <c r="G870" s="38">
        <f t="shared" si="1171"/>
        <v>12.365600000000001</v>
      </c>
      <c r="H870" s="38"/>
      <c r="I870" s="38">
        <f t="shared" si="1171"/>
        <v>58.285600000000002</v>
      </c>
      <c r="J870" s="68">
        <f>TRUNC(I870*D870,2)</f>
        <v>58.28</v>
      </c>
      <c r="K870" s="71"/>
      <c r="L870" s="71">
        <v>56</v>
      </c>
      <c r="M870" s="71">
        <v>15.08</v>
      </c>
      <c r="N870" s="71"/>
      <c r="O870" s="71">
        <v>71.08</v>
      </c>
      <c r="P870" s="71"/>
      <c r="Q870" s="71">
        <f t="shared" si="1172"/>
        <v>45.919483179705352</v>
      </c>
      <c r="R870" s="71">
        <f t="shared" si="1173"/>
        <v>12.36611682029465</v>
      </c>
      <c r="S870" s="71">
        <f t="shared" si="1174"/>
        <v>0</v>
      </c>
      <c r="T870" s="71">
        <f t="shared" si="1175"/>
        <v>58.285600000000002</v>
      </c>
      <c r="U870" s="71">
        <f t="shared" si="1176"/>
        <v>58.285600000000002</v>
      </c>
      <c r="V870" s="71" t="b">
        <f t="shared" si="1177"/>
        <v>1</v>
      </c>
      <c r="W870" s="71" t="b">
        <f t="shared" si="1178"/>
        <v>1</v>
      </c>
      <c r="X870" s="72">
        <f t="shared" si="1179"/>
        <v>-17.999999999999993</v>
      </c>
      <c r="Y870" s="71"/>
      <c r="Z870" s="71"/>
    </row>
    <row r="871" spans="1:26" s="73" customFormat="1" x14ac:dyDescent="0.25">
      <c r="A871" s="74" t="s">
        <v>1462</v>
      </c>
      <c r="B871" s="78" t="s">
        <v>1463</v>
      </c>
      <c r="C871" s="79"/>
      <c r="D871" s="79"/>
      <c r="E871" s="79"/>
      <c r="F871" s="79"/>
      <c r="G871" s="79"/>
      <c r="H871" s="79"/>
      <c r="I871" s="79"/>
      <c r="J871" s="80"/>
      <c r="K871" s="71"/>
      <c r="L871" s="71"/>
      <c r="M871" s="71"/>
      <c r="N871" s="71"/>
      <c r="O871" s="71"/>
      <c r="P871" s="71"/>
      <c r="Q871" s="71"/>
      <c r="R871" s="71"/>
      <c r="S871" s="71"/>
      <c r="T871" s="71"/>
      <c r="U871" s="71"/>
      <c r="V871" s="71"/>
      <c r="W871" s="71"/>
      <c r="X871" s="71"/>
      <c r="Y871" s="71"/>
      <c r="Z871" s="71"/>
    </row>
    <row r="872" spans="1:26" s="73" customFormat="1" ht="25.5" x14ac:dyDescent="0.25">
      <c r="A872" s="39" t="s">
        <v>1464</v>
      </c>
      <c r="B872" s="39" t="s">
        <v>1465</v>
      </c>
      <c r="C872" s="40" t="s">
        <v>47</v>
      </c>
      <c r="D872" s="41">
        <v>70.14</v>
      </c>
      <c r="E872" s="38">
        <f t="shared" ref="E872:E875" si="1180">L872*(1-18%)</f>
        <v>32.849200000000003</v>
      </c>
      <c r="F872" s="38">
        <f t="shared" ref="F872:F875" si="1181">TRUNC(E872*D872,2)</f>
        <v>2304.04</v>
      </c>
      <c r="G872" s="38">
        <f t="shared" ref="G872:I875" si="1182">M872*(1-18%)</f>
        <v>8.8396000000000008</v>
      </c>
      <c r="H872" s="38"/>
      <c r="I872" s="38">
        <f t="shared" si="1182"/>
        <v>41.688800000000008</v>
      </c>
      <c r="J872" s="68">
        <f>ROUND(I872*D872,2)</f>
        <v>2924.05</v>
      </c>
      <c r="K872" s="71"/>
      <c r="L872" s="71">
        <v>40.06</v>
      </c>
      <c r="M872" s="71">
        <v>10.78</v>
      </c>
      <c r="N872" s="71"/>
      <c r="O872" s="71">
        <v>50.84</v>
      </c>
      <c r="P872" s="71"/>
      <c r="Q872" s="71">
        <f t="shared" ref="Q872:Q875" si="1183">U872-R872-S872</f>
        <v>32.843929725045307</v>
      </c>
      <c r="R872" s="71">
        <f t="shared" ref="R872:R875" si="1184">U872-(U872/(1+26.93%))</f>
        <v>8.844870274954701</v>
      </c>
      <c r="S872" s="71">
        <f t="shared" ref="S872:S875" si="1185">N872*(1-18%)</f>
        <v>0</v>
      </c>
      <c r="T872" s="71">
        <f t="shared" ref="T872:T875" si="1186">(SUM(Q872:S872))</f>
        <v>41.688800000000008</v>
      </c>
      <c r="U872" s="71">
        <f t="shared" ref="U872:U875" si="1187">O872*(1-18%)</f>
        <v>41.688800000000008</v>
      </c>
      <c r="V872" s="71" t="b">
        <f t="shared" ref="V872:V875" si="1188">U872=T872</f>
        <v>1</v>
      </c>
      <c r="W872" s="71" t="b">
        <f t="shared" ref="W872:W875" si="1189">U872=I872</f>
        <v>1</v>
      </c>
      <c r="X872" s="72">
        <f t="shared" ref="X872:X875" si="1190">((U872/O872)-1)*100</f>
        <v>-17.999999999999993</v>
      </c>
      <c r="Y872" s="71"/>
      <c r="Z872" s="71"/>
    </row>
    <row r="873" spans="1:26" s="73" customFormat="1" ht="25.5" x14ac:dyDescent="0.25">
      <c r="A873" s="39" t="s">
        <v>1466</v>
      </c>
      <c r="B873" s="39" t="s">
        <v>1467</v>
      </c>
      <c r="C873" s="40" t="s">
        <v>230</v>
      </c>
      <c r="D873" s="41">
        <v>11.2</v>
      </c>
      <c r="E873" s="38">
        <f t="shared" si="1180"/>
        <v>9.6104000000000021</v>
      </c>
      <c r="F873" s="38">
        <f t="shared" si="1181"/>
        <v>107.63</v>
      </c>
      <c r="G873" s="38">
        <f t="shared" si="1182"/>
        <v>2.5830000000000002</v>
      </c>
      <c r="H873" s="38"/>
      <c r="I873" s="38">
        <f t="shared" si="1182"/>
        <v>12.193400000000002</v>
      </c>
      <c r="J873" s="68">
        <f>TRUNC(I873*D873,2)</f>
        <v>136.56</v>
      </c>
      <c r="K873" s="71"/>
      <c r="L873" s="71">
        <v>11.72</v>
      </c>
      <c r="M873" s="71">
        <v>3.15</v>
      </c>
      <c r="N873" s="71"/>
      <c r="O873" s="71">
        <v>14.870000000000001</v>
      </c>
      <c r="P873" s="71"/>
      <c r="Q873" s="71">
        <f t="shared" si="1183"/>
        <v>9.6063972268179345</v>
      </c>
      <c r="R873" s="71">
        <f t="shared" si="1184"/>
        <v>2.5870027731820677</v>
      </c>
      <c r="S873" s="71">
        <f t="shared" si="1185"/>
        <v>0</v>
      </c>
      <c r="T873" s="71">
        <f t="shared" si="1186"/>
        <v>12.193400000000002</v>
      </c>
      <c r="U873" s="71">
        <f t="shared" si="1187"/>
        <v>12.193400000000002</v>
      </c>
      <c r="V873" s="71" t="b">
        <f t="shared" si="1188"/>
        <v>1</v>
      </c>
      <c r="W873" s="71" t="b">
        <f t="shared" si="1189"/>
        <v>1</v>
      </c>
      <c r="X873" s="72">
        <f t="shared" si="1190"/>
        <v>-17.999999999999993</v>
      </c>
      <c r="Y873" s="71"/>
      <c r="Z873" s="71"/>
    </row>
    <row r="874" spans="1:26" s="73" customFormat="1" ht="25.5" x14ac:dyDescent="0.25">
      <c r="A874" s="39" t="s">
        <v>1468</v>
      </c>
      <c r="B874" s="39" t="s">
        <v>1469</v>
      </c>
      <c r="C874" s="40" t="s">
        <v>47</v>
      </c>
      <c r="D874" s="41">
        <v>44.92</v>
      </c>
      <c r="E874" s="38">
        <f t="shared" si="1180"/>
        <v>7.8719999999999999</v>
      </c>
      <c r="F874" s="38">
        <f t="shared" si="1181"/>
        <v>353.61</v>
      </c>
      <c r="G874" s="38">
        <f t="shared" si="1182"/>
        <v>2.1156000000000001</v>
      </c>
      <c r="H874" s="38"/>
      <c r="I874" s="38">
        <f t="shared" si="1182"/>
        <v>9.9876000000000005</v>
      </c>
      <c r="J874" s="68">
        <f>ROUND(I874*D874,2)</f>
        <v>448.64</v>
      </c>
      <c r="K874" s="71"/>
      <c r="L874" s="71">
        <v>9.6</v>
      </c>
      <c r="M874" s="71">
        <v>2.58</v>
      </c>
      <c r="N874" s="71"/>
      <c r="O874" s="71">
        <v>12.18</v>
      </c>
      <c r="P874" s="71"/>
      <c r="Q874" s="71">
        <f t="shared" si="1183"/>
        <v>7.8685889860553075</v>
      </c>
      <c r="R874" s="71">
        <f t="shared" si="1184"/>
        <v>2.1190110139446929</v>
      </c>
      <c r="S874" s="71">
        <f t="shared" si="1185"/>
        <v>0</v>
      </c>
      <c r="T874" s="71">
        <f t="shared" si="1186"/>
        <v>9.9876000000000005</v>
      </c>
      <c r="U874" s="71">
        <f t="shared" si="1187"/>
        <v>9.9876000000000005</v>
      </c>
      <c r="V874" s="71" t="b">
        <f t="shared" si="1188"/>
        <v>1</v>
      </c>
      <c r="W874" s="71" t="b">
        <f t="shared" si="1189"/>
        <v>1</v>
      </c>
      <c r="X874" s="72">
        <f t="shared" si="1190"/>
        <v>-17.999999999999993</v>
      </c>
      <c r="Y874" s="71"/>
      <c r="Z874" s="71"/>
    </row>
    <row r="875" spans="1:26" s="73" customFormat="1" ht="38.25" x14ac:dyDescent="0.25">
      <c r="A875" s="39" t="s">
        <v>1470</v>
      </c>
      <c r="B875" s="39" t="s">
        <v>1471</v>
      </c>
      <c r="C875" s="40" t="s">
        <v>13</v>
      </c>
      <c r="D875" s="41">
        <v>1</v>
      </c>
      <c r="E875" s="38">
        <f t="shared" si="1180"/>
        <v>206.93520000000004</v>
      </c>
      <c r="F875" s="38">
        <f t="shared" si="1181"/>
        <v>206.93</v>
      </c>
      <c r="G875" s="38">
        <f t="shared" si="1182"/>
        <v>55.727199999999996</v>
      </c>
      <c r="H875" s="38"/>
      <c r="I875" s="38">
        <f t="shared" si="1182"/>
        <v>262.66239999999999</v>
      </c>
      <c r="J875" s="68">
        <f>ROUND(I875*D875,2)</f>
        <v>262.66000000000003</v>
      </c>
      <c r="K875" s="71"/>
      <c r="L875" s="71">
        <v>252.36</v>
      </c>
      <c r="M875" s="71">
        <v>67.959999999999994</v>
      </c>
      <c r="N875" s="71"/>
      <c r="O875" s="71">
        <v>320.32</v>
      </c>
      <c r="P875" s="71"/>
      <c r="Q875" s="71">
        <f t="shared" si="1183"/>
        <v>206.93484597809817</v>
      </c>
      <c r="R875" s="71">
        <f t="shared" si="1184"/>
        <v>55.727554021901824</v>
      </c>
      <c r="S875" s="71">
        <f t="shared" si="1185"/>
        <v>0</v>
      </c>
      <c r="T875" s="71">
        <f t="shared" si="1186"/>
        <v>262.66239999999999</v>
      </c>
      <c r="U875" s="71">
        <f t="shared" si="1187"/>
        <v>262.66239999999999</v>
      </c>
      <c r="V875" s="71" t="b">
        <f t="shared" si="1188"/>
        <v>1</v>
      </c>
      <c r="W875" s="71" t="b">
        <f t="shared" si="1189"/>
        <v>1</v>
      </c>
      <c r="X875" s="72">
        <f t="shared" si="1190"/>
        <v>-18.000000000000004</v>
      </c>
      <c r="Y875" s="71"/>
      <c r="Z875" s="71"/>
    </row>
    <row r="876" spans="1:26" s="73" customFormat="1" x14ac:dyDescent="0.25">
      <c r="A876" s="74" t="s">
        <v>1472</v>
      </c>
      <c r="B876" s="78" t="s">
        <v>980</v>
      </c>
      <c r="C876" s="79"/>
      <c r="D876" s="79"/>
      <c r="E876" s="79"/>
      <c r="F876" s="79"/>
      <c r="G876" s="79"/>
      <c r="H876" s="79"/>
      <c r="I876" s="79"/>
      <c r="J876" s="80"/>
      <c r="K876" s="71"/>
      <c r="L876" s="71"/>
      <c r="M876" s="71"/>
      <c r="N876" s="71"/>
      <c r="O876" s="71"/>
      <c r="P876" s="71"/>
      <c r="Q876" s="71"/>
      <c r="R876" s="71"/>
      <c r="S876" s="71"/>
      <c r="T876" s="71"/>
      <c r="U876" s="71"/>
      <c r="V876" s="71"/>
      <c r="W876" s="71"/>
      <c r="X876" s="71"/>
      <c r="Y876" s="71"/>
      <c r="Z876" s="71"/>
    </row>
    <row r="877" spans="1:26" s="73" customFormat="1" ht="38.25" x14ac:dyDescent="0.25">
      <c r="A877" s="39" t="s">
        <v>1473</v>
      </c>
      <c r="B877" s="39" t="s">
        <v>1474</v>
      </c>
      <c r="C877" s="40" t="s">
        <v>47</v>
      </c>
      <c r="D877" s="41">
        <v>9.3000000000000007</v>
      </c>
      <c r="E877" s="38">
        <f t="shared" ref="E877:E878" si="1191">L877*(1-18%)</f>
        <v>15.5718</v>
      </c>
      <c r="F877" s="38">
        <f t="shared" ref="F877:F878" si="1192">TRUNC(E877*D877,2)</f>
        <v>144.81</v>
      </c>
      <c r="G877" s="38">
        <f t="shared" ref="G877:I878" si="1193">M877*(1-18%)</f>
        <v>4.1902000000000008</v>
      </c>
      <c r="H877" s="38"/>
      <c r="I877" s="38">
        <f t="shared" si="1193"/>
        <v>19.762</v>
      </c>
      <c r="J877" s="68">
        <f>TRUNC(I877*D877,2)</f>
        <v>183.78</v>
      </c>
      <c r="K877" s="71"/>
      <c r="L877" s="71">
        <v>18.989999999999998</v>
      </c>
      <c r="M877" s="71">
        <v>5.1100000000000003</v>
      </c>
      <c r="N877" s="71"/>
      <c r="O877" s="71">
        <v>24.099999999999998</v>
      </c>
      <c r="P877" s="71"/>
      <c r="Q877" s="71">
        <f t="shared" ref="Q877:Q878" si="1194">U877-R877-S877</f>
        <v>15.569211376349172</v>
      </c>
      <c r="R877" s="71">
        <f t="shared" ref="R877:R878" si="1195">U877-(U877/(1+26.93%))</f>
        <v>4.1927886236508289</v>
      </c>
      <c r="S877" s="71">
        <f t="shared" ref="S877:S878" si="1196">N877*(1-18%)</f>
        <v>0</v>
      </c>
      <c r="T877" s="71">
        <f t="shared" ref="T877:T878" si="1197">(SUM(Q877:S877))</f>
        <v>19.762</v>
      </c>
      <c r="U877" s="71">
        <f t="shared" ref="U877:U878" si="1198">O877*(1-18%)</f>
        <v>19.762</v>
      </c>
      <c r="V877" s="71" t="b">
        <f t="shared" ref="V877:V878" si="1199">U877=T877</f>
        <v>1</v>
      </c>
      <c r="W877" s="71" t="b">
        <f t="shared" ref="W877:W878" si="1200">U877=I877</f>
        <v>1</v>
      </c>
      <c r="X877" s="72">
        <f t="shared" ref="X877:X878" si="1201">((U877/O877)-1)*100</f>
        <v>-17.999999999999993</v>
      </c>
      <c r="Y877" s="71"/>
      <c r="Z877" s="71"/>
    </row>
    <row r="878" spans="1:26" s="73" customFormat="1" ht="25.5" x14ac:dyDescent="0.25">
      <c r="A878" s="39" t="s">
        <v>1475</v>
      </c>
      <c r="B878" s="39" t="s">
        <v>1476</v>
      </c>
      <c r="C878" s="40" t="s">
        <v>47</v>
      </c>
      <c r="D878" s="41">
        <v>9.3000000000000007</v>
      </c>
      <c r="E878" s="38">
        <f t="shared" si="1191"/>
        <v>115.9808</v>
      </c>
      <c r="F878" s="38">
        <f t="shared" si="1192"/>
        <v>1078.6199999999999</v>
      </c>
      <c r="G878" s="38">
        <f t="shared" si="1193"/>
        <v>31.2256</v>
      </c>
      <c r="H878" s="38"/>
      <c r="I878" s="38">
        <f t="shared" si="1193"/>
        <v>147.2064</v>
      </c>
      <c r="J878" s="68">
        <f>TRUNC(I878*D878,2)</f>
        <v>1369.01</v>
      </c>
      <c r="K878" s="71"/>
      <c r="L878" s="71">
        <v>141.44</v>
      </c>
      <c r="M878" s="71">
        <v>38.08</v>
      </c>
      <c r="N878" s="71"/>
      <c r="O878" s="71">
        <v>179.51999999999998</v>
      </c>
      <c r="P878" s="71"/>
      <c r="Q878" s="71">
        <f t="shared" si="1194"/>
        <v>115.97447411959349</v>
      </c>
      <c r="R878" s="71">
        <f t="shared" si="1195"/>
        <v>31.231925880406507</v>
      </c>
      <c r="S878" s="71">
        <f t="shared" si="1196"/>
        <v>0</v>
      </c>
      <c r="T878" s="71">
        <f t="shared" si="1197"/>
        <v>147.2064</v>
      </c>
      <c r="U878" s="71">
        <f t="shared" si="1198"/>
        <v>147.2064</v>
      </c>
      <c r="V878" s="71" t="b">
        <f t="shared" si="1199"/>
        <v>1</v>
      </c>
      <c r="W878" s="71" t="b">
        <f t="shared" si="1200"/>
        <v>1</v>
      </c>
      <c r="X878" s="72">
        <f t="shared" si="1201"/>
        <v>-17.999999999999993</v>
      </c>
      <c r="Y878" s="71"/>
      <c r="Z878" s="71"/>
    </row>
    <row r="879" spans="1:26" s="73" customFormat="1" x14ac:dyDescent="0.25">
      <c r="A879" s="74" t="s">
        <v>1477</v>
      </c>
      <c r="B879" s="78" t="s">
        <v>1478</v>
      </c>
      <c r="C879" s="79"/>
      <c r="D879" s="79"/>
      <c r="E879" s="79"/>
      <c r="F879" s="79"/>
      <c r="G879" s="79"/>
      <c r="H879" s="79"/>
      <c r="I879" s="79"/>
      <c r="J879" s="80"/>
      <c r="K879" s="71"/>
      <c r="L879" s="71"/>
      <c r="M879" s="71"/>
      <c r="N879" s="71"/>
      <c r="O879" s="71"/>
      <c r="P879" s="71"/>
      <c r="Q879" s="71"/>
      <c r="R879" s="71"/>
      <c r="S879" s="71"/>
      <c r="T879" s="71"/>
      <c r="U879" s="71"/>
      <c r="V879" s="71"/>
      <c r="W879" s="71"/>
      <c r="X879" s="71"/>
      <c r="Y879" s="71"/>
      <c r="Z879" s="71"/>
    </row>
    <row r="880" spans="1:26" s="73" customFormat="1" ht="25.5" x14ac:dyDescent="0.25">
      <c r="A880" s="39" t="s">
        <v>1479</v>
      </c>
      <c r="B880" s="39" t="s">
        <v>1480</v>
      </c>
      <c r="C880" s="40" t="s">
        <v>13</v>
      </c>
      <c r="D880" s="41">
        <v>3</v>
      </c>
      <c r="E880" s="38">
        <f t="shared" ref="E880" si="1202">L880*(1-18%)</f>
        <v>157.34979999999999</v>
      </c>
      <c r="F880" s="38">
        <f t="shared" ref="F880" si="1203">TRUNC(E880*D880,2)</f>
        <v>472.04</v>
      </c>
      <c r="G880" s="38">
        <f t="shared" ref="G880:I880" si="1204">M880*(1-18%)</f>
        <v>42.369400000000006</v>
      </c>
      <c r="H880" s="38"/>
      <c r="I880" s="38">
        <f t="shared" si="1204"/>
        <v>199.71920000000003</v>
      </c>
      <c r="J880" s="68">
        <f>TRUNC(I880*D880,2)</f>
        <v>599.15</v>
      </c>
      <c r="K880" s="71"/>
      <c r="L880" s="71">
        <v>191.89</v>
      </c>
      <c r="M880" s="71">
        <v>51.67</v>
      </c>
      <c r="N880" s="71"/>
      <c r="O880" s="71">
        <v>243.56</v>
      </c>
      <c r="P880" s="71"/>
      <c r="Q880" s="71">
        <f>U880-R880-S880</f>
        <v>157.34593870637363</v>
      </c>
      <c r="R880" s="71">
        <f>U880-(U880/(1+26.93%))</f>
        <v>42.373261293626399</v>
      </c>
      <c r="S880" s="71">
        <f>N880*(1-18%)</f>
        <v>0</v>
      </c>
      <c r="T880" s="71">
        <f>(SUM(Q880:S880))</f>
        <v>199.71920000000003</v>
      </c>
      <c r="U880" s="71">
        <f>O880*(1-18%)</f>
        <v>199.71920000000003</v>
      </c>
      <c r="V880" s="71" t="b">
        <f>U880=T880</f>
        <v>1</v>
      </c>
      <c r="W880" s="71" t="b">
        <f>U880=I880</f>
        <v>1</v>
      </c>
      <c r="X880" s="72">
        <f>((U880/O880)-1)*100</f>
        <v>-17.999999999999993</v>
      </c>
      <c r="Y880" s="71"/>
      <c r="Z880" s="71"/>
    </row>
    <row r="881" spans="1:26" s="73" customFormat="1" x14ac:dyDescent="0.25">
      <c r="A881" s="74" t="s">
        <v>1481</v>
      </c>
      <c r="B881" s="78" t="s">
        <v>1482</v>
      </c>
      <c r="C881" s="79"/>
      <c r="D881" s="79"/>
      <c r="E881" s="79"/>
      <c r="F881" s="79"/>
      <c r="G881" s="79"/>
      <c r="H881" s="79"/>
      <c r="I881" s="79"/>
      <c r="J881" s="80"/>
      <c r="K881" s="71"/>
      <c r="L881" s="71"/>
      <c r="M881" s="71"/>
      <c r="N881" s="71"/>
      <c r="O881" s="71"/>
      <c r="P881" s="71"/>
      <c r="Q881" s="71"/>
      <c r="R881" s="71"/>
      <c r="S881" s="71"/>
      <c r="T881" s="71"/>
      <c r="U881" s="71"/>
      <c r="V881" s="71"/>
      <c r="W881" s="71"/>
      <c r="X881" s="71"/>
      <c r="Y881" s="71"/>
      <c r="Z881" s="71"/>
    </row>
    <row r="882" spans="1:26" s="73" customFormat="1" ht="25.5" x14ac:dyDescent="0.25">
      <c r="A882" s="39" t="s">
        <v>1483</v>
      </c>
      <c r="B882" s="39" t="s">
        <v>1484</v>
      </c>
      <c r="C882" s="40" t="s">
        <v>13</v>
      </c>
      <c r="D882" s="41">
        <v>3</v>
      </c>
      <c r="E882" s="38">
        <f t="shared" ref="E882:E883" si="1205">L882*(1-18%)</f>
        <v>229.87879999999998</v>
      </c>
      <c r="F882" s="38">
        <f t="shared" ref="F882:F883" si="1206">TRUNC(E882*D882,2)</f>
        <v>689.63</v>
      </c>
      <c r="G882" s="38">
        <f t="shared" ref="G882:I883" si="1207">M882*(1-18%)</f>
        <v>61.901800000000001</v>
      </c>
      <c r="H882" s="38"/>
      <c r="I882" s="38">
        <f t="shared" si="1207"/>
        <v>291.78059999999999</v>
      </c>
      <c r="J882" s="68">
        <f>ROUND(I882*D882,2)</f>
        <v>875.34</v>
      </c>
      <c r="K882" s="71"/>
      <c r="L882" s="71">
        <v>280.33999999999997</v>
      </c>
      <c r="M882" s="71">
        <v>75.489999999999995</v>
      </c>
      <c r="N882" s="71"/>
      <c r="O882" s="71">
        <v>355.83</v>
      </c>
      <c r="P882" s="71"/>
      <c r="Q882" s="71">
        <f t="shared" ref="Q882:Q883" si="1208">U882-R882-S882</f>
        <v>229.87520680690145</v>
      </c>
      <c r="R882" s="71">
        <f t="shared" ref="R882:R883" si="1209">U882-(U882/(1+26.93%))</f>
        <v>61.905393193098547</v>
      </c>
      <c r="S882" s="71">
        <f t="shared" ref="S882:S883" si="1210">N882*(1-18%)</f>
        <v>0</v>
      </c>
      <c r="T882" s="71">
        <f t="shared" ref="T882:T883" si="1211">(SUM(Q882:S882))</f>
        <v>291.78059999999999</v>
      </c>
      <c r="U882" s="71">
        <f t="shared" ref="U882:U883" si="1212">O882*(1-18%)</f>
        <v>291.78059999999999</v>
      </c>
      <c r="V882" s="71" t="b">
        <f t="shared" ref="V882:V883" si="1213">U882=T882</f>
        <v>1</v>
      </c>
      <c r="W882" s="71" t="b">
        <f t="shared" ref="W882:W883" si="1214">U882=I882</f>
        <v>1</v>
      </c>
      <c r="X882" s="72">
        <f t="shared" ref="X882:X883" si="1215">((U882/O882)-1)*100</f>
        <v>-17.999999999999993</v>
      </c>
      <c r="Y882" s="71"/>
      <c r="Z882" s="71"/>
    </row>
    <row r="883" spans="1:26" s="73" customFormat="1" ht="38.25" x14ac:dyDescent="0.25">
      <c r="A883" s="39" t="s">
        <v>1485</v>
      </c>
      <c r="B883" s="39" t="s">
        <v>1486</v>
      </c>
      <c r="C883" s="40" t="s">
        <v>13</v>
      </c>
      <c r="D883" s="41">
        <v>3</v>
      </c>
      <c r="E883" s="38">
        <f t="shared" si="1205"/>
        <v>1815.1274000000003</v>
      </c>
      <c r="F883" s="38">
        <f t="shared" si="1206"/>
        <v>5445.38</v>
      </c>
      <c r="G883" s="38">
        <f t="shared" si="1207"/>
        <v>488.81020000000007</v>
      </c>
      <c r="H883" s="38"/>
      <c r="I883" s="38">
        <f t="shared" si="1207"/>
        <v>2303.9376000000002</v>
      </c>
      <c r="J883" s="68">
        <f>ROUND(I883*D883,2)</f>
        <v>6911.81</v>
      </c>
      <c r="K883" s="71"/>
      <c r="L883" s="71">
        <v>2213.5700000000002</v>
      </c>
      <c r="M883" s="71">
        <v>596.11</v>
      </c>
      <c r="N883" s="71"/>
      <c r="O883" s="71">
        <v>2809.6800000000003</v>
      </c>
      <c r="P883" s="71"/>
      <c r="Q883" s="71">
        <f t="shared" si="1208"/>
        <v>1815.1245568423544</v>
      </c>
      <c r="R883" s="71">
        <f t="shared" si="1209"/>
        <v>488.81304315764578</v>
      </c>
      <c r="S883" s="71">
        <f t="shared" si="1210"/>
        <v>0</v>
      </c>
      <c r="T883" s="71">
        <f t="shared" si="1211"/>
        <v>2303.9376000000002</v>
      </c>
      <c r="U883" s="71">
        <f t="shared" si="1212"/>
        <v>2303.9376000000002</v>
      </c>
      <c r="V883" s="71" t="b">
        <f t="shared" si="1213"/>
        <v>1</v>
      </c>
      <c r="W883" s="71" t="b">
        <f t="shared" si="1214"/>
        <v>1</v>
      </c>
      <c r="X883" s="72">
        <f t="shared" si="1215"/>
        <v>-18.000000000000004</v>
      </c>
      <c r="Y883" s="71"/>
      <c r="Z883" s="71"/>
    </row>
    <row r="884" spans="1:26" s="73" customFormat="1" x14ac:dyDescent="0.25">
      <c r="A884" s="74" t="s">
        <v>1487</v>
      </c>
      <c r="B884" s="78" t="s">
        <v>1488</v>
      </c>
      <c r="C884" s="79"/>
      <c r="D884" s="79"/>
      <c r="E884" s="79"/>
      <c r="F884" s="79"/>
      <c r="G884" s="79"/>
      <c r="H884" s="79"/>
      <c r="I884" s="79"/>
      <c r="J884" s="80"/>
      <c r="K884" s="71"/>
      <c r="L884" s="71"/>
      <c r="M884" s="71"/>
      <c r="N884" s="71"/>
      <c r="O884" s="71"/>
      <c r="P884" s="71"/>
      <c r="Q884" s="71"/>
      <c r="R884" s="71"/>
      <c r="S884" s="71"/>
      <c r="T884" s="71"/>
      <c r="U884" s="71"/>
      <c r="V884" s="71"/>
      <c r="W884" s="71"/>
      <c r="X884" s="71"/>
      <c r="Y884" s="71"/>
      <c r="Z884" s="71"/>
    </row>
    <row r="885" spans="1:26" s="73" customFormat="1" ht="25.5" x14ac:dyDescent="0.25">
      <c r="A885" s="39" t="s">
        <v>1489</v>
      </c>
      <c r="B885" s="39" t="s">
        <v>1490</v>
      </c>
      <c r="C885" s="40" t="s">
        <v>13</v>
      </c>
      <c r="D885" s="41">
        <v>3</v>
      </c>
      <c r="E885" s="38">
        <f t="shared" ref="E885:E886" si="1216">L885*(1-18%)</f>
        <v>238.25100000000003</v>
      </c>
      <c r="F885" s="38">
        <f t="shared" ref="F885:F886" si="1217">TRUNC(E885*D885,2)</f>
        <v>714.75</v>
      </c>
      <c r="G885" s="38">
        <f t="shared" ref="G885:I886" si="1218">M885*(1-18%)</f>
        <v>64.156800000000004</v>
      </c>
      <c r="H885" s="38"/>
      <c r="I885" s="38">
        <f t="shared" si="1218"/>
        <v>302.40780000000007</v>
      </c>
      <c r="J885" s="68">
        <f>ROUND(I885*D885,2)</f>
        <v>907.22</v>
      </c>
      <c r="K885" s="71"/>
      <c r="L885" s="71">
        <v>290.55</v>
      </c>
      <c r="M885" s="71">
        <v>78.239999999999995</v>
      </c>
      <c r="N885" s="71"/>
      <c r="O885" s="71">
        <v>368.79</v>
      </c>
      <c r="P885" s="71"/>
      <c r="Q885" s="71">
        <f t="shared" ref="Q885:Q886" si="1219">U885-R885-S885</f>
        <v>238.24769558024116</v>
      </c>
      <c r="R885" s="71">
        <f t="shared" ref="R885:R886" si="1220">U885-(U885/(1+26.93%))</f>
        <v>64.160104419758909</v>
      </c>
      <c r="S885" s="71">
        <f t="shared" ref="S885:S886" si="1221">N885*(1-18%)</f>
        <v>0</v>
      </c>
      <c r="T885" s="71">
        <f t="shared" ref="T885:T886" si="1222">(SUM(Q885:S885))</f>
        <v>302.40780000000007</v>
      </c>
      <c r="U885" s="71">
        <f t="shared" ref="U885:U886" si="1223">O885*(1-18%)</f>
        <v>302.40780000000007</v>
      </c>
      <c r="V885" s="71" t="b">
        <f t="shared" ref="V885:V886" si="1224">U885=T885</f>
        <v>1</v>
      </c>
      <c r="W885" s="71" t="b">
        <f t="shared" ref="W885:W886" si="1225">U885=I885</f>
        <v>1</v>
      </c>
      <c r="X885" s="72">
        <f t="shared" ref="X885:X886" si="1226">((U885/O885)-1)*100</f>
        <v>-17.999999999999982</v>
      </c>
      <c r="Y885" s="71"/>
      <c r="Z885" s="71"/>
    </row>
    <row r="886" spans="1:26" s="73" customFormat="1" ht="25.5" x14ac:dyDescent="0.25">
      <c r="A886" s="39" t="s">
        <v>1491</v>
      </c>
      <c r="B886" s="39" t="s">
        <v>1492</v>
      </c>
      <c r="C886" s="40" t="s">
        <v>13</v>
      </c>
      <c r="D886" s="41">
        <v>3</v>
      </c>
      <c r="E886" s="38">
        <f t="shared" si="1216"/>
        <v>12.1934</v>
      </c>
      <c r="F886" s="38">
        <f t="shared" si="1217"/>
        <v>36.58</v>
      </c>
      <c r="G886" s="38">
        <f t="shared" si="1218"/>
        <v>3.2800000000000002</v>
      </c>
      <c r="H886" s="38"/>
      <c r="I886" s="38">
        <f t="shared" si="1218"/>
        <v>15.4734</v>
      </c>
      <c r="J886" s="68">
        <f>ROUND(I886*D886,2)</f>
        <v>46.42</v>
      </c>
      <c r="K886" s="71"/>
      <c r="L886" s="71">
        <v>14.87</v>
      </c>
      <c r="M886" s="71">
        <v>4</v>
      </c>
      <c r="N886" s="71"/>
      <c r="O886" s="71">
        <v>18.869999999999997</v>
      </c>
      <c r="P886" s="71"/>
      <c r="Q886" s="71">
        <f t="shared" si="1219"/>
        <v>12.190498700070906</v>
      </c>
      <c r="R886" s="71">
        <f t="shared" si="1220"/>
        <v>3.2829012999290939</v>
      </c>
      <c r="S886" s="71">
        <f t="shared" si="1221"/>
        <v>0</v>
      </c>
      <c r="T886" s="71">
        <f t="shared" si="1222"/>
        <v>15.4734</v>
      </c>
      <c r="U886" s="71">
        <f t="shared" si="1223"/>
        <v>15.4734</v>
      </c>
      <c r="V886" s="71" t="b">
        <f t="shared" si="1224"/>
        <v>1</v>
      </c>
      <c r="W886" s="71" t="b">
        <f t="shared" si="1225"/>
        <v>1</v>
      </c>
      <c r="X886" s="72">
        <f t="shared" si="1226"/>
        <v>-17.999999999999993</v>
      </c>
      <c r="Y886" s="71"/>
      <c r="Z886" s="71"/>
    </row>
    <row r="887" spans="1:26" s="73" customFormat="1" x14ac:dyDescent="0.25">
      <c r="A887" s="74" t="s">
        <v>1493</v>
      </c>
      <c r="B887" s="78" t="s">
        <v>1494</v>
      </c>
      <c r="C887" s="79"/>
      <c r="D887" s="79"/>
      <c r="E887" s="79"/>
      <c r="F887" s="79"/>
      <c r="G887" s="79"/>
      <c r="H887" s="79"/>
      <c r="I887" s="79"/>
      <c r="J887" s="80"/>
      <c r="K887" s="71"/>
      <c r="L887" s="71"/>
      <c r="M887" s="71"/>
      <c r="N887" s="71"/>
      <c r="O887" s="71"/>
      <c r="P887" s="71"/>
      <c r="Q887" s="71"/>
      <c r="R887" s="71"/>
      <c r="S887" s="71"/>
      <c r="T887" s="71"/>
      <c r="U887" s="71"/>
      <c r="V887" s="71"/>
      <c r="W887" s="71"/>
      <c r="X887" s="71"/>
      <c r="Y887" s="71"/>
      <c r="Z887" s="71"/>
    </row>
    <row r="888" spans="1:26" s="73" customFormat="1" ht="76.5" x14ac:dyDescent="0.25">
      <c r="A888" s="39" t="s">
        <v>1495</v>
      </c>
      <c r="B888" s="39" t="s">
        <v>1496</v>
      </c>
      <c r="C888" s="40" t="s">
        <v>13</v>
      </c>
      <c r="D888" s="41">
        <v>1</v>
      </c>
      <c r="E888" s="38">
        <f t="shared" ref="E888:E889" si="1227">L888*(1-18%)</f>
        <v>23647.488000000001</v>
      </c>
      <c r="F888" s="38">
        <f t="shared" ref="F888:F889" si="1228">TRUNC(E888*D888,2)</f>
        <v>23647.48</v>
      </c>
      <c r="G888" s="38"/>
      <c r="H888" s="38">
        <f t="shared" ref="G888:I889" si="1229">N888*(1-18%)</f>
        <v>4949.4134000000004</v>
      </c>
      <c r="I888" s="38">
        <f t="shared" si="1229"/>
        <v>28596.901400000006</v>
      </c>
      <c r="J888" s="68">
        <f>ROUND(I888*D888,2)</f>
        <v>28596.9</v>
      </c>
      <c r="K888" s="71"/>
      <c r="L888" s="71">
        <v>28838.400000000001</v>
      </c>
      <c r="M888" s="71"/>
      <c r="N888" s="71">
        <v>6035.87</v>
      </c>
      <c r="O888" s="71">
        <v>34874.270000000004</v>
      </c>
      <c r="P888" s="71"/>
      <c r="Q888" s="71">
        <f t="shared" ref="Q888:Q889" si="1230">U888-R888-S888</f>
        <v>23647.483172083026</v>
      </c>
      <c r="R888" s="71">
        <f t="shared" ref="R888" si="1231">M888*(1-18%)</f>
        <v>0</v>
      </c>
      <c r="S888" s="71">
        <f>U888-(U888/(1+20.93%))</f>
        <v>4949.41822791698</v>
      </c>
      <c r="T888" s="71">
        <f t="shared" ref="T888:T889" si="1232">(SUM(Q888:S888))</f>
        <v>28596.901400000006</v>
      </c>
      <c r="U888" s="71">
        <f t="shared" ref="U888:U889" si="1233">O888*(1-18%)</f>
        <v>28596.901400000006</v>
      </c>
      <c r="V888" s="71" t="b">
        <f t="shared" ref="V888:V889" si="1234">U888=T888</f>
        <v>1</v>
      </c>
      <c r="W888" s="71" t="b">
        <f t="shared" ref="W888:W889" si="1235">U888=I888</f>
        <v>1</v>
      </c>
      <c r="X888" s="72">
        <f t="shared" ref="X888:X889" si="1236">((U888/O888)-1)*100</f>
        <v>-17.999999999999993</v>
      </c>
      <c r="Y888" s="71"/>
      <c r="Z888" s="71"/>
    </row>
    <row r="889" spans="1:26" s="73" customFormat="1" ht="76.5" x14ac:dyDescent="0.25">
      <c r="A889" s="39" t="s">
        <v>1497</v>
      </c>
      <c r="B889" s="39" t="s">
        <v>1498</v>
      </c>
      <c r="C889" s="40" t="s">
        <v>13</v>
      </c>
      <c r="D889" s="41">
        <v>1</v>
      </c>
      <c r="E889" s="38">
        <f t="shared" si="1227"/>
        <v>52.045400000000001</v>
      </c>
      <c r="F889" s="38">
        <f t="shared" si="1228"/>
        <v>52.04</v>
      </c>
      <c r="G889" s="38">
        <f t="shared" si="1229"/>
        <v>14.013800000000002</v>
      </c>
      <c r="H889" s="38"/>
      <c r="I889" s="38">
        <f t="shared" si="1229"/>
        <v>66.059200000000004</v>
      </c>
      <c r="J889" s="68">
        <f>TRUNC(I889*D889,2)</f>
        <v>66.05</v>
      </c>
      <c r="K889" s="71"/>
      <c r="L889" s="71">
        <v>63.47</v>
      </c>
      <c r="M889" s="71">
        <v>17.09</v>
      </c>
      <c r="N889" s="71"/>
      <c r="O889" s="71">
        <v>80.56</v>
      </c>
      <c r="P889" s="71"/>
      <c r="Q889" s="71">
        <f t="shared" si="1230"/>
        <v>52.043803671314905</v>
      </c>
      <c r="R889" s="71">
        <f>U889-(U889/(1+26.93%))</f>
        <v>14.0153963286851</v>
      </c>
      <c r="S889" s="71">
        <f t="shared" ref="S889" si="1237">N889*(1-18%)</f>
        <v>0</v>
      </c>
      <c r="T889" s="71">
        <f t="shared" si="1232"/>
        <v>66.059200000000004</v>
      </c>
      <c r="U889" s="71">
        <f t="shared" si="1233"/>
        <v>66.059200000000004</v>
      </c>
      <c r="V889" s="71" t="b">
        <f t="shared" si="1234"/>
        <v>1</v>
      </c>
      <c r="W889" s="71" t="b">
        <f t="shared" si="1235"/>
        <v>1</v>
      </c>
      <c r="X889" s="72">
        <f t="shared" si="1236"/>
        <v>-17.999999999999993</v>
      </c>
      <c r="Y889" s="71"/>
      <c r="Z889" s="71"/>
    </row>
    <row r="890" spans="1:26" s="73" customFormat="1" x14ac:dyDescent="0.25">
      <c r="A890" s="74" t="s">
        <v>1499</v>
      </c>
      <c r="B890" s="78" t="s">
        <v>1500</v>
      </c>
      <c r="C890" s="79"/>
      <c r="D890" s="79"/>
      <c r="E890" s="79"/>
      <c r="F890" s="79"/>
      <c r="G890" s="79"/>
      <c r="H890" s="79"/>
      <c r="I890" s="79"/>
      <c r="J890" s="80"/>
      <c r="K890" s="71"/>
      <c r="L890" s="71"/>
      <c r="M890" s="71"/>
      <c r="N890" s="71"/>
      <c r="O890" s="71"/>
      <c r="P890" s="71"/>
      <c r="Q890" s="71"/>
      <c r="R890" s="71"/>
      <c r="S890" s="71"/>
      <c r="T890" s="71"/>
      <c r="U890" s="71"/>
      <c r="V890" s="71"/>
      <c r="W890" s="71"/>
      <c r="X890" s="71"/>
      <c r="Y890" s="71"/>
      <c r="Z890" s="71"/>
    </row>
    <row r="891" spans="1:26" s="73" customFormat="1" ht="25.5" x14ac:dyDescent="0.25">
      <c r="A891" s="39" t="s">
        <v>1501</v>
      </c>
      <c r="B891" s="39" t="s">
        <v>1502</v>
      </c>
      <c r="C891" s="40" t="s">
        <v>13</v>
      </c>
      <c r="D891" s="41">
        <v>1</v>
      </c>
      <c r="E891" s="38">
        <f t="shared" ref="E891:E892" si="1238">L891*(1-18%)</f>
        <v>974.73400000000015</v>
      </c>
      <c r="F891" s="38">
        <f t="shared" ref="F891:F892" si="1239">TRUNC(E891*D891,2)</f>
        <v>974.73</v>
      </c>
      <c r="G891" s="38">
        <f t="shared" ref="G891:I892" si="1240">M891*(1-18%)</f>
        <v>262.49020000000002</v>
      </c>
      <c r="H891" s="38"/>
      <c r="I891" s="38">
        <f t="shared" si="1240"/>
        <v>1237.2242000000001</v>
      </c>
      <c r="J891" s="68">
        <f>ROUND(I891*D891,2)</f>
        <v>1237.22</v>
      </c>
      <c r="K891" s="71"/>
      <c r="L891" s="71">
        <v>1188.7</v>
      </c>
      <c r="M891" s="71">
        <v>320.11</v>
      </c>
      <c r="N891" s="71"/>
      <c r="O891" s="71">
        <v>1508.81</v>
      </c>
      <c r="P891" s="71"/>
      <c r="Q891" s="71">
        <f t="shared" ref="Q891:Q892" si="1241">U891-R891-S891</f>
        <v>974.72953596470518</v>
      </c>
      <c r="R891" s="71">
        <f>U891-(U891/(1+26.93%))</f>
        <v>262.49466403529493</v>
      </c>
      <c r="S891" s="71">
        <f t="shared" ref="S891" si="1242">N891*(1-18%)</f>
        <v>0</v>
      </c>
      <c r="T891" s="71">
        <f t="shared" ref="T891:T892" si="1243">(SUM(Q891:S891))</f>
        <v>1237.2242000000001</v>
      </c>
      <c r="U891" s="71">
        <f t="shared" ref="U891:U892" si="1244">O891*(1-18%)</f>
        <v>1237.2242000000001</v>
      </c>
      <c r="V891" s="71" t="b">
        <f t="shared" ref="V891:V892" si="1245">U891=T891</f>
        <v>1</v>
      </c>
      <c r="W891" s="71" t="b">
        <f t="shared" ref="W891:W892" si="1246">U891=I891</f>
        <v>1</v>
      </c>
      <c r="X891" s="72">
        <f t="shared" ref="X891:X892" si="1247">((U891/O891)-1)*100</f>
        <v>-17.999999999999993</v>
      </c>
      <c r="Y891" s="71"/>
      <c r="Z891" s="71"/>
    </row>
    <row r="892" spans="1:26" s="73" customFormat="1" ht="25.5" x14ac:dyDescent="0.25">
      <c r="A892" s="39" t="s">
        <v>1503</v>
      </c>
      <c r="B892" s="39" t="s">
        <v>1504</v>
      </c>
      <c r="C892" s="40" t="s">
        <v>13</v>
      </c>
      <c r="D892" s="41">
        <v>1</v>
      </c>
      <c r="E892" s="38">
        <f t="shared" si="1238"/>
        <v>59578.756400000006</v>
      </c>
      <c r="F892" s="38">
        <f t="shared" si="1239"/>
        <v>59578.75</v>
      </c>
      <c r="G892" s="38"/>
      <c r="H892" s="38">
        <f t="shared" si="1240"/>
        <v>12469.830200000002</v>
      </c>
      <c r="I892" s="38">
        <f t="shared" si="1240"/>
        <v>72048.58660000001</v>
      </c>
      <c r="J892" s="68">
        <f>TRUNC(I892*D892,2)</f>
        <v>72048.58</v>
      </c>
      <c r="K892" s="71"/>
      <c r="L892" s="71">
        <v>72657.02</v>
      </c>
      <c r="M892" s="71"/>
      <c r="N892" s="71">
        <v>15207.11</v>
      </c>
      <c r="O892" s="71">
        <v>87864.13</v>
      </c>
      <c r="P892" s="71"/>
      <c r="Q892" s="71">
        <f t="shared" si="1241"/>
        <v>59578.753493756725</v>
      </c>
      <c r="R892" s="71">
        <f t="shared" ref="R892" si="1248">M892*(1-18%)</f>
        <v>0</v>
      </c>
      <c r="S892" s="71">
        <f>U892-(U892/(1+20.93%))</f>
        <v>12469.833106243284</v>
      </c>
      <c r="T892" s="71">
        <f t="shared" si="1243"/>
        <v>72048.58660000001</v>
      </c>
      <c r="U892" s="71">
        <f t="shared" si="1244"/>
        <v>72048.58660000001</v>
      </c>
      <c r="V892" s="71" t="b">
        <f t="shared" si="1245"/>
        <v>1</v>
      </c>
      <c r="W892" s="71" t="b">
        <f t="shared" si="1246"/>
        <v>1</v>
      </c>
      <c r="X892" s="72">
        <f t="shared" si="1247"/>
        <v>-17.999999999999993</v>
      </c>
      <c r="Y892" s="71"/>
      <c r="Z892" s="71"/>
    </row>
    <row r="893" spans="1:26" s="73" customFormat="1" x14ac:dyDescent="0.25">
      <c r="A893" s="74" t="s">
        <v>1505</v>
      </c>
      <c r="B893" s="78" t="s">
        <v>1506</v>
      </c>
      <c r="C893" s="79"/>
      <c r="D893" s="79"/>
      <c r="E893" s="79"/>
      <c r="F893" s="79"/>
      <c r="G893" s="79"/>
      <c r="H893" s="79"/>
      <c r="I893" s="79"/>
      <c r="J893" s="80"/>
      <c r="K893" s="71"/>
      <c r="L893" s="71"/>
      <c r="M893" s="71"/>
      <c r="N893" s="71"/>
      <c r="O893" s="71"/>
      <c r="P893" s="71"/>
      <c r="Q893" s="71"/>
      <c r="R893" s="71"/>
      <c r="S893" s="71"/>
      <c r="T893" s="71"/>
      <c r="U893" s="71"/>
      <c r="V893" s="71"/>
      <c r="W893" s="71"/>
      <c r="X893" s="71"/>
      <c r="Y893" s="71"/>
      <c r="Z893" s="71"/>
    </row>
    <row r="894" spans="1:26" s="73" customFormat="1" ht="51" x14ac:dyDescent="0.25">
      <c r="A894" s="39" t="s">
        <v>1507</v>
      </c>
      <c r="B894" s="39" t="s">
        <v>1508</v>
      </c>
      <c r="C894" s="40" t="s">
        <v>13</v>
      </c>
      <c r="D894" s="41">
        <v>18</v>
      </c>
      <c r="E894" s="38">
        <f t="shared" ref="E894:E898" si="1249">L894*(1-18%)</f>
        <v>451.63960000000003</v>
      </c>
      <c r="F894" s="38">
        <f t="shared" ref="F894:F898" si="1250">TRUNC(E894*D894,2)</f>
        <v>8129.51</v>
      </c>
      <c r="G894" s="38">
        <f t="shared" ref="G894:I898" si="1251">M894*(1-18%)</f>
        <v>121.6224</v>
      </c>
      <c r="H894" s="38"/>
      <c r="I894" s="38">
        <f t="shared" si="1251"/>
        <v>573.26199999999994</v>
      </c>
      <c r="J894" s="68">
        <f>TRUNC(I894*D894,2)</f>
        <v>10318.709999999999</v>
      </c>
      <c r="K894" s="71"/>
      <c r="L894" s="71">
        <v>550.78</v>
      </c>
      <c r="M894" s="71">
        <v>148.32</v>
      </c>
      <c r="N894" s="71"/>
      <c r="O894" s="71">
        <v>699.09999999999991</v>
      </c>
      <c r="P894" s="71"/>
      <c r="Q894" s="71">
        <f t="shared" ref="Q894:Q898" si="1252">U894-R894-S894</f>
        <v>451.63633498778853</v>
      </c>
      <c r="R894" s="71">
        <f t="shared" ref="R894:R898" si="1253">U894-(U894/(1+26.93%))</f>
        <v>121.62566501221141</v>
      </c>
      <c r="S894" s="71">
        <f t="shared" ref="S894:S898" si="1254">N894*(1-18%)</f>
        <v>0</v>
      </c>
      <c r="T894" s="71">
        <f t="shared" ref="T894:T898" si="1255">(SUM(Q894:S894))</f>
        <v>573.26199999999994</v>
      </c>
      <c r="U894" s="71">
        <f t="shared" ref="U894:U898" si="1256">O894*(1-18%)</f>
        <v>573.26199999999994</v>
      </c>
      <c r="V894" s="71" t="b">
        <f t="shared" ref="V894:V898" si="1257">U894=T894</f>
        <v>1</v>
      </c>
      <c r="W894" s="71" t="b">
        <f t="shared" ref="W894:W898" si="1258">U894=I894</f>
        <v>1</v>
      </c>
      <c r="X894" s="72">
        <f t="shared" ref="X894:X898" si="1259">((U894/O894)-1)*100</f>
        <v>-17.999999999999993</v>
      </c>
      <c r="Y894" s="71"/>
      <c r="Z894" s="71"/>
    </row>
    <row r="895" spans="1:26" s="73" customFormat="1" ht="25.5" x14ac:dyDescent="0.25">
      <c r="A895" s="39" t="s">
        <v>1509</v>
      </c>
      <c r="B895" s="39" t="s">
        <v>1510</v>
      </c>
      <c r="C895" s="40" t="s">
        <v>32</v>
      </c>
      <c r="D895" s="41">
        <v>4</v>
      </c>
      <c r="E895" s="38">
        <f t="shared" si="1249"/>
        <v>466.11259999999999</v>
      </c>
      <c r="F895" s="38">
        <f t="shared" si="1250"/>
        <v>1864.45</v>
      </c>
      <c r="G895" s="38">
        <f t="shared" si="1251"/>
        <v>125.51740000000001</v>
      </c>
      <c r="H895" s="38"/>
      <c r="I895" s="38">
        <f t="shared" si="1251"/>
        <v>591.63</v>
      </c>
      <c r="J895" s="68">
        <f>ROUND(I895*D895,2)</f>
        <v>2366.52</v>
      </c>
      <c r="K895" s="71"/>
      <c r="L895" s="71">
        <v>568.42999999999995</v>
      </c>
      <c r="M895" s="71">
        <v>153.07</v>
      </c>
      <c r="N895" s="71"/>
      <c r="O895" s="71">
        <v>721.5</v>
      </c>
      <c r="P895" s="71"/>
      <c r="Q895" s="71">
        <f t="shared" si="1252"/>
        <v>466.10730323800522</v>
      </c>
      <c r="R895" s="71">
        <f t="shared" si="1253"/>
        <v>125.52269676199478</v>
      </c>
      <c r="S895" s="71">
        <f t="shared" si="1254"/>
        <v>0</v>
      </c>
      <c r="T895" s="71">
        <f t="shared" si="1255"/>
        <v>591.63</v>
      </c>
      <c r="U895" s="71">
        <f t="shared" si="1256"/>
        <v>591.63</v>
      </c>
      <c r="V895" s="71" t="b">
        <f t="shared" si="1257"/>
        <v>1</v>
      </c>
      <c r="W895" s="71" t="b">
        <f t="shared" si="1258"/>
        <v>1</v>
      </c>
      <c r="X895" s="72">
        <f t="shared" si="1259"/>
        <v>-18.000000000000004</v>
      </c>
      <c r="Y895" s="71"/>
      <c r="Z895" s="71"/>
    </row>
    <row r="896" spans="1:26" s="73" customFormat="1" ht="25.5" x14ac:dyDescent="0.25">
      <c r="A896" s="39" t="s">
        <v>1511</v>
      </c>
      <c r="B896" s="39" t="s">
        <v>1512</v>
      </c>
      <c r="C896" s="40" t="s">
        <v>13</v>
      </c>
      <c r="D896" s="41">
        <v>4</v>
      </c>
      <c r="E896" s="38">
        <f t="shared" si="1249"/>
        <v>27.437200000000004</v>
      </c>
      <c r="F896" s="38">
        <f t="shared" si="1250"/>
        <v>109.74</v>
      </c>
      <c r="G896" s="38">
        <f t="shared" si="1251"/>
        <v>7.3882000000000003</v>
      </c>
      <c r="H896" s="38"/>
      <c r="I896" s="38">
        <f t="shared" si="1251"/>
        <v>34.825400000000002</v>
      </c>
      <c r="J896" s="68">
        <f>ROUND(I896*D896,2)</f>
        <v>139.30000000000001</v>
      </c>
      <c r="K896" s="71"/>
      <c r="L896" s="71">
        <v>33.46</v>
      </c>
      <c r="M896" s="71">
        <v>9.01</v>
      </c>
      <c r="N896" s="71"/>
      <c r="O896" s="71">
        <v>42.47</v>
      </c>
      <c r="P896" s="71"/>
      <c r="Q896" s="71">
        <f t="shared" si="1252"/>
        <v>27.436697392263458</v>
      </c>
      <c r="R896" s="71">
        <f t="shared" si="1253"/>
        <v>7.3887026077365441</v>
      </c>
      <c r="S896" s="71">
        <f t="shared" si="1254"/>
        <v>0</v>
      </c>
      <c r="T896" s="71">
        <f t="shared" si="1255"/>
        <v>34.825400000000002</v>
      </c>
      <c r="U896" s="71">
        <f t="shared" si="1256"/>
        <v>34.825400000000002</v>
      </c>
      <c r="V896" s="71" t="b">
        <f t="shared" si="1257"/>
        <v>1</v>
      </c>
      <c r="W896" s="71" t="b">
        <f t="shared" si="1258"/>
        <v>1</v>
      </c>
      <c r="X896" s="72">
        <f t="shared" si="1259"/>
        <v>-17.999999999999993</v>
      </c>
      <c r="Y896" s="71"/>
      <c r="Z896" s="71"/>
    </row>
    <row r="897" spans="1:26" s="73" customFormat="1" ht="51" x14ac:dyDescent="0.25">
      <c r="A897" s="39" t="s">
        <v>1513</v>
      </c>
      <c r="B897" s="39" t="s">
        <v>1514</v>
      </c>
      <c r="C897" s="40" t="s">
        <v>13</v>
      </c>
      <c r="D897" s="41">
        <v>6</v>
      </c>
      <c r="E897" s="38">
        <f t="shared" si="1249"/>
        <v>128.20699999999999</v>
      </c>
      <c r="F897" s="38">
        <f t="shared" si="1250"/>
        <v>769.24</v>
      </c>
      <c r="G897" s="38">
        <f t="shared" si="1251"/>
        <v>34.522000000000006</v>
      </c>
      <c r="H897" s="38"/>
      <c r="I897" s="38">
        <f t="shared" si="1251"/>
        <v>162.72900000000001</v>
      </c>
      <c r="J897" s="68">
        <f>ROUND(I897*D897,2)</f>
        <v>976.37</v>
      </c>
      <c r="K897" s="71"/>
      <c r="L897" s="71">
        <v>156.35</v>
      </c>
      <c r="M897" s="71">
        <v>42.1</v>
      </c>
      <c r="N897" s="71"/>
      <c r="O897" s="71">
        <v>198.45</v>
      </c>
      <c r="P897" s="71"/>
      <c r="Q897" s="71">
        <f t="shared" si="1252"/>
        <v>128.20373434176321</v>
      </c>
      <c r="R897" s="71">
        <f t="shared" si="1253"/>
        <v>34.525265658236805</v>
      </c>
      <c r="S897" s="71">
        <f t="shared" si="1254"/>
        <v>0</v>
      </c>
      <c r="T897" s="71">
        <f t="shared" si="1255"/>
        <v>162.72900000000001</v>
      </c>
      <c r="U897" s="71">
        <f t="shared" si="1256"/>
        <v>162.72900000000001</v>
      </c>
      <c r="V897" s="71" t="b">
        <f t="shared" si="1257"/>
        <v>1</v>
      </c>
      <c r="W897" s="71" t="b">
        <f t="shared" si="1258"/>
        <v>1</v>
      </c>
      <c r="X897" s="72">
        <f t="shared" si="1259"/>
        <v>-17.999999999999993</v>
      </c>
      <c r="Y897" s="71"/>
      <c r="Z897" s="71"/>
    </row>
    <row r="898" spans="1:26" s="73" customFormat="1" ht="25.5" x14ac:dyDescent="0.25">
      <c r="A898" s="39" t="s">
        <v>1515</v>
      </c>
      <c r="B898" s="39" t="s">
        <v>1516</v>
      </c>
      <c r="C898" s="40" t="s">
        <v>230</v>
      </c>
      <c r="D898" s="41">
        <v>23.64</v>
      </c>
      <c r="E898" s="38">
        <f t="shared" si="1249"/>
        <v>64.534000000000006</v>
      </c>
      <c r="F898" s="38">
        <f t="shared" si="1250"/>
        <v>1525.58</v>
      </c>
      <c r="G898" s="38">
        <f t="shared" si="1251"/>
        <v>17.375800000000002</v>
      </c>
      <c r="H898" s="38"/>
      <c r="I898" s="38">
        <f t="shared" si="1251"/>
        <v>81.909800000000004</v>
      </c>
      <c r="J898" s="68">
        <f>TRUNC(I898*D898,2)</f>
        <v>1936.34</v>
      </c>
      <c r="K898" s="71"/>
      <c r="L898" s="71">
        <v>78.7</v>
      </c>
      <c r="M898" s="71">
        <v>21.19</v>
      </c>
      <c r="N898" s="71"/>
      <c r="O898" s="71">
        <v>99.89</v>
      </c>
      <c r="P898" s="71"/>
      <c r="Q898" s="71">
        <f t="shared" si="1252"/>
        <v>64.531474040809911</v>
      </c>
      <c r="R898" s="71">
        <f t="shared" si="1253"/>
        <v>17.378325959190093</v>
      </c>
      <c r="S898" s="71">
        <f t="shared" si="1254"/>
        <v>0</v>
      </c>
      <c r="T898" s="71">
        <f t="shared" si="1255"/>
        <v>81.909800000000004</v>
      </c>
      <c r="U898" s="71">
        <f t="shared" si="1256"/>
        <v>81.909800000000004</v>
      </c>
      <c r="V898" s="71" t="b">
        <f t="shared" si="1257"/>
        <v>1</v>
      </c>
      <c r="W898" s="71" t="b">
        <f t="shared" si="1258"/>
        <v>1</v>
      </c>
      <c r="X898" s="72">
        <f t="shared" si="1259"/>
        <v>-17.999999999999993</v>
      </c>
      <c r="Y898" s="71"/>
      <c r="Z898" s="71"/>
    </row>
    <row r="899" spans="1:26" s="73" customFormat="1" x14ac:dyDescent="0.25">
      <c r="A899" s="74" t="s">
        <v>1517</v>
      </c>
      <c r="B899" s="78" t="s">
        <v>1026</v>
      </c>
      <c r="C899" s="79"/>
      <c r="D899" s="79"/>
      <c r="E899" s="79"/>
      <c r="F899" s="79"/>
      <c r="G899" s="79"/>
      <c r="H899" s="79"/>
      <c r="I899" s="79"/>
      <c r="J899" s="80"/>
      <c r="K899" s="71"/>
      <c r="L899" s="71"/>
      <c r="M899" s="71"/>
      <c r="N899" s="71"/>
      <c r="O899" s="71"/>
      <c r="P899" s="71"/>
      <c r="Q899" s="71"/>
      <c r="R899" s="71"/>
      <c r="S899" s="71"/>
      <c r="T899" s="71"/>
      <c r="U899" s="71"/>
      <c r="V899" s="71"/>
      <c r="W899" s="71"/>
      <c r="X899" s="71"/>
      <c r="Y899" s="71"/>
      <c r="Z899" s="71"/>
    </row>
    <row r="900" spans="1:26" s="73" customFormat="1" ht="63.75" x14ac:dyDescent="0.25">
      <c r="A900" s="39" t="s">
        <v>1053</v>
      </c>
      <c r="B900" s="39" t="s">
        <v>1054</v>
      </c>
      <c r="C900" s="40" t="s">
        <v>13</v>
      </c>
      <c r="D900" s="41">
        <v>1</v>
      </c>
      <c r="E900" s="38">
        <f t="shared" ref="E900" si="1260">L900*(1-18%)</f>
        <v>448.01520000000005</v>
      </c>
      <c r="F900" s="38">
        <f t="shared" ref="F900" si="1261">TRUNC(E900*D900,2)</f>
        <v>448.01</v>
      </c>
      <c r="G900" s="38">
        <f t="shared" ref="G900:I900" si="1262">M900*(1-18%)</f>
        <v>120.64660000000001</v>
      </c>
      <c r="H900" s="38"/>
      <c r="I900" s="38">
        <f t="shared" si="1262"/>
        <v>568.66180000000008</v>
      </c>
      <c r="J900" s="68">
        <f>ROUND(I900*D900,2)</f>
        <v>568.66</v>
      </c>
      <c r="K900" s="71"/>
      <c r="L900" s="71">
        <v>546.36</v>
      </c>
      <c r="M900" s="71">
        <v>147.13</v>
      </c>
      <c r="N900" s="71"/>
      <c r="O900" s="71">
        <v>693.49</v>
      </c>
      <c r="P900" s="71"/>
      <c r="Q900" s="71">
        <f>U900-R900-S900</f>
        <v>448.01213267155134</v>
      </c>
      <c r="R900" s="71">
        <f>U900-(U900/(1+26.93%))</f>
        <v>120.64966732844874</v>
      </c>
      <c r="S900" s="71">
        <f>N900*(1-18%)</f>
        <v>0</v>
      </c>
      <c r="T900" s="71">
        <f>(SUM(Q900:S900))</f>
        <v>568.66180000000008</v>
      </c>
      <c r="U900" s="71">
        <f>O900*(1-18%)</f>
        <v>568.66180000000008</v>
      </c>
      <c r="V900" s="71" t="b">
        <f>U900=T900</f>
        <v>1</v>
      </c>
      <c r="W900" s="71" t="b">
        <f>U900=I900</f>
        <v>1</v>
      </c>
      <c r="X900" s="72">
        <f>((U900/O900)-1)*100</f>
        <v>-17.999999999999993</v>
      </c>
      <c r="Y900" s="71"/>
      <c r="Z900" s="71"/>
    </row>
    <row r="901" spans="1:26" s="73" customFormat="1" x14ac:dyDescent="0.25">
      <c r="A901" s="74" t="s">
        <v>1518</v>
      </c>
      <c r="B901" s="78" t="s">
        <v>919</v>
      </c>
      <c r="C901" s="79"/>
      <c r="D901" s="79"/>
      <c r="E901" s="79"/>
      <c r="F901" s="79"/>
      <c r="G901" s="79"/>
      <c r="H901" s="79"/>
      <c r="I901" s="79"/>
      <c r="J901" s="80"/>
      <c r="K901" s="71"/>
      <c r="L901" s="71"/>
      <c r="M901" s="71"/>
      <c r="N901" s="71"/>
      <c r="O901" s="71"/>
      <c r="P901" s="71"/>
      <c r="Q901" s="71"/>
      <c r="R901" s="71"/>
      <c r="S901" s="71"/>
      <c r="T901" s="71"/>
      <c r="U901" s="71"/>
      <c r="V901" s="71"/>
      <c r="W901" s="71"/>
      <c r="X901" s="71"/>
      <c r="Y901" s="71"/>
      <c r="Z901" s="71"/>
    </row>
    <row r="902" spans="1:26" s="73" customFormat="1" ht="38.25" x14ac:dyDescent="0.25">
      <c r="A902" s="39" t="s">
        <v>1519</v>
      </c>
      <c r="B902" s="39" t="s">
        <v>1520</v>
      </c>
      <c r="C902" s="40" t="s">
        <v>13</v>
      </c>
      <c r="D902" s="41">
        <v>14.14</v>
      </c>
      <c r="E902" s="38">
        <f t="shared" ref="E902:E903" si="1263">L902*(1-18%)</f>
        <v>143.0736</v>
      </c>
      <c r="F902" s="38">
        <f t="shared" ref="F902:F903" si="1264">TRUNC(E902*D902,2)</f>
        <v>2023.06</v>
      </c>
      <c r="G902" s="38">
        <f t="shared" ref="G902:I903" si="1265">M902*(1-18%)</f>
        <v>38.523600000000002</v>
      </c>
      <c r="H902" s="38"/>
      <c r="I902" s="38">
        <f t="shared" si="1265"/>
        <v>181.59719999999999</v>
      </c>
      <c r="J902" s="68">
        <f>ROUND(I902*D902,2)</f>
        <v>2567.7800000000002</v>
      </c>
      <c r="K902" s="71"/>
      <c r="L902" s="71">
        <v>174.48</v>
      </c>
      <c r="M902" s="71">
        <v>46.98</v>
      </c>
      <c r="N902" s="71"/>
      <c r="O902" s="71">
        <v>221.45999999999998</v>
      </c>
      <c r="P902" s="71"/>
      <c r="Q902" s="71">
        <f t="shared" ref="Q902:Q903" si="1266">U902-R902-S902</f>
        <v>143.06877806665091</v>
      </c>
      <c r="R902" s="71">
        <f t="shared" ref="R902:R903" si="1267">U902-(U902/(1+26.93%))</f>
        <v>38.52842193334908</v>
      </c>
      <c r="S902" s="71">
        <f t="shared" ref="S902:S903" si="1268">N902*(1-18%)</f>
        <v>0</v>
      </c>
      <c r="T902" s="71">
        <f t="shared" ref="T902:T903" si="1269">(SUM(Q902:S902))</f>
        <v>181.59719999999999</v>
      </c>
      <c r="U902" s="71">
        <f t="shared" ref="U902:U903" si="1270">O902*(1-18%)</f>
        <v>181.59719999999999</v>
      </c>
      <c r="V902" s="71" t="b">
        <f t="shared" ref="V902:V903" si="1271">U902=T902</f>
        <v>1</v>
      </c>
      <c r="W902" s="71" t="b">
        <f t="shared" ref="W902:W903" si="1272">U902=I902</f>
        <v>1</v>
      </c>
      <c r="X902" s="72">
        <f t="shared" ref="X902:X903" si="1273">((U902/O902)-1)*100</f>
        <v>-17.999999999999993</v>
      </c>
      <c r="Y902" s="71"/>
      <c r="Z902" s="71"/>
    </row>
    <row r="903" spans="1:26" s="73" customFormat="1" ht="51" x14ac:dyDescent="0.25">
      <c r="A903" s="39" t="s">
        <v>1521</v>
      </c>
      <c r="B903" s="39" t="s">
        <v>1522</v>
      </c>
      <c r="C903" s="40" t="s">
        <v>13</v>
      </c>
      <c r="D903" s="41">
        <v>3</v>
      </c>
      <c r="E903" s="38">
        <f t="shared" si="1263"/>
        <v>29.397000000000002</v>
      </c>
      <c r="F903" s="38">
        <f t="shared" si="1264"/>
        <v>88.19</v>
      </c>
      <c r="G903" s="38">
        <f t="shared" si="1265"/>
        <v>7.9130000000000011</v>
      </c>
      <c r="H903" s="38"/>
      <c r="I903" s="38">
        <f t="shared" si="1265"/>
        <v>37.31</v>
      </c>
      <c r="J903" s="68">
        <f>ROUND(I903*D903,2)</f>
        <v>111.93</v>
      </c>
      <c r="K903" s="71"/>
      <c r="L903" s="71">
        <v>35.85</v>
      </c>
      <c r="M903" s="71">
        <v>9.65</v>
      </c>
      <c r="N903" s="71"/>
      <c r="O903" s="71">
        <v>45.5</v>
      </c>
      <c r="P903" s="71"/>
      <c r="Q903" s="71">
        <f t="shared" si="1266"/>
        <v>29.394154258252584</v>
      </c>
      <c r="R903" s="71">
        <f t="shared" si="1267"/>
        <v>7.9158457417474182</v>
      </c>
      <c r="S903" s="71">
        <f t="shared" si="1268"/>
        <v>0</v>
      </c>
      <c r="T903" s="71">
        <f t="shared" si="1269"/>
        <v>37.31</v>
      </c>
      <c r="U903" s="71">
        <f t="shared" si="1270"/>
        <v>37.31</v>
      </c>
      <c r="V903" s="71" t="b">
        <f t="shared" si="1271"/>
        <v>1</v>
      </c>
      <c r="W903" s="71" t="b">
        <f t="shared" si="1272"/>
        <v>1</v>
      </c>
      <c r="X903" s="72">
        <f t="shared" si="1273"/>
        <v>-17.999999999999993</v>
      </c>
      <c r="Y903" s="71"/>
      <c r="Z903" s="71"/>
    </row>
    <row r="904" spans="1:26" s="73" customFormat="1" x14ac:dyDescent="0.25">
      <c r="A904" s="74" t="s">
        <v>1523</v>
      </c>
      <c r="B904" s="78" t="s">
        <v>1524</v>
      </c>
      <c r="C904" s="79"/>
      <c r="D904" s="79"/>
      <c r="E904" s="79"/>
      <c r="F904" s="79"/>
      <c r="G904" s="79"/>
      <c r="H904" s="79"/>
      <c r="I904" s="79"/>
      <c r="J904" s="80"/>
      <c r="K904" s="71"/>
      <c r="L904" s="71"/>
      <c r="M904" s="71"/>
      <c r="N904" s="71"/>
      <c r="O904" s="71"/>
      <c r="P904" s="71"/>
      <c r="Q904" s="71"/>
      <c r="R904" s="71"/>
      <c r="S904" s="71"/>
      <c r="T904" s="71"/>
      <c r="U904" s="71"/>
      <c r="V904" s="71"/>
      <c r="W904" s="71"/>
      <c r="X904" s="71"/>
      <c r="Y904" s="71"/>
      <c r="Z904" s="71"/>
    </row>
    <row r="905" spans="1:26" s="73" customFormat="1" ht="25.5" x14ac:dyDescent="0.25">
      <c r="A905" s="39" t="s">
        <v>1525</v>
      </c>
      <c r="B905" s="39" t="s">
        <v>1526</v>
      </c>
      <c r="C905" s="40" t="s">
        <v>13</v>
      </c>
      <c r="D905" s="41">
        <v>6</v>
      </c>
      <c r="E905" s="38">
        <f t="shared" ref="E905" si="1274">L905*(1-18%)</f>
        <v>21.648</v>
      </c>
      <c r="F905" s="38">
        <f t="shared" ref="F905" si="1275">TRUNC(E905*D905,2)</f>
        <v>129.88</v>
      </c>
      <c r="G905" s="38">
        <f t="shared" ref="G905:I905" si="1276">M905*(1-18%)</f>
        <v>5.8220000000000001</v>
      </c>
      <c r="H905" s="38"/>
      <c r="I905" s="38">
        <f t="shared" si="1276"/>
        <v>27.470000000000002</v>
      </c>
      <c r="J905" s="68">
        <f>ROUND(I905*D905,2)</f>
        <v>164.82</v>
      </c>
      <c r="K905" s="71"/>
      <c r="L905" s="71">
        <v>26.4</v>
      </c>
      <c r="M905" s="71">
        <v>7.1</v>
      </c>
      <c r="N905" s="71"/>
      <c r="O905" s="71">
        <v>33.5</v>
      </c>
      <c r="P905" s="71"/>
      <c r="Q905" s="71">
        <f>U905-R905-S905</f>
        <v>21.641849838493663</v>
      </c>
      <c r="R905" s="71">
        <f>U905-(U905/(1+26.93%))</f>
        <v>5.8281501615063398</v>
      </c>
      <c r="S905" s="71">
        <f>N905*(1-18%)</f>
        <v>0</v>
      </c>
      <c r="T905" s="71">
        <f>(SUM(Q905:S905))</f>
        <v>27.470000000000002</v>
      </c>
      <c r="U905" s="71">
        <f>O905*(1-18%)</f>
        <v>27.470000000000002</v>
      </c>
      <c r="V905" s="71" t="b">
        <f>U905=T905</f>
        <v>1</v>
      </c>
      <c r="W905" s="71" t="b">
        <f>U905=I905</f>
        <v>1</v>
      </c>
      <c r="X905" s="72">
        <f>((U905/O905)-1)*100</f>
        <v>-17.999999999999993</v>
      </c>
      <c r="Y905" s="71"/>
      <c r="Z905" s="71"/>
    </row>
    <row r="906" spans="1:26" s="73" customFormat="1" x14ac:dyDescent="0.25">
      <c r="A906" s="74" t="s">
        <v>1527</v>
      </c>
      <c r="B906" s="78" t="s">
        <v>1528</v>
      </c>
      <c r="C906" s="79"/>
      <c r="D906" s="79"/>
      <c r="E906" s="79"/>
      <c r="F906" s="79"/>
      <c r="G906" s="79"/>
      <c r="H906" s="79"/>
      <c r="I906" s="79"/>
      <c r="J906" s="80"/>
      <c r="K906" s="71"/>
      <c r="L906" s="71"/>
      <c r="M906" s="71"/>
      <c r="N906" s="71"/>
      <c r="O906" s="71"/>
      <c r="P906" s="71"/>
      <c r="Q906" s="71"/>
      <c r="R906" s="71"/>
      <c r="S906" s="71"/>
      <c r="T906" s="71"/>
      <c r="U906" s="71"/>
      <c r="V906" s="71"/>
      <c r="W906" s="71"/>
      <c r="X906" s="71"/>
      <c r="Y906" s="71"/>
      <c r="Z906" s="71"/>
    </row>
    <row r="907" spans="1:26" s="73" customFormat="1" ht="38.25" x14ac:dyDescent="0.25">
      <c r="A907" s="39" t="s">
        <v>1175</v>
      </c>
      <c r="B907" s="39" t="s">
        <v>1176</v>
      </c>
      <c r="C907" s="40" t="s">
        <v>13</v>
      </c>
      <c r="D907" s="41">
        <v>3</v>
      </c>
      <c r="E907" s="38">
        <f t="shared" ref="E907" si="1277">L907*(1-18%)</f>
        <v>48.396400000000007</v>
      </c>
      <c r="F907" s="38">
        <f t="shared" ref="F907" si="1278">TRUNC(E907*D907,2)</f>
        <v>145.18</v>
      </c>
      <c r="G907" s="38">
        <f t="shared" ref="G907:I907" si="1279">M907*(1-18%)</f>
        <v>13.029800000000002</v>
      </c>
      <c r="H907" s="38"/>
      <c r="I907" s="38">
        <f t="shared" si="1279"/>
        <v>61.426200000000001</v>
      </c>
      <c r="J907" s="68">
        <f>TRUNC(I907*D907,2)</f>
        <v>184.27</v>
      </c>
      <c r="K907" s="71"/>
      <c r="L907" s="71">
        <v>59.02</v>
      </c>
      <c r="M907" s="71">
        <v>15.89</v>
      </c>
      <c r="N907" s="71"/>
      <c r="O907" s="71">
        <v>74.91</v>
      </c>
      <c r="P907" s="71"/>
      <c r="Q907" s="71">
        <f>U907-R907-S907</f>
        <v>48.393760340345075</v>
      </c>
      <c r="R907" s="71">
        <f>U907-(U907/(1+26.93%))</f>
        <v>13.032439659654926</v>
      </c>
      <c r="S907" s="71">
        <f>N907*(1-18%)</f>
        <v>0</v>
      </c>
      <c r="T907" s="71">
        <f>(SUM(Q907:S907))</f>
        <v>61.426200000000001</v>
      </c>
      <c r="U907" s="71">
        <f>O907*(1-18%)</f>
        <v>61.426200000000001</v>
      </c>
      <c r="V907" s="71" t="b">
        <f>U907=T907</f>
        <v>1</v>
      </c>
      <c r="W907" s="71" t="b">
        <f>U907=I907</f>
        <v>1</v>
      </c>
      <c r="X907" s="72">
        <f>((U907/O907)-1)*100</f>
        <v>-17.999999999999993</v>
      </c>
      <c r="Y907" s="71"/>
      <c r="Z907" s="71"/>
    </row>
    <row r="908" spans="1:26" s="73" customFormat="1" x14ac:dyDescent="0.25">
      <c r="A908" s="74" t="s">
        <v>1529</v>
      </c>
      <c r="B908" s="78" t="s">
        <v>1530</v>
      </c>
      <c r="C908" s="79"/>
      <c r="D908" s="79"/>
      <c r="E908" s="79"/>
      <c r="F908" s="79"/>
      <c r="G908" s="79"/>
      <c r="H908" s="79"/>
      <c r="I908" s="79"/>
      <c r="J908" s="80"/>
      <c r="K908" s="71"/>
      <c r="L908" s="71"/>
      <c r="M908" s="71"/>
      <c r="N908" s="71"/>
      <c r="O908" s="71"/>
      <c r="P908" s="71"/>
      <c r="Q908" s="71"/>
      <c r="R908" s="71"/>
      <c r="S908" s="71"/>
      <c r="T908" s="71"/>
      <c r="U908" s="71"/>
      <c r="V908" s="71"/>
      <c r="W908" s="71"/>
      <c r="X908" s="71"/>
      <c r="Y908" s="71"/>
      <c r="Z908" s="71"/>
    </row>
    <row r="909" spans="1:26" s="73" customFormat="1" ht="38.25" x14ac:dyDescent="0.25">
      <c r="A909" s="39" t="s">
        <v>1531</v>
      </c>
      <c r="B909" s="39" t="s">
        <v>1532</v>
      </c>
      <c r="C909" s="40" t="s">
        <v>47</v>
      </c>
      <c r="D909" s="41">
        <v>12.8</v>
      </c>
      <c r="E909" s="38">
        <f t="shared" ref="E909:E911" si="1280">L909*(1-18%)</f>
        <v>23.862000000000002</v>
      </c>
      <c r="F909" s="38">
        <f t="shared" ref="F909:F911" si="1281">TRUNC(E909*D909,2)</f>
        <v>305.43</v>
      </c>
      <c r="G909" s="38">
        <f t="shared" ref="G909:I911" si="1282">M909*(1-18%)</f>
        <v>6.4206000000000003</v>
      </c>
      <c r="H909" s="38"/>
      <c r="I909" s="38">
        <f t="shared" si="1282"/>
        <v>30.282600000000002</v>
      </c>
      <c r="J909" s="68">
        <f>TRUNC(I909*D909,2)</f>
        <v>387.61</v>
      </c>
      <c r="K909" s="71"/>
      <c r="L909" s="71">
        <v>29.1</v>
      </c>
      <c r="M909" s="71">
        <v>7.83</v>
      </c>
      <c r="N909" s="71"/>
      <c r="O909" s="71">
        <v>36.93</v>
      </c>
      <c r="P909" s="71"/>
      <c r="Q909" s="71">
        <f t="shared" ref="Q909:Q911" si="1283">U909-R909-S909</f>
        <v>23.857716851808089</v>
      </c>
      <c r="R909" s="71">
        <f t="shared" ref="R909:R911" si="1284">U909-(U909/(1+26.93%))</f>
        <v>6.4248831481919133</v>
      </c>
      <c r="S909" s="71">
        <f t="shared" ref="S909:S911" si="1285">N909*(1-18%)</f>
        <v>0</v>
      </c>
      <c r="T909" s="71">
        <f t="shared" ref="T909:T911" si="1286">(SUM(Q909:S909))</f>
        <v>30.282600000000002</v>
      </c>
      <c r="U909" s="71">
        <f t="shared" ref="U909:U911" si="1287">O909*(1-18%)</f>
        <v>30.282600000000002</v>
      </c>
      <c r="V909" s="71" t="b">
        <f t="shared" ref="V909:V911" si="1288">U909=T909</f>
        <v>1</v>
      </c>
      <c r="W909" s="71" t="b">
        <f t="shared" ref="W909:W911" si="1289">U909=I909</f>
        <v>1</v>
      </c>
      <c r="X909" s="72">
        <f t="shared" ref="X909:X911" si="1290">((U909/O909)-1)*100</f>
        <v>-17.999999999999993</v>
      </c>
      <c r="Y909" s="71"/>
      <c r="Z909" s="71"/>
    </row>
    <row r="910" spans="1:26" s="73" customFormat="1" ht="51" x14ac:dyDescent="0.25">
      <c r="A910" s="39" t="s">
        <v>1185</v>
      </c>
      <c r="B910" s="39" t="s">
        <v>1186</v>
      </c>
      <c r="C910" s="40" t="s">
        <v>47</v>
      </c>
      <c r="D910" s="41">
        <v>6.6</v>
      </c>
      <c r="E910" s="38">
        <f t="shared" si="1280"/>
        <v>24.821400000000001</v>
      </c>
      <c r="F910" s="38">
        <f t="shared" si="1281"/>
        <v>163.82</v>
      </c>
      <c r="G910" s="38">
        <f t="shared" si="1282"/>
        <v>6.6830000000000007</v>
      </c>
      <c r="H910" s="38"/>
      <c r="I910" s="38">
        <f t="shared" si="1282"/>
        <v>31.504400000000004</v>
      </c>
      <c r="J910" s="68">
        <f>TRUNC(I910*D910,2)</f>
        <v>207.92</v>
      </c>
      <c r="K910" s="71"/>
      <c r="L910" s="71">
        <v>30.27</v>
      </c>
      <c r="M910" s="71">
        <v>8.15</v>
      </c>
      <c r="N910" s="71"/>
      <c r="O910" s="71">
        <v>38.42</v>
      </c>
      <c r="P910" s="71"/>
      <c r="Q910" s="71">
        <f t="shared" si="1283"/>
        <v>24.820294650594821</v>
      </c>
      <c r="R910" s="71">
        <f t="shared" si="1284"/>
        <v>6.6841053494051827</v>
      </c>
      <c r="S910" s="71">
        <f t="shared" si="1285"/>
        <v>0</v>
      </c>
      <c r="T910" s="71">
        <f t="shared" si="1286"/>
        <v>31.504400000000004</v>
      </c>
      <c r="U910" s="71">
        <f t="shared" si="1287"/>
        <v>31.504400000000004</v>
      </c>
      <c r="V910" s="71" t="b">
        <f t="shared" si="1288"/>
        <v>1</v>
      </c>
      <c r="W910" s="71" t="b">
        <f t="shared" si="1289"/>
        <v>1</v>
      </c>
      <c r="X910" s="72">
        <f t="shared" si="1290"/>
        <v>-17.999999999999993</v>
      </c>
      <c r="Y910" s="71"/>
      <c r="Z910" s="71"/>
    </row>
    <row r="911" spans="1:26" s="73" customFormat="1" ht="25.5" x14ac:dyDescent="0.25">
      <c r="A911" s="39" t="s">
        <v>1533</v>
      </c>
      <c r="B911" s="39" t="s">
        <v>1534</v>
      </c>
      <c r="C911" s="40" t="s">
        <v>13</v>
      </c>
      <c r="D911" s="41">
        <v>3</v>
      </c>
      <c r="E911" s="38">
        <f t="shared" si="1280"/>
        <v>1.23</v>
      </c>
      <c r="F911" s="38">
        <f t="shared" si="1281"/>
        <v>3.69</v>
      </c>
      <c r="G911" s="38">
        <f t="shared" si="1282"/>
        <v>0.32800000000000007</v>
      </c>
      <c r="H911" s="38"/>
      <c r="I911" s="38">
        <f t="shared" si="1282"/>
        <v>1.5580000000000001</v>
      </c>
      <c r="J911" s="68">
        <f>ROUND(I911*D911,2)</f>
        <v>4.67</v>
      </c>
      <c r="K911" s="71"/>
      <c r="L911" s="71">
        <v>1.5</v>
      </c>
      <c r="M911" s="71">
        <v>0.4</v>
      </c>
      <c r="N911" s="71"/>
      <c r="O911" s="71">
        <v>1.9</v>
      </c>
      <c r="P911" s="71"/>
      <c r="Q911" s="71">
        <f t="shared" si="1283"/>
        <v>1.227448199795163</v>
      </c>
      <c r="R911" s="71">
        <f t="shared" si="1284"/>
        <v>0.3305518002048371</v>
      </c>
      <c r="S911" s="71">
        <f t="shared" si="1285"/>
        <v>0</v>
      </c>
      <c r="T911" s="71">
        <f t="shared" si="1286"/>
        <v>1.5580000000000001</v>
      </c>
      <c r="U911" s="71">
        <f t="shared" si="1287"/>
        <v>1.5580000000000001</v>
      </c>
      <c r="V911" s="71" t="b">
        <f t="shared" si="1288"/>
        <v>1</v>
      </c>
      <c r="W911" s="71" t="b">
        <f t="shared" si="1289"/>
        <v>1</v>
      </c>
      <c r="X911" s="72">
        <f t="shared" si="1290"/>
        <v>-17.999999999999993</v>
      </c>
      <c r="Y911" s="71"/>
      <c r="Z911" s="71"/>
    </row>
    <row r="912" spans="1:26" s="73" customFormat="1" x14ac:dyDescent="0.25">
      <c r="A912" s="74" t="s">
        <v>1535</v>
      </c>
      <c r="B912" s="78" t="s">
        <v>1536</v>
      </c>
      <c r="C912" s="79"/>
      <c r="D912" s="79"/>
      <c r="E912" s="79"/>
      <c r="F912" s="79"/>
      <c r="G912" s="79"/>
      <c r="H912" s="79"/>
      <c r="I912" s="79"/>
      <c r="J912" s="80"/>
      <c r="K912" s="71"/>
      <c r="L912" s="71"/>
      <c r="M912" s="71"/>
      <c r="N912" s="71"/>
      <c r="O912" s="71"/>
      <c r="P912" s="71"/>
      <c r="Q912" s="71"/>
      <c r="R912" s="71"/>
      <c r="S912" s="71"/>
      <c r="T912" s="71"/>
      <c r="U912" s="71"/>
      <c r="V912" s="71"/>
      <c r="W912" s="71"/>
      <c r="X912" s="71"/>
      <c r="Y912" s="71"/>
      <c r="Z912" s="71"/>
    </row>
    <row r="913" spans="1:26" s="73" customFormat="1" ht="76.5" x14ac:dyDescent="0.25">
      <c r="A913" s="39" t="s">
        <v>1537</v>
      </c>
      <c r="B913" s="39" t="s">
        <v>1538</v>
      </c>
      <c r="C913" s="40" t="s">
        <v>13</v>
      </c>
      <c r="D913" s="41">
        <v>1</v>
      </c>
      <c r="E913" s="38">
        <f t="shared" ref="E913:E925" si="1291">L913*(1-18%)</f>
        <v>546.78419999999994</v>
      </c>
      <c r="F913" s="38">
        <f t="shared" ref="F913:F925" si="1292">TRUNC(E913*D913,2)</f>
        <v>546.78</v>
      </c>
      <c r="G913" s="38">
        <f t="shared" ref="G913:I925" si="1293">M913*(1-18%)</f>
        <v>147.2474</v>
      </c>
      <c r="H913" s="38"/>
      <c r="I913" s="38">
        <f t="shared" si="1293"/>
        <v>694.03159999999991</v>
      </c>
      <c r="J913" s="68">
        <f t="shared" ref="J913:J923" si="1294">ROUND(I913*D913,2)</f>
        <v>694.03</v>
      </c>
      <c r="K913" s="71"/>
      <c r="L913" s="71">
        <v>666.81</v>
      </c>
      <c r="M913" s="71">
        <v>179.57</v>
      </c>
      <c r="N913" s="71"/>
      <c r="O913" s="71">
        <v>846.37999999999988</v>
      </c>
      <c r="P913" s="71"/>
      <c r="Q913" s="71">
        <f t="shared" ref="Q913:Q925" si="1295">U913-R913-S913</f>
        <v>546.782951232963</v>
      </c>
      <c r="R913" s="71">
        <f t="shared" ref="R913:R925" si="1296">U913-(U913/(1+26.93%))</f>
        <v>147.24864876703691</v>
      </c>
      <c r="S913" s="71">
        <f t="shared" ref="S913:S925" si="1297">N913*(1-18%)</f>
        <v>0</v>
      </c>
      <c r="T913" s="71">
        <f t="shared" ref="T913:T925" si="1298">(SUM(Q913:S913))</f>
        <v>694.03159999999991</v>
      </c>
      <c r="U913" s="71">
        <f t="shared" ref="U913:U925" si="1299">O913*(1-18%)</f>
        <v>694.03159999999991</v>
      </c>
      <c r="V913" s="71" t="b">
        <f t="shared" ref="V913:V925" si="1300">U913=T913</f>
        <v>1</v>
      </c>
      <c r="W913" s="71" t="b">
        <f t="shared" ref="W913:W925" si="1301">U913=I913</f>
        <v>1</v>
      </c>
      <c r="X913" s="72">
        <f t="shared" ref="X913:X925" si="1302">((U913/O913)-1)*100</f>
        <v>-17.999999999999993</v>
      </c>
      <c r="Y913" s="71"/>
      <c r="Z913" s="71"/>
    </row>
    <row r="914" spans="1:26" s="73" customFormat="1" ht="25.5" x14ac:dyDescent="0.25">
      <c r="A914" s="39" t="s">
        <v>1539</v>
      </c>
      <c r="B914" s="39" t="s">
        <v>1540</v>
      </c>
      <c r="C914" s="40" t="s">
        <v>13</v>
      </c>
      <c r="D914" s="41">
        <v>2</v>
      </c>
      <c r="E914" s="38">
        <f t="shared" si="1291"/>
        <v>7.7162000000000006</v>
      </c>
      <c r="F914" s="38">
        <f t="shared" si="1292"/>
        <v>15.43</v>
      </c>
      <c r="G914" s="38">
        <f t="shared" si="1293"/>
        <v>2.0745999999999998</v>
      </c>
      <c r="H914" s="38"/>
      <c r="I914" s="38">
        <f t="shared" si="1293"/>
        <v>9.7908000000000008</v>
      </c>
      <c r="J914" s="68">
        <f t="shared" si="1294"/>
        <v>19.579999999999998</v>
      </c>
      <c r="K914" s="71"/>
      <c r="L914" s="71">
        <v>9.41</v>
      </c>
      <c r="M914" s="71">
        <v>2.5299999999999998</v>
      </c>
      <c r="N914" s="71"/>
      <c r="O914" s="71">
        <v>11.94</v>
      </c>
      <c r="P914" s="71"/>
      <c r="Q914" s="71">
        <f t="shared" si="1295"/>
        <v>7.7135428976601288</v>
      </c>
      <c r="R914" s="71">
        <f t="shared" si="1296"/>
        <v>2.077257102339872</v>
      </c>
      <c r="S914" s="71">
        <f t="shared" si="1297"/>
        <v>0</v>
      </c>
      <c r="T914" s="71">
        <f t="shared" si="1298"/>
        <v>9.7908000000000008</v>
      </c>
      <c r="U914" s="71">
        <f t="shared" si="1299"/>
        <v>9.7908000000000008</v>
      </c>
      <c r="V914" s="71" t="b">
        <f t="shared" si="1300"/>
        <v>1</v>
      </c>
      <c r="W914" s="71" t="b">
        <f t="shared" si="1301"/>
        <v>1</v>
      </c>
      <c r="X914" s="72">
        <f t="shared" si="1302"/>
        <v>-17.999999999999993</v>
      </c>
      <c r="Y914" s="71"/>
      <c r="Z914" s="71"/>
    </row>
    <row r="915" spans="1:26" s="73" customFormat="1" ht="25.5" x14ac:dyDescent="0.25">
      <c r="A915" s="39" t="s">
        <v>1541</v>
      </c>
      <c r="B915" s="39" t="s">
        <v>1542</v>
      </c>
      <c r="C915" s="40" t="s">
        <v>13</v>
      </c>
      <c r="D915" s="41">
        <v>2</v>
      </c>
      <c r="E915" s="38">
        <f t="shared" si="1291"/>
        <v>2.1894</v>
      </c>
      <c r="F915" s="38">
        <f t="shared" si="1292"/>
        <v>4.37</v>
      </c>
      <c r="G915" s="38">
        <f t="shared" si="1293"/>
        <v>0.58220000000000005</v>
      </c>
      <c r="H915" s="38"/>
      <c r="I915" s="38">
        <f t="shared" si="1293"/>
        <v>2.7716000000000003</v>
      </c>
      <c r="J915" s="68">
        <f t="shared" si="1294"/>
        <v>5.54</v>
      </c>
      <c r="K915" s="71"/>
      <c r="L915" s="71">
        <v>2.67</v>
      </c>
      <c r="M915" s="71">
        <v>0.71</v>
      </c>
      <c r="N915" s="71"/>
      <c r="O915" s="71">
        <v>3.38</v>
      </c>
      <c r="P915" s="71"/>
      <c r="Q915" s="71">
        <f t="shared" si="1295"/>
        <v>2.1835657448987638</v>
      </c>
      <c r="R915" s="71">
        <f t="shared" si="1296"/>
        <v>0.58803425510123652</v>
      </c>
      <c r="S915" s="71">
        <f t="shared" si="1297"/>
        <v>0</v>
      </c>
      <c r="T915" s="71">
        <f t="shared" si="1298"/>
        <v>2.7716000000000003</v>
      </c>
      <c r="U915" s="71">
        <f t="shared" si="1299"/>
        <v>2.7716000000000003</v>
      </c>
      <c r="V915" s="71" t="b">
        <f t="shared" si="1300"/>
        <v>1</v>
      </c>
      <c r="W915" s="71" t="b">
        <f t="shared" si="1301"/>
        <v>1</v>
      </c>
      <c r="X915" s="72">
        <f t="shared" si="1302"/>
        <v>-17.999999999999993</v>
      </c>
      <c r="Y915" s="71"/>
      <c r="Z915" s="71"/>
    </row>
    <row r="916" spans="1:26" s="73" customFormat="1" ht="25.5" x14ac:dyDescent="0.25">
      <c r="A916" s="39" t="s">
        <v>1543</v>
      </c>
      <c r="B916" s="39" t="s">
        <v>1544</v>
      </c>
      <c r="C916" s="40" t="s">
        <v>13</v>
      </c>
      <c r="D916" s="41">
        <v>1</v>
      </c>
      <c r="E916" s="38">
        <f t="shared" si="1291"/>
        <v>342.82560000000001</v>
      </c>
      <c r="F916" s="38">
        <f t="shared" si="1292"/>
        <v>342.82</v>
      </c>
      <c r="G916" s="38">
        <f t="shared" si="1293"/>
        <v>92.315600000000003</v>
      </c>
      <c r="H916" s="38"/>
      <c r="I916" s="38">
        <f t="shared" si="1293"/>
        <v>435.14120000000003</v>
      </c>
      <c r="J916" s="68">
        <f t="shared" si="1294"/>
        <v>435.14</v>
      </c>
      <c r="K916" s="71"/>
      <c r="L916" s="71">
        <v>418.08</v>
      </c>
      <c r="M916" s="71">
        <v>112.58</v>
      </c>
      <c r="N916" s="71"/>
      <c r="O916" s="71">
        <v>530.66</v>
      </c>
      <c r="P916" s="71"/>
      <c r="Q916" s="71">
        <f t="shared" si="1295"/>
        <v>342.81982194910586</v>
      </c>
      <c r="R916" s="71">
        <f t="shared" si="1296"/>
        <v>92.321378050894168</v>
      </c>
      <c r="S916" s="71">
        <f t="shared" si="1297"/>
        <v>0</v>
      </c>
      <c r="T916" s="71">
        <f t="shared" si="1298"/>
        <v>435.14120000000003</v>
      </c>
      <c r="U916" s="71">
        <f t="shared" si="1299"/>
        <v>435.14120000000003</v>
      </c>
      <c r="V916" s="71" t="b">
        <f t="shared" si="1300"/>
        <v>1</v>
      </c>
      <c r="W916" s="71" t="b">
        <f t="shared" si="1301"/>
        <v>1</v>
      </c>
      <c r="X916" s="72">
        <f t="shared" si="1302"/>
        <v>-17.999999999999993</v>
      </c>
      <c r="Y916" s="71"/>
      <c r="Z916" s="71"/>
    </row>
    <row r="917" spans="1:26" s="73" customFormat="1" ht="25.5" x14ac:dyDescent="0.25">
      <c r="A917" s="39" t="s">
        <v>1545</v>
      </c>
      <c r="B917" s="39" t="s">
        <v>1546</v>
      </c>
      <c r="C917" s="40" t="s">
        <v>13</v>
      </c>
      <c r="D917" s="41">
        <v>10</v>
      </c>
      <c r="E917" s="38">
        <f t="shared" si="1291"/>
        <v>13.9564</v>
      </c>
      <c r="F917" s="38">
        <f t="shared" si="1292"/>
        <v>139.56</v>
      </c>
      <c r="G917" s="38">
        <f t="shared" si="1293"/>
        <v>3.7556000000000003</v>
      </c>
      <c r="H917" s="38"/>
      <c r="I917" s="38">
        <f t="shared" si="1293"/>
        <v>17.712000000000003</v>
      </c>
      <c r="J917" s="68">
        <f t="shared" si="1294"/>
        <v>177.12</v>
      </c>
      <c r="K917" s="71"/>
      <c r="L917" s="71">
        <v>17.02</v>
      </c>
      <c r="M917" s="71">
        <v>4.58</v>
      </c>
      <c r="N917" s="71"/>
      <c r="O917" s="71">
        <v>21.6</v>
      </c>
      <c r="P917" s="71"/>
      <c r="Q917" s="71">
        <f t="shared" si="1295"/>
        <v>13.954147955566064</v>
      </c>
      <c r="R917" s="71">
        <f t="shared" si="1296"/>
        <v>3.7578520444339389</v>
      </c>
      <c r="S917" s="71">
        <f t="shared" si="1297"/>
        <v>0</v>
      </c>
      <c r="T917" s="71">
        <f t="shared" si="1298"/>
        <v>17.712000000000003</v>
      </c>
      <c r="U917" s="71">
        <f t="shared" si="1299"/>
        <v>17.712000000000003</v>
      </c>
      <c r="V917" s="71" t="b">
        <f t="shared" si="1300"/>
        <v>1</v>
      </c>
      <c r="W917" s="71" t="b">
        <f t="shared" si="1301"/>
        <v>1</v>
      </c>
      <c r="X917" s="72">
        <f t="shared" si="1302"/>
        <v>-17.999999999999993</v>
      </c>
      <c r="Y917" s="71"/>
      <c r="Z917" s="71"/>
    </row>
    <row r="918" spans="1:26" s="73" customFormat="1" ht="51" x14ac:dyDescent="0.25">
      <c r="A918" s="39" t="s">
        <v>1547</v>
      </c>
      <c r="B918" s="39" t="s">
        <v>1548</v>
      </c>
      <c r="C918" s="40" t="s">
        <v>13</v>
      </c>
      <c r="D918" s="41">
        <v>11</v>
      </c>
      <c r="E918" s="38">
        <f t="shared" si="1291"/>
        <v>17.162600000000001</v>
      </c>
      <c r="F918" s="38">
        <f t="shared" si="1292"/>
        <v>188.78</v>
      </c>
      <c r="G918" s="38">
        <f t="shared" si="1293"/>
        <v>4.6166</v>
      </c>
      <c r="H918" s="38"/>
      <c r="I918" s="38">
        <f t="shared" si="1293"/>
        <v>21.779199999999999</v>
      </c>
      <c r="J918" s="68">
        <f t="shared" si="1294"/>
        <v>239.57</v>
      </c>
      <c r="K918" s="71"/>
      <c r="L918" s="71">
        <v>20.93</v>
      </c>
      <c r="M918" s="71">
        <v>5.63</v>
      </c>
      <c r="N918" s="71"/>
      <c r="O918" s="71">
        <v>26.56</v>
      </c>
      <c r="P918" s="71"/>
      <c r="Q918" s="71">
        <f t="shared" si="1295"/>
        <v>17.158433782399751</v>
      </c>
      <c r="R918" s="71">
        <f t="shared" si="1296"/>
        <v>4.6207662176002486</v>
      </c>
      <c r="S918" s="71">
        <f t="shared" si="1297"/>
        <v>0</v>
      </c>
      <c r="T918" s="71">
        <f t="shared" si="1298"/>
        <v>21.779199999999999</v>
      </c>
      <c r="U918" s="71">
        <f t="shared" si="1299"/>
        <v>21.779199999999999</v>
      </c>
      <c r="V918" s="71" t="b">
        <f t="shared" si="1300"/>
        <v>1</v>
      </c>
      <c r="W918" s="71" t="b">
        <f t="shared" si="1301"/>
        <v>1</v>
      </c>
      <c r="X918" s="72">
        <f t="shared" si="1302"/>
        <v>-17.999999999999993</v>
      </c>
      <c r="Y918" s="71"/>
      <c r="Z918" s="71"/>
    </row>
    <row r="919" spans="1:26" s="73" customFormat="1" ht="25.5" x14ac:dyDescent="0.25">
      <c r="A919" s="39" t="s">
        <v>1549</v>
      </c>
      <c r="B919" s="39" t="s">
        <v>1550</v>
      </c>
      <c r="C919" s="40" t="s">
        <v>13</v>
      </c>
      <c r="D919" s="41">
        <v>2</v>
      </c>
      <c r="E919" s="38">
        <f t="shared" si="1291"/>
        <v>9.7416000000000018</v>
      </c>
      <c r="F919" s="38">
        <f t="shared" si="1292"/>
        <v>19.48</v>
      </c>
      <c r="G919" s="38">
        <f t="shared" si="1293"/>
        <v>2.6158000000000001</v>
      </c>
      <c r="H919" s="38"/>
      <c r="I919" s="38">
        <f t="shared" si="1293"/>
        <v>12.357400000000002</v>
      </c>
      <c r="J919" s="68">
        <f t="shared" si="1294"/>
        <v>24.71</v>
      </c>
      <c r="K919" s="71"/>
      <c r="L919" s="71">
        <v>11.88</v>
      </c>
      <c r="M919" s="71">
        <v>3.19</v>
      </c>
      <c r="N919" s="71"/>
      <c r="O919" s="71">
        <v>15.07</v>
      </c>
      <c r="P919" s="71"/>
      <c r="Q919" s="71">
        <f t="shared" si="1295"/>
        <v>9.7356023004805827</v>
      </c>
      <c r="R919" s="71">
        <f t="shared" si="1296"/>
        <v>2.6217976995194192</v>
      </c>
      <c r="S919" s="71">
        <f t="shared" si="1297"/>
        <v>0</v>
      </c>
      <c r="T919" s="71">
        <f t="shared" si="1298"/>
        <v>12.357400000000002</v>
      </c>
      <c r="U919" s="71">
        <f t="shared" si="1299"/>
        <v>12.357400000000002</v>
      </c>
      <c r="V919" s="71" t="b">
        <f t="shared" si="1300"/>
        <v>1</v>
      </c>
      <c r="W919" s="71" t="b">
        <f t="shared" si="1301"/>
        <v>1</v>
      </c>
      <c r="X919" s="72">
        <f t="shared" si="1302"/>
        <v>-17.999999999999993</v>
      </c>
      <c r="Y919" s="71"/>
      <c r="Z919" s="71"/>
    </row>
    <row r="920" spans="1:26" s="73" customFormat="1" ht="25.5" x14ac:dyDescent="0.25">
      <c r="A920" s="39" t="s">
        <v>1551</v>
      </c>
      <c r="B920" s="39" t="s">
        <v>1552</v>
      </c>
      <c r="C920" s="40" t="s">
        <v>13</v>
      </c>
      <c r="D920" s="41">
        <v>6</v>
      </c>
      <c r="E920" s="38">
        <f t="shared" si="1291"/>
        <v>9.6022000000000016</v>
      </c>
      <c r="F920" s="38">
        <f t="shared" si="1292"/>
        <v>57.61</v>
      </c>
      <c r="G920" s="38">
        <f t="shared" si="1293"/>
        <v>2.5830000000000002</v>
      </c>
      <c r="H920" s="38"/>
      <c r="I920" s="38">
        <f t="shared" si="1293"/>
        <v>12.185200000000002</v>
      </c>
      <c r="J920" s="68">
        <f t="shared" si="1294"/>
        <v>73.11</v>
      </c>
      <c r="K920" s="71"/>
      <c r="L920" s="71">
        <v>11.71</v>
      </c>
      <c r="M920" s="71">
        <v>3.15</v>
      </c>
      <c r="N920" s="71"/>
      <c r="O920" s="71">
        <v>14.860000000000001</v>
      </c>
      <c r="P920" s="71"/>
      <c r="Q920" s="71">
        <f t="shared" si="1295"/>
        <v>9.5999369731348008</v>
      </c>
      <c r="R920" s="71">
        <f t="shared" si="1296"/>
        <v>2.585263026865201</v>
      </c>
      <c r="S920" s="71">
        <f t="shared" si="1297"/>
        <v>0</v>
      </c>
      <c r="T920" s="71">
        <f t="shared" si="1298"/>
        <v>12.185200000000002</v>
      </c>
      <c r="U920" s="71">
        <f t="shared" si="1299"/>
        <v>12.185200000000002</v>
      </c>
      <c r="V920" s="71" t="b">
        <f t="shared" si="1300"/>
        <v>1</v>
      </c>
      <c r="W920" s="71" t="b">
        <f t="shared" si="1301"/>
        <v>1</v>
      </c>
      <c r="X920" s="72">
        <f t="shared" si="1302"/>
        <v>-17.999999999999993</v>
      </c>
      <c r="Y920" s="71"/>
      <c r="Z920" s="71"/>
    </row>
    <row r="921" spans="1:26" s="73" customFormat="1" ht="25.5" x14ac:dyDescent="0.25">
      <c r="A921" s="39" t="s">
        <v>1553</v>
      </c>
      <c r="B921" s="39" t="s">
        <v>1554</v>
      </c>
      <c r="C921" s="40" t="s">
        <v>13</v>
      </c>
      <c r="D921" s="41">
        <v>2</v>
      </c>
      <c r="E921" s="38">
        <f t="shared" si="1291"/>
        <v>6.0516000000000005</v>
      </c>
      <c r="F921" s="38">
        <f t="shared" si="1292"/>
        <v>12.1</v>
      </c>
      <c r="G921" s="38">
        <f t="shared" si="1293"/>
        <v>1.6236000000000002</v>
      </c>
      <c r="H921" s="38"/>
      <c r="I921" s="38">
        <f t="shared" si="1293"/>
        <v>7.6752000000000002</v>
      </c>
      <c r="J921" s="68">
        <f t="shared" si="1294"/>
        <v>15.35</v>
      </c>
      <c r="K921" s="71"/>
      <c r="L921" s="71">
        <v>7.38</v>
      </c>
      <c r="M921" s="71">
        <v>1.98</v>
      </c>
      <c r="N921" s="71"/>
      <c r="O921" s="71">
        <v>9.36</v>
      </c>
      <c r="P921" s="71"/>
      <c r="Q921" s="71">
        <f t="shared" si="1295"/>
        <v>6.0467974474119606</v>
      </c>
      <c r="R921" s="71">
        <f t="shared" si="1296"/>
        <v>1.6284025525880397</v>
      </c>
      <c r="S921" s="71">
        <f t="shared" si="1297"/>
        <v>0</v>
      </c>
      <c r="T921" s="71">
        <f t="shared" si="1298"/>
        <v>7.6752000000000002</v>
      </c>
      <c r="U921" s="71">
        <f t="shared" si="1299"/>
        <v>7.6752000000000002</v>
      </c>
      <c r="V921" s="71" t="b">
        <f t="shared" si="1300"/>
        <v>1</v>
      </c>
      <c r="W921" s="71" t="b">
        <f t="shared" si="1301"/>
        <v>1</v>
      </c>
      <c r="X921" s="72">
        <f t="shared" si="1302"/>
        <v>-17.999999999999993</v>
      </c>
      <c r="Y921" s="71"/>
      <c r="Z921" s="71"/>
    </row>
    <row r="922" spans="1:26" s="73" customFormat="1" ht="25.5" x14ac:dyDescent="0.25">
      <c r="A922" s="39" t="s">
        <v>1555</v>
      </c>
      <c r="B922" s="39" t="s">
        <v>1556</v>
      </c>
      <c r="C922" s="40" t="s">
        <v>13</v>
      </c>
      <c r="D922" s="41">
        <v>12</v>
      </c>
      <c r="E922" s="38">
        <f t="shared" si="1291"/>
        <v>7.9458000000000002</v>
      </c>
      <c r="F922" s="38">
        <f t="shared" si="1292"/>
        <v>95.34</v>
      </c>
      <c r="G922" s="38">
        <f t="shared" si="1293"/>
        <v>2.1320000000000001</v>
      </c>
      <c r="H922" s="38"/>
      <c r="I922" s="38">
        <f t="shared" si="1293"/>
        <v>10.0778</v>
      </c>
      <c r="J922" s="68">
        <f t="shared" si="1294"/>
        <v>120.93</v>
      </c>
      <c r="K922" s="71"/>
      <c r="L922" s="71">
        <v>9.69</v>
      </c>
      <c r="M922" s="71">
        <v>2.6</v>
      </c>
      <c r="N922" s="71"/>
      <c r="O922" s="71">
        <v>12.29</v>
      </c>
      <c r="P922" s="71"/>
      <c r="Q922" s="71">
        <f t="shared" si="1295"/>
        <v>7.9396517765697636</v>
      </c>
      <c r="R922" s="71">
        <f t="shared" si="1296"/>
        <v>2.1381482234302362</v>
      </c>
      <c r="S922" s="71">
        <f t="shared" si="1297"/>
        <v>0</v>
      </c>
      <c r="T922" s="71">
        <f t="shared" si="1298"/>
        <v>10.0778</v>
      </c>
      <c r="U922" s="71">
        <f t="shared" si="1299"/>
        <v>10.0778</v>
      </c>
      <c r="V922" s="71" t="b">
        <f t="shared" si="1300"/>
        <v>1</v>
      </c>
      <c r="W922" s="71" t="b">
        <f t="shared" si="1301"/>
        <v>1</v>
      </c>
      <c r="X922" s="72">
        <f t="shared" si="1302"/>
        <v>-17.999999999999993</v>
      </c>
      <c r="Y922" s="71"/>
      <c r="Z922" s="71"/>
    </row>
    <row r="923" spans="1:26" s="73" customFormat="1" ht="25.5" x14ac:dyDescent="0.25">
      <c r="A923" s="39" t="s">
        <v>1557</v>
      </c>
      <c r="B923" s="39" t="s">
        <v>1558</v>
      </c>
      <c r="C923" s="40" t="s">
        <v>13</v>
      </c>
      <c r="D923" s="41">
        <v>3</v>
      </c>
      <c r="E923" s="38">
        <f t="shared" si="1291"/>
        <v>208.69000000000003</v>
      </c>
      <c r="F923" s="38">
        <f t="shared" si="1292"/>
        <v>626.07000000000005</v>
      </c>
      <c r="G923" s="38">
        <f t="shared" si="1293"/>
        <v>56.194600000000008</v>
      </c>
      <c r="H923" s="38"/>
      <c r="I923" s="38">
        <f t="shared" si="1293"/>
        <v>264.88459999999998</v>
      </c>
      <c r="J923" s="68">
        <f t="shared" si="1294"/>
        <v>794.65</v>
      </c>
      <c r="K923" s="71"/>
      <c r="L923" s="71">
        <v>254.5</v>
      </c>
      <c r="M923" s="71">
        <v>68.53</v>
      </c>
      <c r="N923" s="71"/>
      <c r="O923" s="71">
        <v>323.02999999999997</v>
      </c>
      <c r="P923" s="71"/>
      <c r="Q923" s="71">
        <f t="shared" si="1295"/>
        <v>208.68557472622706</v>
      </c>
      <c r="R923" s="71">
        <f t="shared" si="1296"/>
        <v>56.199025273772918</v>
      </c>
      <c r="S923" s="71">
        <f t="shared" si="1297"/>
        <v>0</v>
      </c>
      <c r="T923" s="71">
        <f t="shared" si="1298"/>
        <v>264.88459999999998</v>
      </c>
      <c r="U923" s="71">
        <f t="shared" si="1299"/>
        <v>264.88459999999998</v>
      </c>
      <c r="V923" s="71" t="b">
        <f t="shared" si="1300"/>
        <v>1</v>
      </c>
      <c r="W923" s="71" t="b">
        <f t="shared" si="1301"/>
        <v>1</v>
      </c>
      <c r="X923" s="72">
        <f t="shared" si="1302"/>
        <v>-18.000000000000004</v>
      </c>
      <c r="Y923" s="71"/>
      <c r="Z923" s="71"/>
    </row>
    <row r="924" spans="1:26" s="73" customFormat="1" ht="25.5" x14ac:dyDescent="0.25">
      <c r="A924" s="39" t="s">
        <v>1559</v>
      </c>
      <c r="B924" s="39" t="s">
        <v>1560</v>
      </c>
      <c r="C924" s="40" t="s">
        <v>13</v>
      </c>
      <c r="D924" s="41">
        <v>1</v>
      </c>
      <c r="E924" s="38">
        <f t="shared" si="1291"/>
        <v>1213.5754000000002</v>
      </c>
      <c r="F924" s="38">
        <f t="shared" si="1292"/>
        <v>1213.57</v>
      </c>
      <c r="G924" s="38">
        <f t="shared" si="1293"/>
        <v>326.81100000000004</v>
      </c>
      <c r="H924" s="38"/>
      <c r="I924" s="38">
        <f t="shared" si="1293"/>
        <v>1540.3864000000001</v>
      </c>
      <c r="J924" s="68">
        <f>TRUNC(I924*D924,2)</f>
        <v>1540.38</v>
      </c>
      <c r="K924" s="71"/>
      <c r="L924" s="71">
        <v>1479.97</v>
      </c>
      <c r="M924" s="71">
        <v>398.55</v>
      </c>
      <c r="N924" s="71"/>
      <c r="O924" s="71">
        <v>1878.52</v>
      </c>
      <c r="P924" s="71"/>
      <c r="Q924" s="71">
        <f t="shared" si="1295"/>
        <v>1213.5715748837945</v>
      </c>
      <c r="R924" s="71">
        <f t="shared" si="1296"/>
        <v>326.81482511620561</v>
      </c>
      <c r="S924" s="71">
        <f t="shared" si="1297"/>
        <v>0</v>
      </c>
      <c r="T924" s="71">
        <f t="shared" si="1298"/>
        <v>1540.3864000000001</v>
      </c>
      <c r="U924" s="71">
        <f t="shared" si="1299"/>
        <v>1540.3864000000001</v>
      </c>
      <c r="V924" s="71" t="b">
        <f t="shared" si="1300"/>
        <v>1</v>
      </c>
      <c r="W924" s="71" t="b">
        <f t="shared" si="1301"/>
        <v>1</v>
      </c>
      <c r="X924" s="72">
        <f t="shared" si="1302"/>
        <v>-17.999999999999993</v>
      </c>
      <c r="Y924" s="71"/>
      <c r="Z924" s="71"/>
    </row>
    <row r="925" spans="1:26" s="73" customFormat="1" ht="25.5" x14ac:dyDescent="0.25">
      <c r="A925" s="39" t="s">
        <v>1561</v>
      </c>
      <c r="B925" s="39" t="s">
        <v>1562</v>
      </c>
      <c r="C925" s="40" t="s">
        <v>13</v>
      </c>
      <c r="D925" s="41">
        <v>2</v>
      </c>
      <c r="E925" s="38">
        <f t="shared" si="1291"/>
        <v>22.058</v>
      </c>
      <c r="F925" s="38">
        <f t="shared" si="1292"/>
        <v>44.11</v>
      </c>
      <c r="G925" s="38">
        <f t="shared" si="1293"/>
        <v>5.9368000000000007</v>
      </c>
      <c r="H925" s="38"/>
      <c r="I925" s="38">
        <f t="shared" si="1293"/>
        <v>27.994800000000001</v>
      </c>
      <c r="J925" s="68">
        <f>TRUNC(I925*D925,2)</f>
        <v>55.98</v>
      </c>
      <c r="K925" s="71"/>
      <c r="L925" s="71">
        <v>26.9</v>
      </c>
      <c r="M925" s="71">
        <v>7.24</v>
      </c>
      <c r="N925" s="71"/>
      <c r="O925" s="71">
        <v>34.14</v>
      </c>
      <c r="P925" s="71"/>
      <c r="Q925" s="71">
        <f t="shared" si="1295"/>
        <v>22.055306074214137</v>
      </c>
      <c r="R925" s="71">
        <f t="shared" si="1296"/>
        <v>5.9394939257858645</v>
      </c>
      <c r="S925" s="71">
        <f t="shared" si="1297"/>
        <v>0</v>
      </c>
      <c r="T925" s="71">
        <f t="shared" si="1298"/>
        <v>27.994800000000001</v>
      </c>
      <c r="U925" s="71">
        <f t="shared" si="1299"/>
        <v>27.994800000000001</v>
      </c>
      <c r="V925" s="71" t="b">
        <f t="shared" si="1300"/>
        <v>1</v>
      </c>
      <c r="W925" s="71" t="b">
        <f t="shared" si="1301"/>
        <v>1</v>
      </c>
      <c r="X925" s="72">
        <f t="shared" si="1302"/>
        <v>-17.999999999999993</v>
      </c>
      <c r="Y925" s="71"/>
      <c r="Z925" s="71"/>
    </row>
    <row r="926" spans="1:26" s="73" customFormat="1" x14ac:dyDescent="0.25">
      <c r="A926" s="74" t="s">
        <v>959</v>
      </c>
      <c r="B926" s="78" t="s">
        <v>960</v>
      </c>
      <c r="C926" s="79"/>
      <c r="D926" s="79"/>
      <c r="E926" s="79"/>
      <c r="F926" s="79"/>
      <c r="G926" s="79"/>
      <c r="H926" s="79"/>
      <c r="I926" s="79"/>
      <c r="J926" s="80"/>
      <c r="K926" s="71"/>
      <c r="L926" s="71"/>
      <c r="M926" s="71"/>
      <c r="N926" s="71"/>
      <c r="O926" s="71"/>
      <c r="P926" s="71"/>
      <c r="Q926" s="71"/>
      <c r="R926" s="71"/>
      <c r="S926" s="71"/>
      <c r="T926" s="71"/>
      <c r="U926" s="71"/>
      <c r="V926" s="71"/>
      <c r="W926" s="71"/>
      <c r="X926" s="71"/>
      <c r="Y926" s="71"/>
      <c r="Z926" s="71"/>
    </row>
    <row r="927" spans="1:26" s="73" customFormat="1" x14ac:dyDescent="0.25">
      <c r="A927" s="74" t="s">
        <v>1563</v>
      </c>
      <c r="B927" s="78" t="s">
        <v>1564</v>
      </c>
      <c r="C927" s="79"/>
      <c r="D927" s="79"/>
      <c r="E927" s="79"/>
      <c r="F927" s="79"/>
      <c r="G927" s="79"/>
      <c r="H927" s="79"/>
      <c r="I927" s="79"/>
      <c r="J927" s="80"/>
      <c r="K927" s="71"/>
      <c r="L927" s="71"/>
      <c r="M927" s="71"/>
      <c r="N927" s="71"/>
      <c r="O927" s="71"/>
      <c r="P927" s="71"/>
      <c r="Q927" s="71"/>
      <c r="R927" s="71"/>
      <c r="S927" s="71"/>
      <c r="T927" s="71"/>
      <c r="U927" s="71"/>
      <c r="V927" s="71"/>
      <c r="W927" s="71"/>
      <c r="X927" s="71"/>
      <c r="Y927" s="71"/>
      <c r="Z927" s="71"/>
    </row>
    <row r="928" spans="1:26" s="73" customFormat="1" ht="63.75" x14ac:dyDescent="0.25">
      <c r="A928" s="39" t="s">
        <v>965</v>
      </c>
      <c r="B928" s="39" t="s">
        <v>966</v>
      </c>
      <c r="C928" s="40" t="s">
        <v>13</v>
      </c>
      <c r="D928" s="41">
        <v>2</v>
      </c>
      <c r="E928" s="38">
        <f t="shared" ref="E928" si="1303">L928*(1-18%)</f>
        <v>3896.9270000000006</v>
      </c>
      <c r="F928" s="38">
        <f t="shared" ref="F928" si="1304">TRUNC(E928*D928,2)</f>
        <v>7793.85</v>
      </c>
      <c r="G928" s="38">
        <f t="shared" ref="G928:I928" si="1305">M928*(1-18%)</f>
        <v>1049.4360000000001</v>
      </c>
      <c r="H928" s="38"/>
      <c r="I928" s="38">
        <f t="shared" si="1305"/>
        <v>4946.3630000000012</v>
      </c>
      <c r="J928" s="68">
        <f>TRUNC(I928*D928,2)</f>
        <v>9892.7199999999993</v>
      </c>
      <c r="K928" s="71"/>
      <c r="L928" s="71">
        <v>4752.3500000000004</v>
      </c>
      <c r="M928" s="71">
        <v>1279.8</v>
      </c>
      <c r="N928" s="71"/>
      <c r="O928" s="71">
        <v>6032.1500000000005</v>
      </c>
      <c r="P928" s="71"/>
      <c r="Q928" s="71">
        <f>U928-R928-S928</f>
        <v>3896.9219254707332</v>
      </c>
      <c r="R928" s="71">
        <f>U928-(U928/(1+26.93%))</f>
        <v>1049.441074529268</v>
      </c>
      <c r="S928" s="71">
        <f>N928*(1-18%)</f>
        <v>0</v>
      </c>
      <c r="T928" s="71">
        <f>(SUM(Q928:S928))</f>
        <v>4946.3630000000012</v>
      </c>
      <c r="U928" s="71">
        <f>O928*(1-18%)</f>
        <v>4946.3630000000012</v>
      </c>
      <c r="V928" s="71" t="b">
        <f>U928=T928</f>
        <v>1</v>
      </c>
      <c r="W928" s="71" t="b">
        <f>U928=I928</f>
        <v>1</v>
      </c>
      <c r="X928" s="72">
        <f>((U928/O928)-1)*100</f>
        <v>-17.999999999999982</v>
      </c>
      <c r="Y928" s="71"/>
      <c r="Z928" s="71"/>
    </row>
    <row r="929" spans="1:26" s="73" customFormat="1" x14ac:dyDescent="0.25">
      <c r="A929" s="74" t="s">
        <v>961</v>
      </c>
      <c r="B929" s="78" t="s">
        <v>962</v>
      </c>
      <c r="C929" s="79"/>
      <c r="D929" s="79"/>
      <c r="E929" s="79"/>
      <c r="F929" s="79"/>
      <c r="G929" s="79"/>
      <c r="H929" s="79"/>
      <c r="I929" s="79"/>
      <c r="J929" s="80"/>
      <c r="K929" s="71"/>
      <c r="L929" s="71"/>
      <c r="M929" s="71"/>
      <c r="N929" s="71"/>
      <c r="O929" s="71"/>
      <c r="P929" s="71"/>
      <c r="Q929" s="71"/>
      <c r="R929" s="71"/>
      <c r="S929" s="71"/>
      <c r="T929" s="71"/>
      <c r="U929" s="71"/>
      <c r="V929" s="71"/>
      <c r="W929" s="71"/>
      <c r="X929" s="71"/>
      <c r="Y929" s="71"/>
      <c r="Z929" s="71"/>
    </row>
    <row r="930" spans="1:26" s="73" customFormat="1" ht="63.75" x14ac:dyDescent="0.25">
      <c r="A930" s="39" t="s">
        <v>965</v>
      </c>
      <c r="B930" s="39" t="s">
        <v>966</v>
      </c>
      <c r="C930" s="40" t="s">
        <v>13</v>
      </c>
      <c r="D930" s="41">
        <v>1</v>
      </c>
      <c r="E930" s="38">
        <f t="shared" ref="E930" si="1306">L930*(1-18%)</f>
        <v>3896.9270000000006</v>
      </c>
      <c r="F930" s="38">
        <f t="shared" ref="F930" si="1307">TRUNC(E930*D930,2)</f>
        <v>3896.92</v>
      </c>
      <c r="G930" s="38">
        <f t="shared" ref="G930:I930" si="1308">M930*(1-18%)</f>
        <v>1049.4360000000001</v>
      </c>
      <c r="H930" s="38"/>
      <c r="I930" s="38">
        <f t="shared" si="1308"/>
        <v>4946.3630000000012</v>
      </c>
      <c r="J930" s="68">
        <f>ROUND(I930*D930,2)</f>
        <v>4946.3599999999997</v>
      </c>
      <c r="K930" s="71"/>
      <c r="L930" s="71">
        <v>4752.3500000000004</v>
      </c>
      <c r="M930" s="71">
        <v>1279.8</v>
      </c>
      <c r="N930" s="71"/>
      <c r="O930" s="71">
        <v>6032.1500000000005</v>
      </c>
      <c r="P930" s="71"/>
      <c r="Q930" s="71">
        <f>U930-R930-S930</f>
        <v>3896.9219254707332</v>
      </c>
      <c r="R930" s="71">
        <f>U930-(U930/(1+26.93%))</f>
        <v>1049.441074529268</v>
      </c>
      <c r="S930" s="71">
        <f>N930*(1-18%)</f>
        <v>0</v>
      </c>
      <c r="T930" s="71">
        <f>(SUM(Q930:S930))</f>
        <v>4946.3630000000012</v>
      </c>
      <c r="U930" s="71">
        <f>O930*(1-18%)</f>
        <v>4946.3630000000012</v>
      </c>
      <c r="V930" s="71" t="b">
        <f>U930=T930</f>
        <v>1</v>
      </c>
      <c r="W930" s="71" t="b">
        <f>U930=I930</f>
        <v>1</v>
      </c>
      <c r="X930" s="72">
        <f>((U930/O930)-1)*100</f>
        <v>-17.999999999999982</v>
      </c>
      <c r="Y930" s="71"/>
      <c r="Z930" s="71"/>
    </row>
    <row r="931" spans="1:26" s="73" customFormat="1" x14ac:dyDescent="0.25">
      <c r="A931" s="74" t="s">
        <v>967</v>
      </c>
      <c r="B931" s="78" t="s">
        <v>968</v>
      </c>
      <c r="C931" s="79"/>
      <c r="D931" s="79"/>
      <c r="E931" s="79"/>
      <c r="F931" s="79"/>
      <c r="G931" s="79"/>
      <c r="H931" s="79"/>
      <c r="I931" s="79"/>
      <c r="J931" s="80"/>
      <c r="K931" s="71"/>
      <c r="L931" s="71"/>
      <c r="M931" s="71"/>
      <c r="N931" s="71"/>
      <c r="O931" s="71"/>
      <c r="P931" s="71"/>
      <c r="Q931" s="71"/>
      <c r="R931" s="71"/>
      <c r="S931" s="71"/>
      <c r="T931" s="71"/>
      <c r="U931" s="71"/>
      <c r="V931" s="71"/>
      <c r="W931" s="71"/>
      <c r="X931" s="71"/>
      <c r="Y931" s="71"/>
      <c r="Z931" s="71"/>
    </row>
    <row r="932" spans="1:26" s="73" customFormat="1" ht="76.5" x14ac:dyDescent="0.25">
      <c r="A932" s="39" t="s">
        <v>1565</v>
      </c>
      <c r="B932" s="39" t="s">
        <v>1566</v>
      </c>
      <c r="C932" s="40" t="s">
        <v>13</v>
      </c>
      <c r="D932" s="41">
        <v>1</v>
      </c>
      <c r="E932" s="38">
        <f t="shared" ref="E932" si="1309">L932*(1-18%)</f>
        <v>238.04600000000002</v>
      </c>
      <c r="F932" s="38">
        <f t="shared" ref="F932" si="1310">TRUNC(E932*D932,2)</f>
        <v>238.04</v>
      </c>
      <c r="G932" s="38">
        <f t="shared" ref="G932:I932" si="1311">M932*(1-18%)</f>
        <v>64.099400000000003</v>
      </c>
      <c r="H932" s="38"/>
      <c r="I932" s="38">
        <f t="shared" si="1311"/>
        <v>302.14540000000005</v>
      </c>
      <c r="J932" s="68">
        <f>TRUNC(I932*D932,2)</f>
        <v>302.14</v>
      </c>
      <c r="K932" s="71"/>
      <c r="L932" s="71">
        <v>290.3</v>
      </c>
      <c r="M932" s="71">
        <v>78.17</v>
      </c>
      <c r="N932" s="71"/>
      <c r="O932" s="71">
        <v>368.47</v>
      </c>
      <c r="P932" s="71"/>
      <c r="Q932" s="71">
        <f>U932-R932-S932</f>
        <v>238.04096746238091</v>
      </c>
      <c r="R932" s="71">
        <f>U932-(U932/(1+26.93%))</f>
        <v>64.104432537619147</v>
      </c>
      <c r="S932" s="71">
        <f>N932*(1-18%)</f>
        <v>0</v>
      </c>
      <c r="T932" s="71">
        <f>(SUM(Q932:S932))</f>
        <v>302.14540000000005</v>
      </c>
      <c r="U932" s="71">
        <f>O932*(1-18%)</f>
        <v>302.14540000000005</v>
      </c>
      <c r="V932" s="71" t="b">
        <f>U932=T932</f>
        <v>1</v>
      </c>
      <c r="W932" s="71" t="b">
        <f>U932=I932</f>
        <v>1</v>
      </c>
      <c r="X932" s="72">
        <f>((U932/O932)-1)*100</f>
        <v>-17.999999999999993</v>
      </c>
      <c r="Y932" s="71"/>
      <c r="Z932" s="71"/>
    </row>
    <row r="933" spans="1:26" s="73" customFormat="1" x14ac:dyDescent="0.25">
      <c r="A933" s="74" t="s">
        <v>979</v>
      </c>
      <c r="B933" s="78" t="s">
        <v>980</v>
      </c>
      <c r="C933" s="79"/>
      <c r="D933" s="79"/>
      <c r="E933" s="79"/>
      <c r="F933" s="79"/>
      <c r="G933" s="79"/>
      <c r="H933" s="79"/>
      <c r="I933" s="79"/>
      <c r="J933" s="80"/>
      <c r="K933" s="71"/>
      <c r="L933" s="71"/>
      <c r="M933" s="71"/>
      <c r="N933" s="71"/>
      <c r="O933" s="71"/>
      <c r="P933" s="71"/>
      <c r="Q933" s="71"/>
      <c r="R933" s="71"/>
      <c r="S933" s="71"/>
      <c r="T933" s="71"/>
      <c r="U933" s="71"/>
      <c r="V933" s="71"/>
      <c r="W933" s="71"/>
      <c r="X933" s="71"/>
      <c r="Y933" s="71"/>
      <c r="Z933" s="71"/>
    </row>
    <row r="934" spans="1:26" s="73" customFormat="1" ht="63.75" x14ac:dyDescent="0.25">
      <c r="A934" s="39" t="s">
        <v>981</v>
      </c>
      <c r="B934" s="39" t="s">
        <v>982</v>
      </c>
      <c r="C934" s="40" t="s">
        <v>47</v>
      </c>
      <c r="D934" s="41">
        <v>5.25</v>
      </c>
      <c r="E934" s="38">
        <f t="shared" ref="E934:E940" si="1312">L934*(1-18%)</f>
        <v>8.1098000000000017</v>
      </c>
      <c r="F934" s="38">
        <f t="shared" ref="F934:F940" si="1313">TRUNC(E934*D934,2)</f>
        <v>42.57</v>
      </c>
      <c r="G934" s="38">
        <f t="shared" ref="G934:I940" si="1314">M934*(1-18%)</f>
        <v>2.1812000000000005</v>
      </c>
      <c r="H934" s="38"/>
      <c r="I934" s="38">
        <f t="shared" si="1314"/>
        <v>10.291000000000002</v>
      </c>
      <c r="J934" s="68">
        <f>TRUNC(I934*D934,2)</f>
        <v>54.02</v>
      </c>
      <c r="K934" s="71"/>
      <c r="L934" s="71">
        <v>9.89</v>
      </c>
      <c r="M934" s="71">
        <v>2.66</v>
      </c>
      <c r="N934" s="71"/>
      <c r="O934" s="71">
        <v>12.55</v>
      </c>
      <c r="P934" s="71"/>
      <c r="Q934" s="71">
        <f t="shared" ref="Q934:Q940" si="1315">U934-R934-S934</f>
        <v>8.1076183723312081</v>
      </c>
      <c r="R934" s="71">
        <f t="shared" ref="R934:R940" si="1316">U934-(U934/(1+26.93%))</f>
        <v>2.1833816276687941</v>
      </c>
      <c r="S934" s="71">
        <f t="shared" ref="S934:S940" si="1317">N934*(1-18%)</f>
        <v>0</v>
      </c>
      <c r="T934" s="71">
        <f t="shared" ref="T934:T940" si="1318">(SUM(Q934:S934))</f>
        <v>10.291000000000002</v>
      </c>
      <c r="U934" s="71">
        <f t="shared" ref="U934:U940" si="1319">O934*(1-18%)</f>
        <v>10.291000000000002</v>
      </c>
      <c r="V934" s="71" t="b">
        <f t="shared" ref="V934:V940" si="1320">U934=T934</f>
        <v>1</v>
      </c>
      <c r="W934" s="71" t="b">
        <f t="shared" ref="W934:W940" si="1321">U934=I934</f>
        <v>1</v>
      </c>
      <c r="X934" s="72">
        <f t="shared" ref="X934:X940" si="1322">((U934/O934)-1)*100</f>
        <v>-17.999999999999982</v>
      </c>
      <c r="Y934" s="71"/>
      <c r="Z934" s="71"/>
    </row>
    <row r="935" spans="1:26" s="73" customFormat="1" ht="63.75" x14ac:dyDescent="0.25">
      <c r="A935" s="39" t="s">
        <v>989</v>
      </c>
      <c r="B935" s="39" t="s">
        <v>990</v>
      </c>
      <c r="C935" s="40" t="s">
        <v>47</v>
      </c>
      <c r="D935" s="41">
        <v>79.7</v>
      </c>
      <c r="E935" s="38">
        <f t="shared" si="1312"/>
        <v>17.605399999999999</v>
      </c>
      <c r="F935" s="38">
        <f t="shared" si="1313"/>
        <v>1403.15</v>
      </c>
      <c r="G935" s="38">
        <f t="shared" si="1314"/>
        <v>4.7396000000000003</v>
      </c>
      <c r="H935" s="38"/>
      <c r="I935" s="38">
        <f t="shared" si="1314"/>
        <v>22.345000000000002</v>
      </c>
      <c r="J935" s="68">
        <f>TRUNC(I935*D935,2)</f>
        <v>1780.89</v>
      </c>
      <c r="K935" s="71"/>
      <c r="L935" s="71">
        <v>21.47</v>
      </c>
      <c r="M935" s="71">
        <v>5.78</v>
      </c>
      <c r="N935" s="71"/>
      <c r="O935" s="71">
        <v>27.25</v>
      </c>
      <c r="P935" s="71"/>
      <c r="Q935" s="71">
        <f t="shared" si="1315"/>
        <v>17.60419128653589</v>
      </c>
      <c r="R935" s="71">
        <f t="shared" si="1316"/>
        <v>4.7408087134641121</v>
      </c>
      <c r="S935" s="71">
        <f t="shared" si="1317"/>
        <v>0</v>
      </c>
      <c r="T935" s="71">
        <f t="shared" si="1318"/>
        <v>22.345000000000002</v>
      </c>
      <c r="U935" s="71">
        <f t="shared" si="1319"/>
        <v>22.345000000000002</v>
      </c>
      <c r="V935" s="71" t="b">
        <f t="shared" si="1320"/>
        <v>1</v>
      </c>
      <c r="W935" s="71" t="b">
        <f t="shared" si="1321"/>
        <v>1</v>
      </c>
      <c r="X935" s="72">
        <f t="shared" si="1322"/>
        <v>-17.999999999999993</v>
      </c>
      <c r="Y935" s="71"/>
      <c r="Z935" s="71"/>
    </row>
    <row r="936" spans="1:26" s="73" customFormat="1" ht="38.25" x14ac:dyDescent="0.25">
      <c r="A936" s="39" t="s">
        <v>1567</v>
      </c>
      <c r="B936" s="39" t="s">
        <v>1568</v>
      </c>
      <c r="C936" s="40" t="s">
        <v>47</v>
      </c>
      <c r="D936" s="41">
        <v>90.67</v>
      </c>
      <c r="E936" s="38">
        <f t="shared" si="1312"/>
        <v>7.5932000000000004</v>
      </c>
      <c r="F936" s="38">
        <f t="shared" si="1313"/>
        <v>688.47</v>
      </c>
      <c r="G936" s="38">
        <f t="shared" si="1314"/>
        <v>2.0418000000000003</v>
      </c>
      <c r="H936" s="38"/>
      <c r="I936" s="38">
        <f t="shared" si="1314"/>
        <v>9.6350000000000016</v>
      </c>
      <c r="J936" s="68">
        <f>TRUNC(I936*D936,2)</f>
        <v>873.6</v>
      </c>
      <c r="K936" s="71"/>
      <c r="L936" s="71">
        <v>9.26</v>
      </c>
      <c r="M936" s="71">
        <v>2.4900000000000002</v>
      </c>
      <c r="N936" s="71"/>
      <c r="O936" s="71">
        <v>11.75</v>
      </c>
      <c r="P936" s="71"/>
      <c r="Q936" s="71">
        <f t="shared" si="1315"/>
        <v>7.5907980776806134</v>
      </c>
      <c r="R936" s="71">
        <f t="shared" si="1316"/>
        <v>2.0442019223193881</v>
      </c>
      <c r="S936" s="71">
        <f t="shared" si="1317"/>
        <v>0</v>
      </c>
      <c r="T936" s="71">
        <f t="shared" si="1318"/>
        <v>9.6350000000000016</v>
      </c>
      <c r="U936" s="71">
        <f t="shared" si="1319"/>
        <v>9.6350000000000016</v>
      </c>
      <c r="V936" s="71" t="b">
        <f t="shared" si="1320"/>
        <v>1</v>
      </c>
      <c r="W936" s="71" t="b">
        <f t="shared" si="1321"/>
        <v>1</v>
      </c>
      <c r="X936" s="72">
        <f t="shared" si="1322"/>
        <v>-17.999999999999982</v>
      </c>
      <c r="Y936" s="71"/>
      <c r="Z936" s="71"/>
    </row>
    <row r="937" spans="1:26" s="73" customFormat="1" ht="38.25" x14ac:dyDescent="0.25">
      <c r="A937" s="39" t="s">
        <v>997</v>
      </c>
      <c r="B937" s="39" t="s">
        <v>998</v>
      </c>
      <c r="C937" s="40" t="s">
        <v>47</v>
      </c>
      <c r="D937" s="41">
        <v>18.29</v>
      </c>
      <c r="E937" s="38">
        <f t="shared" si="1312"/>
        <v>12.095000000000001</v>
      </c>
      <c r="F937" s="38">
        <f t="shared" si="1313"/>
        <v>221.21</v>
      </c>
      <c r="G937" s="38">
        <f t="shared" si="1314"/>
        <v>3.2554000000000003</v>
      </c>
      <c r="H937" s="38"/>
      <c r="I937" s="38">
        <f t="shared" si="1314"/>
        <v>15.3504</v>
      </c>
      <c r="J937" s="68">
        <f>TRUNC(I937*D937,2)</f>
        <v>280.75</v>
      </c>
      <c r="K937" s="71"/>
      <c r="L937" s="71">
        <v>14.75</v>
      </c>
      <c r="M937" s="71">
        <v>3.97</v>
      </c>
      <c r="N937" s="71"/>
      <c r="O937" s="71">
        <v>18.72</v>
      </c>
      <c r="P937" s="71"/>
      <c r="Q937" s="71">
        <f t="shared" si="1315"/>
        <v>12.093594894823921</v>
      </c>
      <c r="R937" s="71">
        <f t="shared" si="1316"/>
        <v>3.2568051051760794</v>
      </c>
      <c r="S937" s="71">
        <f t="shared" si="1317"/>
        <v>0</v>
      </c>
      <c r="T937" s="71">
        <f t="shared" si="1318"/>
        <v>15.3504</v>
      </c>
      <c r="U937" s="71">
        <f t="shared" si="1319"/>
        <v>15.3504</v>
      </c>
      <c r="V937" s="71" t="b">
        <f t="shared" si="1320"/>
        <v>1</v>
      </c>
      <c r="W937" s="71" t="b">
        <f t="shared" si="1321"/>
        <v>1</v>
      </c>
      <c r="X937" s="72">
        <f t="shared" si="1322"/>
        <v>-17.999999999999993</v>
      </c>
      <c r="Y937" s="71"/>
      <c r="Z937" s="71"/>
    </row>
    <row r="938" spans="1:26" s="73" customFormat="1" ht="38.25" x14ac:dyDescent="0.25">
      <c r="A938" s="39" t="s">
        <v>1473</v>
      </c>
      <c r="B938" s="39" t="s">
        <v>1474</v>
      </c>
      <c r="C938" s="40" t="s">
        <v>47</v>
      </c>
      <c r="D938" s="41">
        <v>291.38</v>
      </c>
      <c r="E938" s="38">
        <f t="shared" si="1312"/>
        <v>15.5718</v>
      </c>
      <c r="F938" s="38">
        <f t="shared" si="1313"/>
        <v>4537.3100000000004</v>
      </c>
      <c r="G938" s="38">
        <f t="shared" si="1314"/>
        <v>4.1902000000000008</v>
      </c>
      <c r="H938" s="38"/>
      <c r="I938" s="38">
        <f t="shared" si="1314"/>
        <v>19.762</v>
      </c>
      <c r="J938" s="68">
        <f>ROUND(I938*D938,2)</f>
        <v>5758.25</v>
      </c>
      <c r="K938" s="71"/>
      <c r="L938" s="71">
        <v>18.989999999999998</v>
      </c>
      <c r="M938" s="71">
        <v>5.1100000000000003</v>
      </c>
      <c r="N938" s="71"/>
      <c r="O938" s="71">
        <v>24.099999999999998</v>
      </c>
      <c r="P938" s="71"/>
      <c r="Q938" s="71">
        <f t="shared" si="1315"/>
        <v>15.569211376349172</v>
      </c>
      <c r="R938" s="71">
        <f t="shared" si="1316"/>
        <v>4.1927886236508289</v>
      </c>
      <c r="S938" s="71">
        <f t="shared" si="1317"/>
        <v>0</v>
      </c>
      <c r="T938" s="71">
        <f t="shared" si="1318"/>
        <v>19.762</v>
      </c>
      <c r="U938" s="71">
        <f t="shared" si="1319"/>
        <v>19.762</v>
      </c>
      <c r="V938" s="71" t="b">
        <f t="shared" si="1320"/>
        <v>1</v>
      </c>
      <c r="W938" s="71" t="b">
        <f t="shared" si="1321"/>
        <v>1</v>
      </c>
      <c r="X938" s="72">
        <f t="shared" si="1322"/>
        <v>-17.999999999999993</v>
      </c>
      <c r="Y938" s="71"/>
      <c r="Z938" s="71"/>
    </row>
    <row r="939" spans="1:26" s="73" customFormat="1" ht="38.25" x14ac:dyDescent="0.25">
      <c r="A939" s="39" t="s">
        <v>1569</v>
      </c>
      <c r="B939" s="39" t="s">
        <v>1570</v>
      </c>
      <c r="C939" s="40" t="s">
        <v>47</v>
      </c>
      <c r="D939" s="41">
        <v>35.07</v>
      </c>
      <c r="E939" s="38">
        <f t="shared" si="1312"/>
        <v>68.921000000000006</v>
      </c>
      <c r="F939" s="38">
        <f t="shared" si="1313"/>
        <v>2417.0500000000002</v>
      </c>
      <c r="G939" s="38">
        <f t="shared" si="1314"/>
        <v>18.5566</v>
      </c>
      <c r="H939" s="38"/>
      <c r="I939" s="38">
        <f t="shared" si="1314"/>
        <v>87.477599999999995</v>
      </c>
      <c r="J939" s="68">
        <f>TRUNC(I939*D939,2)</f>
        <v>3067.83</v>
      </c>
      <c r="K939" s="71"/>
      <c r="L939" s="71">
        <v>84.05</v>
      </c>
      <c r="M939" s="71">
        <v>22.63</v>
      </c>
      <c r="N939" s="71"/>
      <c r="O939" s="71">
        <v>106.67999999999999</v>
      </c>
      <c r="P939" s="71"/>
      <c r="Q939" s="71">
        <f t="shared" si="1315"/>
        <v>68.917986291656817</v>
      </c>
      <c r="R939" s="71">
        <f t="shared" si="1316"/>
        <v>18.559613708343178</v>
      </c>
      <c r="S939" s="71">
        <f t="shared" si="1317"/>
        <v>0</v>
      </c>
      <c r="T939" s="71">
        <f t="shared" si="1318"/>
        <v>87.477599999999995</v>
      </c>
      <c r="U939" s="71">
        <f t="shared" si="1319"/>
        <v>87.477599999999995</v>
      </c>
      <c r="V939" s="71" t="b">
        <f t="shared" si="1320"/>
        <v>1</v>
      </c>
      <c r="W939" s="71" t="b">
        <f t="shared" si="1321"/>
        <v>1</v>
      </c>
      <c r="X939" s="72">
        <f t="shared" si="1322"/>
        <v>-17.999999999999993</v>
      </c>
      <c r="Y939" s="71"/>
      <c r="Z939" s="71"/>
    </row>
    <row r="940" spans="1:26" s="73" customFormat="1" ht="38.25" x14ac:dyDescent="0.25">
      <c r="A940" s="39" t="s">
        <v>1571</v>
      </c>
      <c r="B940" s="39" t="s">
        <v>1572</v>
      </c>
      <c r="C940" s="40" t="s">
        <v>47</v>
      </c>
      <c r="D940" s="41">
        <v>19.22</v>
      </c>
      <c r="E940" s="38">
        <f t="shared" si="1312"/>
        <v>99.310200000000009</v>
      </c>
      <c r="F940" s="38">
        <f t="shared" si="1313"/>
        <v>1908.74</v>
      </c>
      <c r="G940" s="38">
        <f t="shared" si="1314"/>
        <v>26.740200000000002</v>
      </c>
      <c r="H940" s="38"/>
      <c r="I940" s="38">
        <f t="shared" si="1314"/>
        <v>126.05040000000001</v>
      </c>
      <c r="J940" s="68">
        <f>TRUNC(I940*D940,2)</f>
        <v>2422.6799999999998</v>
      </c>
      <c r="K940" s="71"/>
      <c r="L940" s="71">
        <v>121.11</v>
      </c>
      <c r="M940" s="71">
        <v>32.61</v>
      </c>
      <c r="N940" s="71"/>
      <c r="O940" s="71">
        <v>153.72</v>
      </c>
      <c r="P940" s="71"/>
      <c r="Q940" s="71">
        <f t="shared" si="1315"/>
        <v>99.307019617111806</v>
      </c>
      <c r="R940" s="71">
        <f t="shared" si="1316"/>
        <v>26.743380382888205</v>
      </c>
      <c r="S940" s="71">
        <f t="shared" si="1317"/>
        <v>0</v>
      </c>
      <c r="T940" s="71">
        <f t="shared" si="1318"/>
        <v>126.05040000000001</v>
      </c>
      <c r="U940" s="71">
        <f t="shared" si="1319"/>
        <v>126.05040000000001</v>
      </c>
      <c r="V940" s="71" t="b">
        <f t="shared" si="1320"/>
        <v>1</v>
      </c>
      <c r="W940" s="71" t="b">
        <f t="shared" si="1321"/>
        <v>1</v>
      </c>
      <c r="X940" s="72">
        <f t="shared" si="1322"/>
        <v>-17.999999999999993</v>
      </c>
      <c r="Y940" s="71"/>
      <c r="Z940" s="71"/>
    </row>
    <row r="941" spans="1:26" s="73" customFormat="1" x14ac:dyDescent="0.25">
      <c r="A941" s="74" t="s">
        <v>1001</v>
      </c>
      <c r="B941" s="78" t="s">
        <v>1002</v>
      </c>
      <c r="C941" s="79"/>
      <c r="D941" s="79"/>
      <c r="E941" s="79"/>
      <c r="F941" s="79"/>
      <c r="G941" s="79"/>
      <c r="H941" s="79"/>
      <c r="I941" s="79"/>
      <c r="J941" s="80"/>
      <c r="K941" s="71"/>
      <c r="L941" s="71"/>
      <c r="M941" s="71"/>
      <c r="N941" s="71"/>
      <c r="O941" s="71"/>
      <c r="P941" s="71"/>
      <c r="Q941" s="71"/>
      <c r="R941" s="71"/>
      <c r="S941" s="71"/>
      <c r="T941" s="71"/>
      <c r="U941" s="71"/>
      <c r="V941" s="71"/>
      <c r="W941" s="71"/>
      <c r="X941" s="71"/>
      <c r="Y941" s="71"/>
      <c r="Z941" s="71"/>
    </row>
    <row r="942" spans="1:26" s="73" customFormat="1" ht="25.5" x14ac:dyDescent="0.25">
      <c r="A942" s="39" t="s">
        <v>1011</v>
      </c>
      <c r="B942" s="39" t="s">
        <v>1012</v>
      </c>
      <c r="C942" s="40" t="s">
        <v>47</v>
      </c>
      <c r="D942" s="41">
        <v>300.83</v>
      </c>
      <c r="E942" s="38">
        <f t="shared" ref="E942:E951" si="1323">L942*(1-18%)</f>
        <v>8.2081999999999997</v>
      </c>
      <c r="F942" s="38">
        <f t="shared" ref="F942:F951" si="1324">TRUNC(E942*D942,2)</f>
        <v>2469.27</v>
      </c>
      <c r="G942" s="38">
        <f t="shared" ref="G942:I951" si="1325">M942*(1-18%)</f>
        <v>2.2058</v>
      </c>
      <c r="H942" s="38"/>
      <c r="I942" s="38">
        <f t="shared" si="1325"/>
        <v>10.414</v>
      </c>
      <c r="J942" s="68">
        <f>ROUND(I942*D942,2)</f>
        <v>3132.84</v>
      </c>
      <c r="K942" s="71"/>
      <c r="L942" s="71">
        <v>10.01</v>
      </c>
      <c r="M942" s="71">
        <v>2.69</v>
      </c>
      <c r="N942" s="71"/>
      <c r="O942" s="71">
        <v>12.7</v>
      </c>
      <c r="P942" s="71"/>
      <c r="Q942" s="71">
        <f t="shared" ref="Q942:Q951" si="1326">U942-R942-S942</f>
        <v>8.2045221775781929</v>
      </c>
      <c r="R942" s="71">
        <f t="shared" ref="R942:R951" si="1327">U942-(U942/(1+26.93%))</f>
        <v>2.2094778224218068</v>
      </c>
      <c r="S942" s="71">
        <f t="shared" ref="S942:S951" si="1328">N942*(1-18%)</f>
        <v>0</v>
      </c>
      <c r="T942" s="71">
        <f t="shared" ref="T942:T951" si="1329">(SUM(Q942:S942))</f>
        <v>10.414</v>
      </c>
      <c r="U942" s="71">
        <f t="shared" ref="U942:U951" si="1330">O942*(1-18%)</f>
        <v>10.414</v>
      </c>
      <c r="V942" s="71" t="b">
        <f t="shared" ref="V942:V951" si="1331">U942=T942</f>
        <v>1</v>
      </c>
      <c r="W942" s="71" t="b">
        <f t="shared" ref="W942:W951" si="1332">U942=I942</f>
        <v>1</v>
      </c>
      <c r="X942" s="72">
        <f t="shared" ref="X942:X951" si="1333">((U942/O942)-1)*100</f>
        <v>-17.999999999999993</v>
      </c>
      <c r="Y942" s="71"/>
      <c r="Z942" s="71"/>
    </row>
    <row r="943" spans="1:26" s="73" customFormat="1" ht="25.5" x14ac:dyDescent="0.25">
      <c r="A943" s="39" t="s">
        <v>1013</v>
      </c>
      <c r="B943" s="39" t="s">
        <v>1014</v>
      </c>
      <c r="C943" s="40" t="s">
        <v>47</v>
      </c>
      <c r="D943" s="41">
        <v>107.08</v>
      </c>
      <c r="E943" s="38">
        <f t="shared" si="1323"/>
        <v>18.630400000000002</v>
      </c>
      <c r="F943" s="38">
        <f t="shared" si="1324"/>
        <v>1994.94</v>
      </c>
      <c r="G943" s="38">
        <f t="shared" si="1325"/>
        <v>5.0102000000000002</v>
      </c>
      <c r="H943" s="38"/>
      <c r="I943" s="38">
        <f t="shared" si="1325"/>
        <v>23.640599999999999</v>
      </c>
      <c r="J943" s="68">
        <f>TRUNC(I943*D943,2)</f>
        <v>2531.4299999999998</v>
      </c>
      <c r="K943" s="71"/>
      <c r="L943" s="71">
        <v>22.72</v>
      </c>
      <c r="M943" s="71">
        <v>6.11</v>
      </c>
      <c r="N943" s="71"/>
      <c r="O943" s="71">
        <v>28.83</v>
      </c>
      <c r="P943" s="71"/>
      <c r="Q943" s="71">
        <f t="shared" si="1326"/>
        <v>18.624911368470812</v>
      </c>
      <c r="R943" s="71">
        <f t="shared" si="1327"/>
        <v>5.0156886315291871</v>
      </c>
      <c r="S943" s="71">
        <f t="shared" si="1328"/>
        <v>0</v>
      </c>
      <c r="T943" s="71">
        <f t="shared" si="1329"/>
        <v>23.640599999999999</v>
      </c>
      <c r="U943" s="71">
        <f t="shared" si="1330"/>
        <v>23.640599999999999</v>
      </c>
      <c r="V943" s="71" t="b">
        <f t="shared" si="1331"/>
        <v>1</v>
      </c>
      <c r="W943" s="71" t="b">
        <f t="shared" si="1332"/>
        <v>1</v>
      </c>
      <c r="X943" s="72">
        <f t="shared" si="1333"/>
        <v>-17.999999999999993</v>
      </c>
      <c r="Y943" s="71"/>
      <c r="Z943" s="71"/>
    </row>
    <row r="944" spans="1:26" s="73" customFormat="1" ht="25.5" x14ac:dyDescent="0.25">
      <c r="A944" s="39" t="s">
        <v>1015</v>
      </c>
      <c r="B944" s="39" t="s">
        <v>1016</v>
      </c>
      <c r="C944" s="40" t="s">
        <v>47</v>
      </c>
      <c r="D944" s="41">
        <v>73.16</v>
      </c>
      <c r="E944" s="38">
        <f t="shared" si="1323"/>
        <v>25.723400000000002</v>
      </c>
      <c r="F944" s="38">
        <f t="shared" si="1324"/>
        <v>1881.92</v>
      </c>
      <c r="G944" s="38">
        <f t="shared" si="1325"/>
        <v>6.9207999999999998</v>
      </c>
      <c r="H944" s="38"/>
      <c r="I944" s="38">
        <f t="shared" si="1325"/>
        <v>32.644200000000005</v>
      </c>
      <c r="J944" s="68">
        <f>TRUNC(I944*D944,2)</f>
        <v>2388.2399999999998</v>
      </c>
      <c r="K944" s="71"/>
      <c r="L944" s="71">
        <v>31.37</v>
      </c>
      <c r="M944" s="71">
        <v>8.44</v>
      </c>
      <c r="N944" s="71"/>
      <c r="O944" s="71">
        <v>39.81</v>
      </c>
      <c r="P944" s="71"/>
      <c r="Q944" s="71">
        <f t="shared" si="1326"/>
        <v>25.71826991255023</v>
      </c>
      <c r="R944" s="71">
        <f t="shared" si="1327"/>
        <v>6.9259300874497747</v>
      </c>
      <c r="S944" s="71">
        <f t="shared" si="1328"/>
        <v>0</v>
      </c>
      <c r="T944" s="71">
        <f t="shared" si="1329"/>
        <v>32.644200000000005</v>
      </c>
      <c r="U944" s="71">
        <f t="shared" si="1330"/>
        <v>32.644200000000005</v>
      </c>
      <c r="V944" s="71" t="b">
        <f t="shared" si="1331"/>
        <v>1</v>
      </c>
      <c r="W944" s="71" t="b">
        <f t="shared" si="1332"/>
        <v>1</v>
      </c>
      <c r="X944" s="72">
        <f t="shared" si="1333"/>
        <v>-17.999999999999993</v>
      </c>
      <c r="Y944" s="71"/>
      <c r="Z944" s="71"/>
    </row>
    <row r="945" spans="1:26" s="73" customFormat="1" ht="25.5" x14ac:dyDescent="0.25">
      <c r="A945" s="39" t="s">
        <v>1573</v>
      </c>
      <c r="B945" s="39" t="s">
        <v>1574</v>
      </c>
      <c r="C945" s="40" t="s">
        <v>47</v>
      </c>
      <c r="D945" s="41">
        <v>359.46</v>
      </c>
      <c r="E945" s="38">
        <f t="shared" si="1323"/>
        <v>47.240200000000002</v>
      </c>
      <c r="F945" s="38">
        <f t="shared" si="1324"/>
        <v>16980.96</v>
      </c>
      <c r="G945" s="38">
        <f t="shared" si="1325"/>
        <v>12.718200000000001</v>
      </c>
      <c r="H945" s="38"/>
      <c r="I945" s="38">
        <f t="shared" si="1325"/>
        <v>59.958400000000012</v>
      </c>
      <c r="J945" s="68">
        <f>TRUNC(I945*D945,2)</f>
        <v>21552.639999999999</v>
      </c>
      <c r="K945" s="71"/>
      <c r="L945" s="71">
        <v>57.61</v>
      </c>
      <c r="M945" s="71">
        <v>15.51</v>
      </c>
      <c r="N945" s="71"/>
      <c r="O945" s="71">
        <v>73.12</v>
      </c>
      <c r="P945" s="71"/>
      <c r="Q945" s="71">
        <f t="shared" si="1326"/>
        <v>47.23737493106438</v>
      </c>
      <c r="R945" s="71">
        <f t="shared" si="1327"/>
        <v>12.721025068935631</v>
      </c>
      <c r="S945" s="71">
        <f t="shared" si="1328"/>
        <v>0</v>
      </c>
      <c r="T945" s="71">
        <f t="shared" si="1329"/>
        <v>59.958400000000012</v>
      </c>
      <c r="U945" s="71">
        <f t="shared" si="1330"/>
        <v>59.958400000000012</v>
      </c>
      <c r="V945" s="71" t="b">
        <f t="shared" si="1331"/>
        <v>1</v>
      </c>
      <c r="W945" s="71" t="b">
        <f t="shared" si="1332"/>
        <v>1</v>
      </c>
      <c r="X945" s="72">
        <f t="shared" si="1333"/>
        <v>-17.999999999999993</v>
      </c>
      <c r="Y945" s="71"/>
      <c r="Z945" s="71"/>
    </row>
    <row r="946" spans="1:26" s="73" customFormat="1" ht="25.5" x14ac:dyDescent="0.25">
      <c r="A946" s="39" t="s">
        <v>1017</v>
      </c>
      <c r="B946" s="39" t="s">
        <v>1018</v>
      </c>
      <c r="C946" s="40" t="s">
        <v>47</v>
      </c>
      <c r="D946" s="41">
        <v>18.29</v>
      </c>
      <c r="E946" s="38">
        <f t="shared" si="1323"/>
        <v>14.874800000000002</v>
      </c>
      <c r="F946" s="38">
        <f t="shared" si="1324"/>
        <v>272.06</v>
      </c>
      <c r="G946" s="38">
        <f t="shared" si="1325"/>
        <v>4.0015999999999998</v>
      </c>
      <c r="H946" s="38"/>
      <c r="I946" s="38">
        <f t="shared" si="1325"/>
        <v>18.8764</v>
      </c>
      <c r="J946" s="68">
        <f>TRUNC(I946*D946,2)</f>
        <v>345.24</v>
      </c>
      <c r="K946" s="71"/>
      <c r="L946" s="71">
        <v>18.14</v>
      </c>
      <c r="M946" s="71">
        <v>4.88</v>
      </c>
      <c r="N946" s="71"/>
      <c r="O946" s="71">
        <v>23.02</v>
      </c>
      <c r="P946" s="71"/>
      <c r="Q946" s="71">
        <f t="shared" si="1326"/>
        <v>14.871503978570868</v>
      </c>
      <c r="R946" s="71">
        <f t="shared" si="1327"/>
        <v>4.0048960214291327</v>
      </c>
      <c r="S946" s="71">
        <f t="shared" si="1328"/>
        <v>0</v>
      </c>
      <c r="T946" s="71">
        <f t="shared" si="1329"/>
        <v>18.8764</v>
      </c>
      <c r="U946" s="71">
        <f t="shared" si="1330"/>
        <v>18.8764</v>
      </c>
      <c r="V946" s="71" t="b">
        <f t="shared" si="1331"/>
        <v>1</v>
      </c>
      <c r="W946" s="71" t="b">
        <f t="shared" si="1332"/>
        <v>1</v>
      </c>
      <c r="X946" s="72">
        <f t="shared" si="1333"/>
        <v>-17.999999999999993</v>
      </c>
      <c r="Y946" s="71"/>
      <c r="Z946" s="71"/>
    </row>
    <row r="947" spans="1:26" s="73" customFormat="1" ht="25.5" x14ac:dyDescent="0.25">
      <c r="A947" s="39" t="s">
        <v>1575</v>
      </c>
      <c r="B947" s="39" t="s">
        <v>1576</v>
      </c>
      <c r="C947" s="40" t="s">
        <v>47</v>
      </c>
      <c r="D947" s="41">
        <v>563.98</v>
      </c>
      <c r="E947" s="38">
        <f t="shared" si="1323"/>
        <v>29.938200000000002</v>
      </c>
      <c r="F947" s="38">
        <f t="shared" si="1324"/>
        <v>16884.54</v>
      </c>
      <c r="G947" s="38">
        <f t="shared" si="1325"/>
        <v>8.0606000000000009</v>
      </c>
      <c r="H947" s="38"/>
      <c r="I947" s="38">
        <f t="shared" si="1325"/>
        <v>37.998800000000003</v>
      </c>
      <c r="J947" s="68">
        <f>ROUND(I947*D947,2)</f>
        <v>21430.560000000001</v>
      </c>
      <c r="K947" s="71"/>
      <c r="L947" s="71">
        <v>36.51</v>
      </c>
      <c r="M947" s="71">
        <v>9.83</v>
      </c>
      <c r="N947" s="71"/>
      <c r="O947" s="71">
        <v>46.339999999999996</v>
      </c>
      <c r="P947" s="71"/>
      <c r="Q947" s="71">
        <f t="shared" si="1326"/>
        <v>29.936815567635708</v>
      </c>
      <c r="R947" s="71">
        <f t="shared" si="1327"/>
        <v>8.0619844323642944</v>
      </c>
      <c r="S947" s="71">
        <f t="shared" si="1328"/>
        <v>0</v>
      </c>
      <c r="T947" s="71">
        <f t="shared" si="1329"/>
        <v>37.998800000000003</v>
      </c>
      <c r="U947" s="71">
        <f t="shared" si="1330"/>
        <v>37.998800000000003</v>
      </c>
      <c r="V947" s="71" t="b">
        <f t="shared" si="1331"/>
        <v>1</v>
      </c>
      <c r="W947" s="71" t="b">
        <f t="shared" si="1332"/>
        <v>1</v>
      </c>
      <c r="X947" s="72">
        <f t="shared" si="1333"/>
        <v>-17.999999999999982</v>
      </c>
      <c r="Y947" s="71"/>
      <c r="Z947" s="71"/>
    </row>
    <row r="948" spans="1:26" s="73" customFormat="1" ht="25.5" x14ac:dyDescent="0.25">
      <c r="A948" s="39" t="s">
        <v>1577</v>
      </c>
      <c r="B948" s="39" t="s">
        <v>1578</v>
      </c>
      <c r="C948" s="40" t="s">
        <v>47</v>
      </c>
      <c r="D948" s="41">
        <v>542.64</v>
      </c>
      <c r="E948" s="38">
        <f t="shared" si="1323"/>
        <v>56.424200000000006</v>
      </c>
      <c r="F948" s="38">
        <f t="shared" si="1324"/>
        <v>30618.02</v>
      </c>
      <c r="G948" s="38">
        <f t="shared" si="1325"/>
        <v>15.194600000000001</v>
      </c>
      <c r="H948" s="38"/>
      <c r="I948" s="38">
        <f t="shared" si="1325"/>
        <v>71.618800000000007</v>
      </c>
      <c r="J948" s="68">
        <f>TRUNC(I948*D948,2)</f>
        <v>38863.22</v>
      </c>
      <c r="K948" s="71"/>
      <c r="L948" s="71">
        <v>68.81</v>
      </c>
      <c r="M948" s="71">
        <v>18.53</v>
      </c>
      <c r="N948" s="71"/>
      <c r="O948" s="71">
        <v>87.34</v>
      </c>
      <c r="P948" s="71"/>
      <c r="Q948" s="71">
        <f t="shared" si="1326"/>
        <v>56.423855668478701</v>
      </c>
      <c r="R948" s="71">
        <f t="shared" si="1327"/>
        <v>15.194944331521306</v>
      </c>
      <c r="S948" s="71">
        <f t="shared" si="1328"/>
        <v>0</v>
      </c>
      <c r="T948" s="71">
        <f t="shared" si="1329"/>
        <v>71.618800000000007</v>
      </c>
      <c r="U948" s="71">
        <f t="shared" si="1330"/>
        <v>71.618800000000007</v>
      </c>
      <c r="V948" s="71" t="b">
        <f t="shared" si="1331"/>
        <v>1</v>
      </c>
      <c r="W948" s="71" t="b">
        <f t="shared" si="1332"/>
        <v>1</v>
      </c>
      <c r="X948" s="72">
        <f t="shared" si="1333"/>
        <v>-17.999999999999993</v>
      </c>
      <c r="Y948" s="71"/>
      <c r="Z948" s="71"/>
    </row>
    <row r="949" spans="1:26" s="73" customFormat="1" ht="25.5" x14ac:dyDescent="0.25">
      <c r="A949" s="39" t="s">
        <v>1019</v>
      </c>
      <c r="B949" s="39" t="s">
        <v>1020</v>
      </c>
      <c r="C949" s="40" t="s">
        <v>47</v>
      </c>
      <c r="D949" s="41">
        <v>1437.83</v>
      </c>
      <c r="E949" s="38">
        <f t="shared" si="1323"/>
        <v>93.972000000000008</v>
      </c>
      <c r="F949" s="38">
        <f t="shared" si="1324"/>
        <v>135115.76</v>
      </c>
      <c r="G949" s="38">
        <f t="shared" si="1325"/>
        <v>25.305200000000003</v>
      </c>
      <c r="H949" s="38"/>
      <c r="I949" s="38">
        <f t="shared" si="1325"/>
        <v>119.27719999999999</v>
      </c>
      <c r="J949" s="68">
        <f>TRUNC(I949*D949,2)</f>
        <v>171500.33</v>
      </c>
      <c r="K949" s="71"/>
      <c r="L949" s="71">
        <v>114.6</v>
      </c>
      <c r="M949" s="71">
        <v>30.86</v>
      </c>
      <c r="N949" s="71"/>
      <c r="O949" s="71">
        <v>145.45999999999998</v>
      </c>
      <c r="P949" s="71"/>
      <c r="Q949" s="71">
        <f t="shared" si="1326"/>
        <v>93.970850074844407</v>
      </c>
      <c r="R949" s="71">
        <f t="shared" si="1327"/>
        <v>25.306349925155587</v>
      </c>
      <c r="S949" s="71">
        <f t="shared" si="1328"/>
        <v>0</v>
      </c>
      <c r="T949" s="71">
        <f t="shared" si="1329"/>
        <v>119.27719999999999</v>
      </c>
      <c r="U949" s="71">
        <f t="shared" si="1330"/>
        <v>119.27719999999999</v>
      </c>
      <c r="V949" s="71" t="b">
        <f t="shared" si="1331"/>
        <v>1</v>
      </c>
      <c r="W949" s="71" t="b">
        <f t="shared" si="1332"/>
        <v>1</v>
      </c>
      <c r="X949" s="72">
        <f t="shared" si="1333"/>
        <v>-17.999999999999993</v>
      </c>
      <c r="Y949" s="71"/>
      <c r="Z949" s="71"/>
    </row>
    <row r="950" spans="1:26" s="73" customFormat="1" ht="25.5" x14ac:dyDescent="0.25">
      <c r="A950" s="39" t="s">
        <v>1579</v>
      </c>
      <c r="B950" s="39" t="s">
        <v>1580</v>
      </c>
      <c r="C950" s="40" t="s">
        <v>47</v>
      </c>
      <c r="D950" s="41">
        <v>382.83</v>
      </c>
      <c r="E950" s="38">
        <f t="shared" si="1323"/>
        <v>5.7728000000000002</v>
      </c>
      <c r="F950" s="38">
        <f t="shared" si="1324"/>
        <v>2210</v>
      </c>
      <c r="G950" s="38">
        <f t="shared" si="1325"/>
        <v>1.5498000000000001</v>
      </c>
      <c r="H950" s="38"/>
      <c r="I950" s="38">
        <f t="shared" si="1325"/>
        <v>7.3226000000000004</v>
      </c>
      <c r="J950" s="68">
        <f>ROUND(I950*D950,2)</f>
        <v>2803.31</v>
      </c>
      <c r="K950" s="71"/>
      <c r="L950" s="71">
        <v>7.04</v>
      </c>
      <c r="M950" s="71">
        <v>1.89</v>
      </c>
      <c r="N950" s="71"/>
      <c r="O950" s="71">
        <v>8.93</v>
      </c>
      <c r="P950" s="71"/>
      <c r="Q950" s="71">
        <f t="shared" si="1326"/>
        <v>5.7690065390372656</v>
      </c>
      <c r="R950" s="71">
        <f t="shared" si="1327"/>
        <v>1.5535934609627349</v>
      </c>
      <c r="S950" s="71">
        <f t="shared" si="1328"/>
        <v>0</v>
      </c>
      <c r="T950" s="71">
        <f t="shared" si="1329"/>
        <v>7.3226000000000004</v>
      </c>
      <c r="U950" s="71">
        <f t="shared" si="1330"/>
        <v>7.3226000000000004</v>
      </c>
      <c r="V950" s="71" t="b">
        <f t="shared" si="1331"/>
        <v>1</v>
      </c>
      <c r="W950" s="71" t="b">
        <f t="shared" si="1332"/>
        <v>1</v>
      </c>
      <c r="X950" s="72">
        <f t="shared" si="1333"/>
        <v>-17.999999999999993</v>
      </c>
      <c r="Y950" s="71"/>
      <c r="Z950" s="71"/>
    </row>
    <row r="951" spans="1:26" s="73" customFormat="1" ht="25.5" x14ac:dyDescent="0.25">
      <c r="A951" s="39" t="s">
        <v>1023</v>
      </c>
      <c r="B951" s="39" t="s">
        <v>1024</v>
      </c>
      <c r="C951" s="40" t="s">
        <v>47</v>
      </c>
      <c r="D951" s="41">
        <v>573.04</v>
      </c>
      <c r="E951" s="38">
        <f t="shared" si="1323"/>
        <v>7.8228</v>
      </c>
      <c r="F951" s="38">
        <f t="shared" si="1324"/>
        <v>4482.7700000000004</v>
      </c>
      <c r="G951" s="38">
        <f t="shared" si="1325"/>
        <v>2.0992000000000002</v>
      </c>
      <c r="H951" s="38"/>
      <c r="I951" s="38">
        <f t="shared" si="1325"/>
        <v>9.9220000000000006</v>
      </c>
      <c r="J951" s="68">
        <f>ROUND(I951*D951,2)</f>
        <v>5685.7</v>
      </c>
      <c r="K951" s="71"/>
      <c r="L951" s="71">
        <v>9.5399999999999991</v>
      </c>
      <c r="M951" s="71">
        <v>2.56</v>
      </c>
      <c r="N951" s="71"/>
      <c r="O951" s="71">
        <v>12.1</v>
      </c>
      <c r="P951" s="71"/>
      <c r="Q951" s="71">
        <f t="shared" si="1326"/>
        <v>7.8169069565902483</v>
      </c>
      <c r="R951" s="71">
        <f t="shared" si="1327"/>
        <v>2.1050930434097523</v>
      </c>
      <c r="S951" s="71">
        <f t="shared" si="1328"/>
        <v>0</v>
      </c>
      <c r="T951" s="71">
        <f t="shared" si="1329"/>
        <v>9.9220000000000006</v>
      </c>
      <c r="U951" s="71">
        <f t="shared" si="1330"/>
        <v>9.9220000000000006</v>
      </c>
      <c r="V951" s="71" t="b">
        <f t="shared" si="1331"/>
        <v>1</v>
      </c>
      <c r="W951" s="71" t="b">
        <f t="shared" si="1332"/>
        <v>1</v>
      </c>
      <c r="X951" s="72">
        <f t="shared" si="1333"/>
        <v>-17.999999999999993</v>
      </c>
      <c r="Y951" s="71"/>
      <c r="Z951" s="71"/>
    </row>
    <row r="952" spans="1:26" s="73" customFormat="1" x14ac:dyDescent="0.25">
      <c r="A952" s="74" t="s">
        <v>1025</v>
      </c>
      <c r="B952" s="78" t="s">
        <v>1026</v>
      </c>
      <c r="C952" s="79"/>
      <c r="D952" s="79"/>
      <c r="E952" s="79"/>
      <c r="F952" s="79"/>
      <c r="G952" s="79"/>
      <c r="H952" s="79"/>
      <c r="I952" s="79"/>
      <c r="J952" s="80"/>
      <c r="K952" s="71"/>
      <c r="L952" s="71"/>
      <c r="M952" s="71"/>
      <c r="N952" s="71"/>
      <c r="O952" s="71"/>
      <c r="P952" s="71"/>
      <c r="Q952" s="71"/>
      <c r="R952" s="71"/>
      <c r="S952" s="71"/>
      <c r="T952" s="71"/>
      <c r="U952" s="71"/>
      <c r="V952" s="71"/>
      <c r="W952" s="71"/>
      <c r="X952" s="71"/>
      <c r="Y952" s="71"/>
      <c r="Z952" s="71"/>
    </row>
    <row r="953" spans="1:26" s="73" customFormat="1" ht="38.25" x14ac:dyDescent="0.25">
      <c r="A953" s="39" t="s">
        <v>1029</v>
      </c>
      <c r="B953" s="39" t="s">
        <v>1030</v>
      </c>
      <c r="C953" s="40" t="s">
        <v>13</v>
      </c>
      <c r="D953" s="41">
        <v>12</v>
      </c>
      <c r="E953" s="38">
        <f t="shared" ref="E953:E957" si="1334">L953*(1-18%)</f>
        <v>5.0184000000000006</v>
      </c>
      <c r="F953" s="38">
        <f t="shared" ref="F953:F957" si="1335">TRUNC(E953*D953,2)</f>
        <v>60.22</v>
      </c>
      <c r="G953" s="38">
        <f t="shared" ref="G953:I957" si="1336">M953*(1-18%)</f>
        <v>1.3448</v>
      </c>
      <c r="H953" s="38"/>
      <c r="I953" s="38">
        <f t="shared" si="1336"/>
        <v>6.3632</v>
      </c>
      <c r="J953" s="68">
        <f>TRUNC(I953*D953,2)</f>
        <v>76.349999999999994</v>
      </c>
      <c r="K953" s="71"/>
      <c r="L953" s="71">
        <v>6.12</v>
      </c>
      <c r="M953" s="71">
        <v>1.64</v>
      </c>
      <c r="N953" s="71"/>
      <c r="O953" s="71">
        <v>7.76</v>
      </c>
      <c r="P953" s="71"/>
      <c r="Q953" s="71">
        <f t="shared" ref="Q953:Q957" si="1337">U953-R953-S953</f>
        <v>5.0131568581107704</v>
      </c>
      <c r="R953" s="71">
        <f t="shared" ref="R953:R957" si="1338">U953-(U953/(1+26.93%))</f>
        <v>1.3500431418892296</v>
      </c>
      <c r="S953" s="71">
        <f t="shared" ref="S953:S957" si="1339">N953*(1-18%)</f>
        <v>0</v>
      </c>
      <c r="T953" s="71">
        <f t="shared" ref="T953:T957" si="1340">(SUM(Q953:S953))</f>
        <v>6.3632</v>
      </c>
      <c r="U953" s="71">
        <f t="shared" ref="U953:U957" si="1341">O953*(1-18%)</f>
        <v>6.3632</v>
      </c>
      <c r="V953" s="71" t="b">
        <f t="shared" ref="V953:V957" si="1342">U953=T953</f>
        <v>1</v>
      </c>
      <c r="W953" s="71" t="b">
        <f t="shared" ref="W953:W957" si="1343">U953=I953</f>
        <v>1</v>
      </c>
      <c r="X953" s="72">
        <f t="shared" ref="X953:X957" si="1344">((U953/O953)-1)*100</f>
        <v>-17.999999999999993</v>
      </c>
      <c r="Y953" s="71"/>
      <c r="Z953" s="71"/>
    </row>
    <row r="954" spans="1:26" s="73" customFormat="1" ht="51" x14ac:dyDescent="0.25">
      <c r="A954" s="39" t="s">
        <v>1035</v>
      </c>
      <c r="B954" s="39" t="s">
        <v>1036</v>
      </c>
      <c r="C954" s="40" t="s">
        <v>13</v>
      </c>
      <c r="D954" s="41">
        <v>10</v>
      </c>
      <c r="E954" s="38">
        <f t="shared" si="1334"/>
        <v>15.637400000000001</v>
      </c>
      <c r="F954" s="38">
        <f t="shared" si="1335"/>
        <v>156.37</v>
      </c>
      <c r="G954" s="38">
        <f t="shared" si="1336"/>
        <v>4.2065999999999999</v>
      </c>
      <c r="H954" s="38"/>
      <c r="I954" s="38">
        <f t="shared" si="1336"/>
        <v>19.844000000000001</v>
      </c>
      <c r="J954" s="68">
        <f>ROUND(I954*D954,2)</f>
        <v>198.44</v>
      </c>
      <c r="K954" s="71"/>
      <c r="L954" s="71">
        <v>19.07</v>
      </c>
      <c r="M954" s="71">
        <v>5.13</v>
      </c>
      <c r="N954" s="71"/>
      <c r="O954" s="71">
        <v>24.2</v>
      </c>
      <c r="P954" s="71"/>
      <c r="Q954" s="71">
        <f t="shared" si="1337"/>
        <v>15.633813913180497</v>
      </c>
      <c r="R954" s="71">
        <f t="shared" si="1338"/>
        <v>4.2101860868195047</v>
      </c>
      <c r="S954" s="71">
        <f t="shared" si="1339"/>
        <v>0</v>
      </c>
      <c r="T954" s="71">
        <f t="shared" si="1340"/>
        <v>19.844000000000001</v>
      </c>
      <c r="U954" s="71">
        <f t="shared" si="1341"/>
        <v>19.844000000000001</v>
      </c>
      <c r="V954" s="71" t="b">
        <f t="shared" si="1342"/>
        <v>1</v>
      </c>
      <c r="W954" s="71" t="b">
        <f t="shared" si="1343"/>
        <v>1</v>
      </c>
      <c r="X954" s="72">
        <f t="shared" si="1344"/>
        <v>-17.999999999999993</v>
      </c>
      <c r="Y954" s="71"/>
      <c r="Z954" s="71"/>
    </row>
    <row r="955" spans="1:26" s="73" customFormat="1" ht="51" x14ac:dyDescent="0.25">
      <c r="A955" s="39" t="s">
        <v>1043</v>
      </c>
      <c r="B955" s="39" t="s">
        <v>1044</v>
      </c>
      <c r="C955" s="40" t="s">
        <v>13</v>
      </c>
      <c r="D955" s="41">
        <v>2</v>
      </c>
      <c r="E955" s="38">
        <f t="shared" si="1334"/>
        <v>19.393000000000001</v>
      </c>
      <c r="F955" s="38">
        <f t="shared" si="1335"/>
        <v>38.78</v>
      </c>
      <c r="G955" s="38">
        <f t="shared" si="1336"/>
        <v>5.2152000000000003</v>
      </c>
      <c r="H955" s="38"/>
      <c r="I955" s="38">
        <f t="shared" si="1336"/>
        <v>24.6082</v>
      </c>
      <c r="J955" s="68">
        <f>TRUNC(I955*D955,2)</f>
        <v>49.21</v>
      </c>
      <c r="K955" s="71"/>
      <c r="L955" s="71">
        <v>23.65</v>
      </c>
      <c r="M955" s="71">
        <v>6.36</v>
      </c>
      <c r="N955" s="71"/>
      <c r="O955" s="71">
        <v>30.009999999999998</v>
      </c>
      <c r="P955" s="71"/>
      <c r="Q955" s="71">
        <f t="shared" si="1337"/>
        <v>19.387221303080441</v>
      </c>
      <c r="R955" s="71">
        <f t="shared" si="1338"/>
        <v>5.2209786969195591</v>
      </c>
      <c r="S955" s="71">
        <f t="shared" si="1339"/>
        <v>0</v>
      </c>
      <c r="T955" s="71">
        <f t="shared" si="1340"/>
        <v>24.6082</v>
      </c>
      <c r="U955" s="71">
        <f t="shared" si="1341"/>
        <v>24.6082</v>
      </c>
      <c r="V955" s="71" t="b">
        <f t="shared" si="1342"/>
        <v>1</v>
      </c>
      <c r="W955" s="71" t="b">
        <f t="shared" si="1343"/>
        <v>1</v>
      </c>
      <c r="X955" s="72">
        <f t="shared" si="1344"/>
        <v>-17.999999999999993</v>
      </c>
      <c r="Y955" s="71"/>
      <c r="Z955" s="71"/>
    </row>
    <row r="956" spans="1:26" s="73" customFormat="1" ht="51" x14ac:dyDescent="0.25">
      <c r="A956" s="39" t="s">
        <v>1047</v>
      </c>
      <c r="B956" s="39" t="s">
        <v>1048</v>
      </c>
      <c r="C956" s="40" t="s">
        <v>13</v>
      </c>
      <c r="D956" s="41">
        <v>3</v>
      </c>
      <c r="E956" s="38">
        <f t="shared" si="1334"/>
        <v>23.115800000000004</v>
      </c>
      <c r="F956" s="38">
        <f t="shared" si="1335"/>
        <v>69.34</v>
      </c>
      <c r="G956" s="38">
        <f t="shared" si="1336"/>
        <v>6.2238000000000007</v>
      </c>
      <c r="H956" s="38"/>
      <c r="I956" s="38">
        <f t="shared" si="1336"/>
        <v>29.339600000000004</v>
      </c>
      <c r="J956" s="68">
        <f>TRUNC(I956*D956,2)</f>
        <v>88.01</v>
      </c>
      <c r="K956" s="71"/>
      <c r="L956" s="71">
        <v>28.19</v>
      </c>
      <c r="M956" s="71">
        <v>7.59</v>
      </c>
      <c r="N956" s="71"/>
      <c r="O956" s="71">
        <v>35.78</v>
      </c>
      <c r="P956" s="71"/>
      <c r="Q956" s="71">
        <f t="shared" si="1337"/>
        <v>23.114787678247858</v>
      </c>
      <c r="R956" s="71">
        <f t="shared" si="1338"/>
        <v>6.2248123217521467</v>
      </c>
      <c r="S956" s="71">
        <f t="shared" si="1339"/>
        <v>0</v>
      </c>
      <c r="T956" s="71">
        <f t="shared" si="1340"/>
        <v>29.339600000000004</v>
      </c>
      <c r="U956" s="71">
        <f t="shared" si="1341"/>
        <v>29.339600000000004</v>
      </c>
      <c r="V956" s="71" t="b">
        <f t="shared" si="1342"/>
        <v>1</v>
      </c>
      <c r="W956" s="71" t="b">
        <f t="shared" si="1343"/>
        <v>1</v>
      </c>
      <c r="X956" s="72">
        <f t="shared" si="1344"/>
        <v>-17.999999999999993</v>
      </c>
      <c r="Y956" s="71"/>
      <c r="Z956" s="71"/>
    </row>
    <row r="957" spans="1:26" s="73" customFormat="1" ht="63.75" x14ac:dyDescent="0.25">
      <c r="A957" s="39" t="s">
        <v>1053</v>
      </c>
      <c r="B957" s="39" t="s">
        <v>1054</v>
      </c>
      <c r="C957" s="40" t="s">
        <v>13</v>
      </c>
      <c r="D957" s="41">
        <v>12</v>
      </c>
      <c r="E957" s="38">
        <f t="shared" si="1334"/>
        <v>448.01520000000005</v>
      </c>
      <c r="F957" s="38">
        <f t="shared" si="1335"/>
        <v>5376.18</v>
      </c>
      <c r="G957" s="38">
        <f t="shared" si="1336"/>
        <v>120.64660000000001</v>
      </c>
      <c r="H957" s="38"/>
      <c r="I957" s="38">
        <f t="shared" si="1336"/>
        <v>568.66180000000008</v>
      </c>
      <c r="J957" s="68">
        <f>ROUND(I957*D957,2)</f>
        <v>6823.94</v>
      </c>
      <c r="K957" s="71"/>
      <c r="L957" s="71">
        <v>546.36</v>
      </c>
      <c r="M957" s="71">
        <v>147.13</v>
      </c>
      <c r="N957" s="71"/>
      <c r="O957" s="71">
        <v>693.49</v>
      </c>
      <c r="P957" s="71"/>
      <c r="Q957" s="71">
        <f t="shared" si="1337"/>
        <v>448.01213267155134</v>
      </c>
      <c r="R957" s="71">
        <f t="shared" si="1338"/>
        <v>120.64966732844874</v>
      </c>
      <c r="S957" s="71">
        <f t="shared" si="1339"/>
        <v>0</v>
      </c>
      <c r="T957" s="71">
        <f t="shared" si="1340"/>
        <v>568.66180000000008</v>
      </c>
      <c r="U957" s="71">
        <f t="shared" si="1341"/>
        <v>568.66180000000008</v>
      </c>
      <c r="V957" s="71" t="b">
        <f t="shared" si="1342"/>
        <v>1</v>
      </c>
      <c r="W957" s="71" t="b">
        <f t="shared" si="1343"/>
        <v>1</v>
      </c>
      <c r="X957" s="72">
        <f t="shared" si="1344"/>
        <v>-17.999999999999993</v>
      </c>
      <c r="Y957" s="71"/>
      <c r="Z957" s="71"/>
    </row>
    <row r="958" spans="1:26" s="73" customFormat="1" x14ac:dyDescent="0.25">
      <c r="A958" s="74" t="s">
        <v>1055</v>
      </c>
      <c r="B958" s="78" t="s">
        <v>1056</v>
      </c>
      <c r="C958" s="79"/>
      <c r="D958" s="79"/>
      <c r="E958" s="79"/>
      <c r="F958" s="79"/>
      <c r="G958" s="79"/>
      <c r="H958" s="79"/>
      <c r="I958" s="79"/>
      <c r="J958" s="80"/>
      <c r="K958" s="71"/>
      <c r="L958" s="71"/>
      <c r="M958" s="71"/>
      <c r="N958" s="71"/>
      <c r="O958" s="71"/>
      <c r="P958" s="71"/>
      <c r="Q958" s="71"/>
      <c r="R958" s="71"/>
      <c r="S958" s="71"/>
      <c r="T958" s="71"/>
      <c r="U958" s="71"/>
      <c r="V958" s="71"/>
      <c r="W958" s="71"/>
      <c r="X958" s="71"/>
      <c r="Y958" s="71"/>
      <c r="Z958" s="71"/>
    </row>
    <row r="959" spans="1:26" s="73" customFormat="1" ht="38.25" x14ac:dyDescent="0.25">
      <c r="A959" s="39" t="s">
        <v>1057</v>
      </c>
      <c r="B959" s="39" t="s">
        <v>1058</v>
      </c>
      <c r="C959" s="40" t="s">
        <v>13</v>
      </c>
      <c r="D959" s="41">
        <v>1</v>
      </c>
      <c r="E959" s="38">
        <f t="shared" ref="E959:E965" si="1345">L959*(1-18%)</f>
        <v>1055.6188</v>
      </c>
      <c r="F959" s="38">
        <f t="shared" ref="F959:F965" si="1346">TRUNC(E959*D959,2)</f>
        <v>1055.6099999999999</v>
      </c>
      <c r="G959" s="38">
        <f t="shared" ref="G959:I965" si="1347">M959*(1-18%)</f>
        <v>284.27760000000001</v>
      </c>
      <c r="H959" s="38"/>
      <c r="I959" s="38">
        <f t="shared" si="1347"/>
        <v>1339.8964000000001</v>
      </c>
      <c r="J959" s="68">
        <f>TRUNC(I959*D959,2)</f>
        <v>1339.89</v>
      </c>
      <c r="K959" s="71"/>
      <c r="L959" s="71">
        <v>1287.3399999999999</v>
      </c>
      <c r="M959" s="71">
        <v>346.68</v>
      </c>
      <c r="N959" s="71"/>
      <c r="O959" s="71">
        <v>1634.02</v>
      </c>
      <c r="P959" s="71"/>
      <c r="Q959" s="71">
        <f t="shared" ref="Q959:Q965" si="1348">U959-R959-S959</f>
        <v>1055.6183723312063</v>
      </c>
      <c r="R959" s="71">
        <f t="shared" ref="R959:R965" si="1349">U959-(U959/(1+26.93%))</f>
        <v>284.27802766879381</v>
      </c>
      <c r="S959" s="71">
        <f t="shared" ref="S959:S965" si="1350">N959*(1-18%)</f>
        <v>0</v>
      </c>
      <c r="T959" s="71">
        <f t="shared" ref="T959:T965" si="1351">(SUM(Q959:S959))</f>
        <v>1339.8964000000001</v>
      </c>
      <c r="U959" s="71">
        <f t="shared" ref="U959:U965" si="1352">O959*(1-18%)</f>
        <v>1339.8964000000001</v>
      </c>
      <c r="V959" s="71" t="b">
        <f t="shared" ref="V959:V965" si="1353">U959=T959</f>
        <v>1</v>
      </c>
      <c r="W959" s="71" t="b">
        <f t="shared" ref="W959:W965" si="1354">U959=I959</f>
        <v>1</v>
      </c>
      <c r="X959" s="72">
        <f t="shared" ref="X959:X965" si="1355">((U959/O959)-1)*100</f>
        <v>-17.999999999999993</v>
      </c>
      <c r="Y959" s="71"/>
      <c r="Z959" s="71"/>
    </row>
    <row r="960" spans="1:26" s="73" customFormat="1" ht="51" x14ac:dyDescent="0.25">
      <c r="A960" s="39" t="s">
        <v>1059</v>
      </c>
      <c r="B960" s="39" t="s">
        <v>1060</v>
      </c>
      <c r="C960" s="40" t="s">
        <v>13</v>
      </c>
      <c r="D960" s="41">
        <v>13</v>
      </c>
      <c r="E960" s="38">
        <f t="shared" si="1345"/>
        <v>10.0532</v>
      </c>
      <c r="F960" s="38">
        <f t="shared" si="1346"/>
        <v>130.69</v>
      </c>
      <c r="G960" s="38">
        <f t="shared" si="1347"/>
        <v>2.706</v>
      </c>
      <c r="H960" s="38"/>
      <c r="I960" s="38">
        <f t="shared" si="1347"/>
        <v>12.7592</v>
      </c>
      <c r="J960" s="68">
        <f>TRUNC(I960*D960,2)</f>
        <v>165.86</v>
      </c>
      <c r="K960" s="71"/>
      <c r="L960" s="71">
        <v>12.26</v>
      </c>
      <c r="M960" s="71">
        <v>3.3</v>
      </c>
      <c r="N960" s="71"/>
      <c r="O960" s="71">
        <v>15.559999999999999</v>
      </c>
      <c r="P960" s="71"/>
      <c r="Q960" s="71">
        <f t="shared" si="1348"/>
        <v>10.05215473095407</v>
      </c>
      <c r="R960" s="71">
        <f t="shared" si="1349"/>
        <v>2.7070452690459295</v>
      </c>
      <c r="S960" s="71">
        <f t="shared" si="1350"/>
        <v>0</v>
      </c>
      <c r="T960" s="71">
        <f t="shared" si="1351"/>
        <v>12.7592</v>
      </c>
      <c r="U960" s="71">
        <f t="shared" si="1352"/>
        <v>12.7592</v>
      </c>
      <c r="V960" s="71" t="b">
        <f t="shared" si="1353"/>
        <v>1</v>
      </c>
      <c r="W960" s="71" t="b">
        <f t="shared" si="1354"/>
        <v>1</v>
      </c>
      <c r="X960" s="72">
        <f t="shared" si="1355"/>
        <v>-17.999999999999993</v>
      </c>
      <c r="Y960" s="71"/>
      <c r="Z960" s="71"/>
    </row>
    <row r="961" spans="1:26" s="73" customFormat="1" ht="51" x14ac:dyDescent="0.25">
      <c r="A961" s="39" t="s">
        <v>1581</v>
      </c>
      <c r="B961" s="39" t="s">
        <v>1582</v>
      </c>
      <c r="C961" s="40" t="s">
        <v>13</v>
      </c>
      <c r="D961" s="41">
        <v>3</v>
      </c>
      <c r="E961" s="38">
        <f t="shared" si="1345"/>
        <v>10.9306</v>
      </c>
      <c r="F961" s="38">
        <f t="shared" si="1346"/>
        <v>32.79</v>
      </c>
      <c r="G961" s="38">
        <f t="shared" si="1347"/>
        <v>2.9356000000000004</v>
      </c>
      <c r="H961" s="38"/>
      <c r="I961" s="38">
        <f t="shared" si="1347"/>
        <v>13.866200000000001</v>
      </c>
      <c r="J961" s="68">
        <f>TRUNC(I961*D961,2)</f>
        <v>41.59</v>
      </c>
      <c r="K961" s="71"/>
      <c r="L961" s="71">
        <v>13.33</v>
      </c>
      <c r="M961" s="71">
        <v>3.58</v>
      </c>
      <c r="N961" s="71"/>
      <c r="O961" s="71">
        <v>16.91</v>
      </c>
      <c r="P961" s="71"/>
      <c r="Q961" s="71">
        <f t="shared" si="1348"/>
        <v>10.92428897817695</v>
      </c>
      <c r="R961" s="71">
        <f t="shared" si="1349"/>
        <v>2.9419110218230511</v>
      </c>
      <c r="S961" s="71">
        <f t="shared" si="1350"/>
        <v>0</v>
      </c>
      <c r="T961" s="71">
        <f t="shared" si="1351"/>
        <v>13.866200000000001</v>
      </c>
      <c r="U961" s="71">
        <f t="shared" si="1352"/>
        <v>13.866200000000001</v>
      </c>
      <c r="V961" s="71" t="b">
        <f t="shared" si="1353"/>
        <v>1</v>
      </c>
      <c r="W961" s="71" t="b">
        <f t="shared" si="1354"/>
        <v>1</v>
      </c>
      <c r="X961" s="72">
        <f t="shared" si="1355"/>
        <v>-17.999999999999993</v>
      </c>
      <c r="Y961" s="71"/>
      <c r="Z961" s="71"/>
    </row>
    <row r="962" spans="1:26" s="73" customFormat="1" ht="38.25" x14ac:dyDescent="0.25">
      <c r="A962" s="39" t="s">
        <v>1069</v>
      </c>
      <c r="B962" s="39" t="s">
        <v>1070</v>
      </c>
      <c r="C962" s="40" t="s">
        <v>13</v>
      </c>
      <c r="D962" s="41">
        <v>5</v>
      </c>
      <c r="E962" s="38">
        <f t="shared" si="1345"/>
        <v>62.738200000000006</v>
      </c>
      <c r="F962" s="38">
        <f t="shared" si="1346"/>
        <v>313.69</v>
      </c>
      <c r="G962" s="38">
        <f t="shared" si="1347"/>
        <v>16.892000000000003</v>
      </c>
      <c r="H962" s="38"/>
      <c r="I962" s="38">
        <f t="shared" si="1347"/>
        <v>79.630200000000016</v>
      </c>
      <c r="J962" s="68">
        <f>ROUND(I962*D962,2)</f>
        <v>398.15</v>
      </c>
      <c r="K962" s="71"/>
      <c r="L962" s="71">
        <v>76.510000000000005</v>
      </c>
      <c r="M962" s="71">
        <v>20.6</v>
      </c>
      <c r="N962" s="71"/>
      <c r="O962" s="71">
        <v>97.110000000000014</v>
      </c>
      <c r="P962" s="71"/>
      <c r="Q962" s="71">
        <f t="shared" si="1348"/>
        <v>62.7355235168991</v>
      </c>
      <c r="R962" s="71">
        <f t="shared" si="1349"/>
        <v>16.894676483100916</v>
      </c>
      <c r="S962" s="71">
        <f t="shared" si="1350"/>
        <v>0</v>
      </c>
      <c r="T962" s="71">
        <f t="shared" si="1351"/>
        <v>79.630200000000016</v>
      </c>
      <c r="U962" s="71">
        <f t="shared" si="1352"/>
        <v>79.630200000000016</v>
      </c>
      <c r="V962" s="71" t="b">
        <f t="shared" si="1353"/>
        <v>1</v>
      </c>
      <c r="W962" s="71" t="b">
        <f t="shared" si="1354"/>
        <v>1</v>
      </c>
      <c r="X962" s="72">
        <f t="shared" si="1355"/>
        <v>-17.999999999999993</v>
      </c>
      <c r="Y962" s="71"/>
      <c r="Z962" s="71"/>
    </row>
    <row r="963" spans="1:26" s="73" customFormat="1" ht="38.25" x14ac:dyDescent="0.25">
      <c r="A963" s="39" t="s">
        <v>1071</v>
      </c>
      <c r="B963" s="39" t="s">
        <v>1072</v>
      </c>
      <c r="C963" s="40" t="s">
        <v>13</v>
      </c>
      <c r="D963" s="41">
        <v>1</v>
      </c>
      <c r="E963" s="38">
        <f t="shared" si="1345"/>
        <v>66.895600000000002</v>
      </c>
      <c r="F963" s="38">
        <f t="shared" si="1346"/>
        <v>66.89</v>
      </c>
      <c r="G963" s="38">
        <f t="shared" si="1347"/>
        <v>18.007200000000001</v>
      </c>
      <c r="H963" s="38"/>
      <c r="I963" s="38">
        <f t="shared" si="1347"/>
        <v>84.902799999999999</v>
      </c>
      <c r="J963" s="68">
        <f>ROUND(I963*D963,2)</f>
        <v>84.9</v>
      </c>
      <c r="K963" s="71"/>
      <c r="L963" s="71">
        <v>81.58</v>
      </c>
      <c r="M963" s="71">
        <v>21.96</v>
      </c>
      <c r="N963" s="71"/>
      <c r="O963" s="71">
        <v>103.53999999999999</v>
      </c>
      <c r="P963" s="71"/>
      <c r="Q963" s="71">
        <f t="shared" si="1348"/>
        <v>66.889466635153241</v>
      </c>
      <c r="R963" s="71">
        <f t="shared" si="1349"/>
        <v>18.013333364846758</v>
      </c>
      <c r="S963" s="71">
        <f t="shared" si="1350"/>
        <v>0</v>
      </c>
      <c r="T963" s="71">
        <f t="shared" si="1351"/>
        <v>84.902799999999999</v>
      </c>
      <c r="U963" s="71">
        <f t="shared" si="1352"/>
        <v>84.902799999999999</v>
      </c>
      <c r="V963" s="71" t="b">
        <f t="shared" si="1353"/>
        <v>1</v>
      </c>
      <c r="W963" s="71" t="b">
        <f t="shared" si="1354"/>
        <v>1</v>
      </c>
      <c r="X963" s="72">
        <f t="shared" si="1355"/>
        <v>-17.999999999999993</v>
      </c>
      <c r="Y963" s="71"/>
      <c r="Z963" s="71"/>
    </row>
    <row r="964" spans="1:26" s="73" customFormat="1" ht="38.25" x14ac:dyDescent="0.25">
      <c r="A964" s="39" t="s">
        <v>1583</v>
      </c>
      <c r="B964" s="39" t="s">
        <v>1584</v>
      </c>
      <c r="C964" s="40" t="s">
        <v>13</v>
      </c>
      <c r="D964" s="41">
        <v>1</v>
      </c>
      <c r="E964" s="38">
        <f t="shared" si="1345"/>
        <v>7940.7160000000003</v>
      </c>
      <c r="F964" s="38">
        <f t="shared" si="1346"/>
        <v>7940.71</v>
      </c>
      <c r="G964" s="38">
        <f t="shared" si="1347"/>
        <v>2138.4288000000001</v>
      </c>
      <c r="H964" s="38"/>
      <c r="I964" s="38">
        <f t="shared" si="1347"/>
        <v>10079.1448</v>
      </c>
      <c r="J964" s="68">
        <f>ROUND(I964*D964,2)</f>
        <v>10079.14</v>
      </c>
      <c r="K964" s="71"/>
      <c r="L964" s="71">
        <v>9683.7999999999993</v>
      </c>
      <c r="M964" s="71">
        <v>2607.84</v>
      </c>
      <c r="N964" s="71"/>
      <c r="O964" s="71">
        <v>12291.64</v>
      </c>
      <c r="P964" s="71"/>
      <c r="Q964" s="71">
        <f t="shared" si="1348"/>
        <v>7940.7112581737974</v>
      </c>
      <c r="R964" s="71">
        <f t="shared" si="1349"/>
        <v>2138.4335418262026</v>
      </c>
      <c r="S964" s="71">
        <f t="shared" si="1350"/>
        <v>0</v>
      </c>
      <c r="T964" s="71">
        <f t="shared" si="1351"/>
        <v>10079.1448</v>
      </c>
      <c r="U964" s="71">
        <f t="shared" si="1352"/>
        <v>10079.1448</v>
      </c>
      <c r="V964" s="71" t="b">
        <f t="shared" si="1353"/>
        <v>1</v>
      </c>
      <c r="W964" s="71" t="b">
        <f t="shared" si="1354"/>
        <v>1</v>
      </c>
      <c r="X964" s="72">
        <f t="shared" si="1355"/>
        <v>-17.999999999999993</v>
      </c>
      <c r="Y964" s="71"/>
      <c r="Z964" s="71"/>
    </row>
    <row r="965" spans="1:26" s="73" customFormat="1" ht="25.5" x14ac:dyDescent="0.25">
      <c r="A965" s="39" t="s">
        <v>1078</v>
      </c>
      <c r="B965" s="39" t="s">
        <v>1079</v>
      </c>
      <c r="C965" s="40" t="s">
        <v>13</v>
      </c>
      <c r="D965" s="41">
        <v>5</v>
      </c>
      <c r="E965" s="38">
        <f t="shared" si="1345"/>
        <v>2724.7124000000003</v>
      </c>
      <c r="F965" s="38">
        <f t="shared" si="1346"/>
        <v>13623.56</v>
      </c>
      <c r="G965" s="38">
        <f t="shared" si="1347"/>
        <v>733.76060000000007</v>
      </c>
      <c r="H965" s="38"/>
      <c r="I965" s="38">
        <f t="shared" si="1347"/>
        <v>3458.4730000000009</v>
      </c>
      <c r="J965" s="68">
        <f>TRUNC(I965*D965,2)</f>
        <v>17292.36</v>
      </c>
      <c r="K965" s="71"/>
      <c r="L965" s="71">
        <v>3322.82</v>
      </c>
      <c r="M965" s="71">
        <v>894.83</v>
      </c>
      <c r="N965" s="71"/>
      <c r="O965" s="71">
        <v>4217.6500000000005</v>
      </c>
      <c r="P965" s="71"/>
      <c r="Q965" s="71">
        <f t="shared" si="1348"/>
        <v>2724.7088946663525</v>
      </c>
      <c r="R965" s="71">
        <f t="shared" si="1349"/>
        <v>733.76410533364833</v>
      </c>
      <c r="S965" s="71">
        <f t="shared" si="1350"/>
        <v>0</v>
      </c>
      <c r="T965" s="71">
        <f t="shared" si="1351"/>
        <v>3458.4730000000009</v>
      </c>
      <c r="U965" s="71">
        <f t="shared" si="1352"/>
        <v>3458.4730000000009</v>
      </c>
      <c r="V965" s="71" t="b">
        <f t="shared" si="1353"/>
        <v>1</v>
      </c>
      <c r="W965" s="71" t="b">
        <f t="shared" si="1354"/>
        <v>1</v>
      </c>
      <c r="X965" s="72">
        <f t="shared" si="1355"/>
        <v>-17.999999999999993</v>
      </c>
      <c r="Y965" s="71"/>
      <c r="Z965" s="71"/>
    </row>
    <row r="966" spans="1:26" s="73" customFormat="1" x14ac:dyDescent="0.25">
      <c r="A966" s="74" t="s">
        <v>1098</v>
      </c>
      <c r="B966" s="78" t="s">
        <v>1099</v>
      </c>
      <c r="C966" s="79"/>
      <c r="D966" s="79"/>
      <c r="E966" s="79"/>
      <c r="F966" s="79"/>
      <c r="G966" s="79"/>
      <c r="H966" s="79"/>
      <c r="I966" s="79"/>
      <c r="J966" s="80"/>
      <c r="K966" s="71"/>
      <c r="L966" s="71"/>
      <c r="M966" s="71"/>
      <c r="N966" s="71"/>
      <c r="O966" s="71"/>
      <c r="P966" s="71"/>
      <c r="Q966" s="71"/>
      <c r="R966" s="71"/>
      <c r="S966" s="71"/>
      <c r="T966" s="71"/>
      <c r="U966" s="71"/>
      <c r="V966" s="71"/>
      <c r="W966" s="71"/>
      <c r="X966" s="71"/>
      <c r="Y966" s="71"/>
      <c r="Z966" s="71"/>
    </row>
    <row r="967" spans="1:26" s="73" customFormat="1" ht="25.5" x14ac:dyDescent="0.25">
      <c r="A967" s="39" t="s">
        <v>1100</v>
      </c>
      <c r="B967" s="39" t="s">
        <v>1101</v>
      </c>
      <c r="C967" s="40" t="s">
        <v>13</v>
      </c>
      <c r="D967" s="41">
        <v>2</v>
      </c>
      <c r="E967" s="38">
        <f t="shared" ref="E967:E968" si="1356">L967*(1-18%)</f>
        <v>66.698800000000006</v>
      </c>
      <c r="F967" s="38">
        <f t="shared" ref="F967:F968" si="1357">TRUNC(E967*D967,2)</f>
        <v>133.38999999999999</v>
      </c>
      <c r="G967" s="38">
        <f t="shared" ref="G967:I968" si="1358">M967*(1-18%)</f>
        <v>17.958000000000002</v>
      </c>
      <c r="H967" s="38"/>
      <c r="I967" s="38">
        <f t="shared" si="1358"/>
        <v>84.656800000000018</v>
      </c>
      <c r="J967" s="68">
        <f>ROUND(I967*D967,2)</f>
        <v>169.31</v>
      </c>
      <c r="K967" s="71"/>
      <c r="L967" s="71">
        <v>81.34</v>
      </c>
      <c r="M967" s="71">
        <v>21.9</v>
      </c>
      <c r="N967" s="71"/>
      <c r="O967" s="71">
        <v>103.24000000000001</v>
      </c>
      <c r="P967" s="71"/>
      <c r="Q967" s="71">
        <f t="shared" ref="Q967:Q968" si="1359">U967-R967-S967</f>
        <v>66.695659024659278</v>
      </c>
      <c r="R967" s="71">
        <f t="shared" ref="R967:R968" si="1360">U967-(U967/(1+26.93%))</f>
        <v>17.96114097534074</v>
      </c>
      <c r="S967" s="71">
        <f t="shared" ref="S967:S968" si="1361">N967*(1-18%)</f>
        <v>0</v>
      </c>
      <c r="T967" s="71">
        <f t="shared" ref="T967:T968" si="1362">(SUM(Q967:S967))</f>
        <v>84.656800000000018</v>
      </c>
      <c r="U967" s="71">
        <f t="shared" ref="U967:U968" si="1363">O967*(1-18%)</f>
        <v>84.656800000000018</v>
      </c>
      <c r="V967" s="71" t="b">
        <f t="shared" ref="V967:V968" si="1364">U967=T967</f>
        <v>1</v>
      </c>
      <c r="W967" s="71" t="b">
        <f t="shared" ref="W967:W968" si="1365">U967=I967</f>
        <v>1</v>
      </c>
      <c r="X967" s="72">
        <f t="shared" ref="X967:X968" si="1366">((U967/O967)-1)*100</f>
        <v>-17.999999999999993</v>
      </c>
      <c r="Y967" s="71"/>
      <c r="Z967" s="71"/>
    </row>
    <row r="968" spans="1:26" s="73" customFormat="1" ht="25.5" x14ac:dyDescent="0.25">
      <c r="A968" s="39" t="s">
        <v>1102</v>
      </c>
      <c r="B968" s="39" t="s">
        <v>1103</v>
      </c>
      <c r="C968" s="40" t="s">
        <v>13</v>
      </c>
      <c r="D968" s="41">
        <v>12</v>
      </c>
      <c r="E968" s="38">
        <f t="shared" si="1356"/>
        <v>157.50560000000002</v>
      </c>
      <c r="F968" s="38">
        <f t="shared" si="1357"/>
        <v>1890.06</v>
      </c>
      <c r="G968" s="38">
        <f t="shared" si="1358"/>
        <v>42.410400000000003</v>
      </c>
      <c r="H968" s="38"/>
      <c r="I968" s="38">
        <f t="shared" si="1358"/>
        <v>199.91600000000003</v>
      </c>
      <c r="J968" s="68">
        <f>ROUND(I968*D968,2)</f>
        <v>2398.9899999999998</v>
      </c>
      <c r="K968" s="71"/>
      <c r="L968" s="71">
        <v>192.08</v>
      </c>
      <c r="M968" s="71">
        <v>51.72</v>
      </c>
      <c r="N968" s="71"/>
      <c r="O968" s="71">
        <v>243.8</v>
      </c>
      <c r="P968" s="71"/>
      <c r="Q968" s="71">
        <f t="shared" si="1359"/>
        <v>157.50098479476881</v>
      </c>
      <c r="R968" s="71">
        <f t="shared" si="1360"/>
        <v>42.415015205231214</v>
      </c>
      <c r="S968" s="71">
        <f t="shared" si="1361"/>
        <v>0</v>
      </c>
      <c r="T968" s="71">
        <f t="shared" si="1362"/>
        <v>199.91600000000003</v>
      </c>
      <c r="U968" s="71">
        <f t="shared" si="1363"/>
        <v>199.91600000000003</v>
      </c>
      <c r="V968" s="71" t="b">
        <f t="shared" si="1364"/>
        <v>1</v>
      </c>
      <c r="W968" s="71" t="b">
        <f t="shared" si="1365"/>
        <v>1</v>
      </c>
      <c r="X968" s="72">
        <f t="shared" si="1366"/>
        <v>-17.999999999999993</v>
      </c>
      <c r="Y968" s="71"/>
      <c r="Z968" s="71"/>
    </row>
    <row r="969" spans="1:26" s="73" customFormat="1" x14ac:dyDescent="0.25">
      <c r="A969" s="74" t="s">
        <v>1116</v>
      </c>
      <c r="B969" s="78" t="s">
        <v>1117</v>
      </c>
      <c r="C969" s="79"/>
      <c r="D969" s="79"/>
      <c r="E969" s="79"/>
      <c r="F969" s="79"/>
      <c r="G969" s="79"/>
      <c r="H969" s="79"/>
      <c r="I969" s="79"/>
      <c r="J969" s="80"/>
      <c r="K969" s="71"/>
      <c r="L969" s="71"/>
      <c r="M969" s="71"/>
      <c r="N969" s="71"/>
      <c r="O969" s="71"/>
      <c r="P969" s="71"/>
      <c r="Q969" s="71"/>
      <c r="R969" s="71"/>
      <c r="S969" s="71"/>
      <c r="T969" s="71"/>
      <c r="U969" s="71"/>
      <c r="V969" s="71"/>
      <c r="W969" s="71"/>
      <c r="X969" s="71"/>
      <c r="Y969" s="71"/>
      <c r="Z969" s="71"/>
    </row>
    <row r="970" spans="1:26" s="73" customFormat="1" x14ac:dyDescent="0.25">
      <c r="A970" s="74" t="s">
        <v>1118</v>
      </c>
      <c r="B970" s="78" t="s">
        <v>1119</v>
      </c>
      <c r="C970" s="79"/>
      <c r="D970" s="79"/>
      <c r="E970" s="79"/>
      <c r="F970" s="79"/>
      <c r="G970" s="79"/>
      <c r="H970" s="79"/>
      <c r="I970" s="79"/>
      <c r="J970" s="80"/>
      <c r="K970" s="71"/>
      <c r="L970" s="71"/>
      <c r="M970" s="71"/>
      <c r="N970" s="71"/>
      <c r="O970" s="71"/>
      <c r="P970" s="71"/>
      <c r="Q970" s="71"/>
      <c r="R970" s="71"/>
      <c r="S970" s="71"/>
      <c r="T970" s="71"/>
      <c r="U970" s="71"/>
      <c r="V970" s="71"/>
      <c r="W970" s="71"/>
      <c r="X970" s="71"/>
      <c r="Y970" s="71"/>
      <c r="Z970" s="71"/>
    </row>
    <row r="971" spans="1:26" s="73" customFormat="1" ht="51" x14ac:dyDescent="0.25">
      <c r="A971" s="39" t="s">
        <v>1585</v>
      </c>
      <c r="B971" s="39" t="s">
        <v>1586</v>
      </c>
      <c r="C971" s="40" t="s">
        <v>13</v>
      </c>
      <c r="D971" s="41">
        <v>12</v>
      </c>
      <c r="E971" s="38">
        <f t="shared" ref="E971:E972" si="1367">L971*(1-18%)</f>
        <v>196.15220000000002</v>
      </c>
      <c r="F971" s="38">
        <f t="shared" ref="F971:F972" si="1368">TRUNC(E971*D971,2)</f>
        <v>2353.8200000000002</v>
      </c>
      <c r="G971" s="38">
        <f t="shared" ref="G971:I972" si="1369">M971*(1-18%)</f>
        <v>52.816200000000002</v>
      </c>
      <c r="H971" s="38"/>
      <c r="I971" s="38">
        <f t="shared" si="1369"/>
        <v>248.96840000000003</v>
      </c>
      <c r="J971" s="68">
        <f>ROUND(I971*D971,2)</f>
        <v>2987.62</v>
      </c>
      <c r="K971" s="71"/>
      <c r="L971" s="71">
        <v>239.21</v>
      </c>
      <c r="M971" s="71">
        <v>64.41</v>
      </c>
      <c r="N971" s="71"/>
      <c r="O971" s="71">
        <v>303.62</v>
      </c>
      <c r="P971" s="71"/>
      <c r="Q971" s="71">
        <f t="shared" ref="Q971:Q972" si="1370">U971-R971-S971</f>
        <v>196.14622232726705</v>
      </c>
      <c r="R971" s="71">
        <f t="shared" ref="R971:R972" si="1371">U971-(U971/(1+26.93%))</f>
        <v>52.822177672732977</v>
      </c>
      <c r="S971" s="71">
        <f t="shared" ref="S971:S972" si="1372">N971*(1-18%)</f>
        <v>0</v>
      </c>
      <c r="T971" s="71">
        <f t="shared" ref="T971:T972" si="1373">(SUM(Q971:S971))</f>
        <v>248.96840000000003</v>
      </c>
      <c r="U971" s="71">
        <f t="shared" ref="U971:U972" si="1374">O971*(1-18%)</f>
        <v>248.96840000000003</v>
      </c>
      <c r="V971" s="71" t="b">
        <f t="shared" ref="V971:V972" si="1375">U971=T971</f>
        <v>1</v>
      </c>
      <c r="W971" s="71" t="b">
        <f t="shared" ref="W971:W972" si="1376">U971=I971</f>
        <v>1</v>
      </c>
      <c r="X971" s="72">
        <f t="shared" ref="X971:X972" si="1377">((U971/O971)-1)*100</f>
        <v>-17.999999999999993</v>
      </c>
      <c r="Y971" s="71"/>
      <c r="Z971" s="71"/>
    </row>
    <row r="972" spans="1:26" s="73" customFormat="1" ht="38.25" x14ac:dyDescent="0.25">
      <c r="A972" s="39" t="s">
        <v>1587</v>
      </c>
      <c r="B972" s="39" t="s">
        <v>1588</v>
      </c>
      <c r="C972" s="40" t="s">
        <v>13</v>
      </c>
      <c r="D972" s="41">
        <v>4</v>
      </c>
      <c r="E972" s="38">
        <f t="shared" si="1367"/>
        <v>169.17420000000001</v>
      </c>
      <c r="F972" s="38">
        <f t="shared" si="1368"/>
        <v>676.69</v>
      </c>
      <c r="G972" s="38">
        <f t="shared" si="1369"/>
        <v>45.551000000000002</v>
      </c>
      <c r="H972" s="38"/>
      <c r="I972" s="38">
        <f t="shared" si="1369"/>
        <v>214.72520000000003</v>
      </c>
      <c r="J972" s="68">
        <f>ROUND(I972*D972,2)</f>
        <v>858.9</v>
      </c>
      <c r="K972" s="71"/>
      <c r="L972" s="71">
        <v>206.31</v>
      </c>
      <c r="M972" s="71">
        <v>55.55</v>
      </c>
      <c r="N972" s="71"/>
      <c r="O972" s="71">
        <v>261.86</v>
      </c>
      <c r="P972" s="71"/>
      <c r="Q972" s="71">
        <f t="shared" si="1370"/>
        <v>169.168202946506</v>
      </c>
      <c r="R972" s="71">
        <f t="shared" si="1371"/>
        <v>45.55699705349403</v>
      </c>
      <c r="S972" s="71">
        <f t="shared" si="1372"/>
        <v>0</v>
      </c>
      <c r="T972" s="71">
        <f t="shared" si="1373"/>
        <v>214.72520000000003</v>
      </c>
      <c r="U972" s="71">
        <f t="shared" si="1374"/>
        <v>214.72520000000003</v>
      </c>
      <c r="V972" s="71" t="b">
        <f t="shared" si="1375"/>
        <v>1</v>
      </c>
      <c r="W972" s="71" t="b">
        <f t="shared" si="1376"/>
        <v>1</v>
      </c>
      <c r="X972" s="72">
        <f t="shared" si="1377"/>
        <v>-17.999999999999993</v>
      </c>
      <c r="Y972" s="71"/>
      <c r="Z972" s="71"/>
    </row>
    <row r="973" spans="1:26" s="73" customFormat="1" x14ac:dyDescent="0.25">
      <c r="A973" s="74" t="s">
        <v>1126</v>
      </c>
      <c r="B973" s="78" t="s">
        <v>1127</v>
      </c>
      <c r="C973" s="79"/>
      <c r="D973" s="79"/>
      <c r="E973" s="79"/>
      <c r="F973" s="79"/>
      <c r="G973" s="79"/>
      <c r="H973" s="79"/>
      <c r="I973" s="79"/>
      <c r="J973" s="80"/>
      <c r="K973" s="71"/>
      <c r="L973" s="71"/>
      <c r="M973" s="71"/>
      <c r="N973" s="71"/>
      <c r="O973" s="71"/>
      <c r="P973" s="71"/>
      <c r="Q973" s="71"/>
      <c r="R973" s="71"/>
      <c r="S973" s="71"/>
      <c r="T973" s="71"/>
      <c r="U973" s="71"/>
      <c r="V973" s="71"/>
      <c r="W973" s="71"/>
      <c r="X973" s="71"/>
      <c r="Y973" s="71"/>
      <c r="Z973" s="71"/>
    </row>
    <row r="974" spans="1:26" s="73" customFormat="1" ht="51" x14ac:dyDescent="0.25">
      <c r="A974" s="39" t="s">
        <v>1128</v>
      </c>
      <c r="B974" s="39" t="s">
        <v>1129</v>
      </c>
      <c r="C974" s="40" t="s">
        <v>13</v>
      </c>
      <c r="D974" s="41">
        <v>5</v>
      </c>
      <c r="E974" s="38">
        <f t="shared" ref="E974:E976" si="1378">L974*(1-18%)</f>
        <v>11.447200000000002</v>
      </c>
      <c r="F974" s="38">
        <f t="shared" ref="F974:F976" si="1379">TRUNC(E974*D974,2)</f>
        <v>57.23</v>
      </c>
      <c r="G974" s="38">
        <f t="shared" ref="G974:I976" si="1380">M974*(1-18%)</f>
        <v>3.0750000000000002</v>
      </c>
      <c r="H974" s="38"/>
      <c r="I974" s="38">
        <f t="shared" si="1380"/>
        <v>14.522200000000002</v>
      </c>
      <c r="J974" s="68">
        <f>ROUND(I974*D974,2)</f>
        <v>72.61</v>
      </c>
      <c r="K974" s="71"/>
      <c r="L974" s="71">
        <v>13.96</v>
      </c>
      <c r="M974" s="71">
        <v>3.75</v>
      </c>
      <c r="N974" s="71"/>
      <c r="O974" s="71">
        <v>17.71</v>
      </c>
      <c r="P974" s="71"/>
      <c r="Q974" s="71">
        <f t="shared" ref="Q974:Q976" si="1381">U974-R974-S974</f>
        <v>11.441109272827545</v>
      </c>
      <c r="R974" s="71">
        <f t="shared" ref="R974:R976" si="1382">U974-(U974/(1+26.93%))</f>
        <v>3.081090727172457</v>
      </c>
      <c r="S974" s="71">
        <f t="shared" ref="S974:S976" si="1383">N974*(1-18%)</f>
        <v>0</v>
      </c>
      <c r="T974" s="71">
        <f t="shared" ref="T974:T976" si="1384">(SUM(Q974:S974))</f>
        <v>14.522200000000002</v>
      </c>
      <c r="U974" s="71">
        <f t="shared" ref="U974:U976" si="1385">O974*(1-18%)</f>
        <v>14.522200000000002</v>
      </c>
      <c r="V974" s="71" t="b">
        <f t="shared" ref="V974:V976" si="1386">U974=T974</f>
        <v>1</v>
      </c>
      <c r="W974" s="71" t="b">
        <f t="shared" ref="W974:W976" si="1387">U974=I974</f>
        <v>1</v>
      </c>
      <c r="X974" s="72">
        <f t="shared" ref="X974:X976" si="1388">((U974/O974)-1)*100</f>
        <v>-17.999999999999993</v>
      </c>
      <c r="Y974" s="71"/>
      <c r="Z974" s="71"/>
    </row>
    <row r="975" spans="1:26" s="73" customFormat="1" ht="51" x14ac:dyDescent="0.25">
      <c r="A975" s="39" t="s">
        <v>1130</v>
      </c>
      <c r="B975" s="39" t="s">
        <v>1131</v>
      </c>
      <c r="C975" s="40" t="s">
        <v>13</v>
      </c>
      <c r="D975" s="41">
        <v>2</v>
      </c>
      <c r="E975" s="38">
        <f t="shared" si="1378"/>
        <v>15.3668</v>
      </c>
      <c r="F975" s="38">
        <f t="shared" si="1379"/>
        <v>30.73</v>
      </c>
      <c r="G975" s="38">
        <f t="shared" si="1380"/>
        <v>4.1328000000000005</v>
      </c>
      <c r="H975" s="38"/>
      <c r="I975" s="38">
        <f t="shared" si="1380"/>
        <v>19.499600000000001</v>
      </c>
      <c r="J975" s="68">
        <f>TRUNC(I975*D975,2)</f>
        <v>38.99</v>
      </c>
      <c r="K975" s="71"/>
      <c r="L975" s="71">
        <v>18.739999999999998</v>
      </c>
      <c r="M975" s="71">
        <v>5.04</v>
      </c>
      <c r="N975" s="71"/>
      <c r="O975" s="71">
        <v>23.779999999999998</v>
      </c>
      <c r="P975" s="71"/>
      <c r="Q975" s="71">
        <f t="shared" si="1381"/>
        <v>15.362483258488933</v>
      </c>
      <c r="R975" s="71">
        <f t="shared" si="1382"/>
        <v>4.1371167415110683</v>
      </c>
      <c r="S975" s="71">
        <f t="shared" si="1383"/>
        <v>0</v>
      </c>
      <c r="T975" s="71">
        <f t="shared" si="1384"/>
        <v>19.499600000000001</v>
      </c>
      <c r="U975" s="71">
        <f t="shared" si="1385"/>
        <v>19.499600000000001</v>
      </c>
      <c r="V975" s="71" t="b">
        <f t="shared" si="1386"/>
        <v>1</v>
      </c>
      <c r="W975" s="71" t="b">
        <f t="shared" si="1387"/>
        <v>1</v>
      </c>
      <c r="X975" s="72">
        <f t="shared" si="1388"/>
        <v>-17.999999999999982</v>
      </c>
      <c r="Y975" s="71"/>
      <c r="Z975" s="71"/>
    </row>
    <row r="976" spans="1:26" s="73" customFormat="1" ht="51" x14ac:dyDescent="0.25">
      <c r="A976" s="39" t="s">
        <v>1589</v>
      </c>
      <c r="B976" s="39" t="s">
        <v>1590</v>
      </c>
      <c r="C976" s="40" t="s">
        <v>13</v>
      </c>
      <c r="D976" s="41">
        <v>1</v>
      </c>
      <c r="E976" s="38">
        <f t="shared" si="1378"/>
        <v>24.755800000000004</v>
      </c>
      <c r="F976" s="38">
        <f t="shared" si="1379"/>
        <v>24.75</v>
      </c>
      <c r="G976" s="38">
        <f t="shared" si="1380"/>
        <v>6.6666000000000007</v>
      </c>
      <c r="H976" s="38"/>
      <c r="I976" s="38">
        <f t="shared" si="1380"/>
        <v>31.422400000000003</v>
      </c>
      <c r="J976" s="68">
        <f>ROUND(I976*D976,2)</f>
        <v>31.42</v>
      </c>
      <c r="K976" s="71"/>
      <c r="L976" s="71">
        <v>30.19</v>
      </c>
      <c r="M976" s="71">
        <v>8.1300000000000008</v>
      </c>
      <c r="N976" s="71"/>
      <c r="O976" s="71">
        <v>38.32</v>
      </c>
      <c r="P976" s="71"/>
      <c r="Q976" s="71">
        <f t="shared" si="1381"/>
        <v>24.755692113763498</v>
      </c>
      <c r="R976" s="71">
        <f t="shared" si="1382"/>
        <v>6.6667078862365052</v>
      </c>
      <c r="S976" s="71">
        <f t="shared" si="1383"/>
        <v>0</v>
      </c>
      <c r="T976" s="71">
        <f t="shared" si="1384"/>
        <v>31.422400000000003</v>
      </c>
      <c r="U976" s="71">
        <f t="shared" si="1385"/>
        <v>31.422400000000003</v>
      </c>
      <c r="V976" s="71" t="b">
        <f t="shared" si="1386"/>
        <v>1</v>
      </c>
      <c r="W976" s="71" t="b">
        <f t="shared" si="1387"/>
        <v>1</v>
      </c>
      <c r="X976" s="72">
        <f t="shared" si="1388"/>
        <v>-17.999999999999993</v>
      </c>
      <c r="Y976" s="71"/>
      <c r="Z976" s="71"/>
    </row>
    <row r="977" spans="1:26" s="73" customFormat="1" x14ac:dyDescent="0.25">
      <c r="A977" s="74" t="s">
        <v>1134</v>
      </c>
      <c r="B977" s="78" t="s">
        <v>1135</v>
      </c>
      <c r="C977" s="79"/>
      <c r="D977" s="79"/>
      <c r="E977" s="79"/>
      <c r="F977" s="79"/>
      <c r="G977" s="79"/>
      <c r="H977" s="79"/>
      <c r="I977" s="79"/>
      <c r="J977" s="80"/>
      <c r="K977" s="71"/>
      <c r="L977" s="71"/>
      <c r="M977" s="71"/>
      <c r="N977" s="71"/>
      <c r="O977" s="71"/>
      <c r="P977" s="71"/>
      <c r="Q977" s="71"/>
      <c r="R977" s="71"/>
      <c r="S977" s="71"/>
      <c r="T977" s="71"/>
      <c r="U977" s="71"/>
      <c r="V977" s="71"/>
      <c r="W977" s="71"/>
      <c r="X977" s="71"/>
      <c r="Y977" s="71"/>
      <c r="Z977" s="71"/>
    </row>
    <row r="978" spans="1:26" s="73" customFormat="1" ht="51" x14ac:dyDescent="0.25">
      <c r="A978" s="39" t="s">
        <v>1138</v>
      </c>
      <c r="B978" s="39" t="s">
        <v>1139</v>
      </c>
      <c r="C978" s="40" t="s">
        <v>13</v>
      </c>
      <c r="D978" s="41">
        <v>12</v>
      </c>
      <c r="E978" s="38">
        <f t="shared" ref="E978" si="1389">L978*(1-18%)</f>
        <v>14.579600000000003</v>
      </c>
      <c r="F978" s="38">
        <f t="shared" ref="F978" si="1390">TRUNC(E978*D978,2)</f>
        <v>174.95</v>
      </c>
      <c r="G978" s="38">
        <f t="shared" ref="G978:I978" si="1391">M978*(1-18%)</f>
        <v>3.9196000000000004</v>
      </c>
      <c r="H978" s="38"/>
      <c r="I978" s="38">
        <f t="shared" si="1391"/>
        <v>18.499200000000002</v>
      </c>
      <c r="J978" s="68">
        <f>ROUND(I978*D978,2)</f>
        <v>221.99</v>
      </c>
      <c r="K978" s="71"/>
      <c r="L978" s="71">
        <v>17.78</v>
      </c>
      <c r="M978" s="71">
        <v>4.78</v>
      </c>
      <c r="N978" s="71"/>
      <c r="O978" s="71">
        <v>22.560000000000002</v>
      </c>
      <c r="P978" s="71"/>
      <c r="Q978" s="71">
        <f>U978-R978-S978</f>
        <v>14.574332309146778</v>
      </c>
      <c r="R978" s="71">
        <f>U978-(U978/(1+26.93%))</f>
        <v>3.9248676908532243</v>
      </c>
      <c r="S978" s="71">
        <f>N978*(1-18%)</f>
        <v>0</v>
      </c>
      <c r="T978" s="71">
        <f>(SUM(Q978:S978))</f>
        <v>18.499200000000002</v>
      </c>
      <c r="U978" s="71">
        <f>O978*(1-18%)</f>
        <v>18.499200000000002</v>
      </c>
      <c r="V978" s="71" t="b">
        <f>U978=T978</f>
        <v>1</v>
      </c>
      <c r="W978" s="71" t="b">
        <f>U978=I978</f>
        <v>1</v>
      </c>
      <c r="X978" s="72">
        <f>((U978/O978)-1)*100</f>
        <v>-18.000000000000004</v>
      </c>
      <c r="Y978" s="71"/>
      <c r="Z978" s="71"/>
    </row>
    <row r="979" spans="1:26" s="73" customFormat="1" x14ac:dyDescent="0.25">
      <c r="A979" s="74" t="s">
        <v>1591</v>
      </c>
      <c r="B979" s="78" t="s">
        <v>1592</v>
      </c>
      <c r="C979" s="79"/>
      <c r="D979" s="79"/>
      <c r="E979" s="79"/>
      <c r="F979" s="79"/>
      <c r="G979" s="79"/>
      <c r="H979" s="79"/>
      <c r="I979" s="79"/>
      <c r="J979" s="80"/>
      <c r="K979" s="71"/>
      <c r="L979" s="71"/>
      <c r="M979" s="71"/>
      <c r="N979" s="71"/>
      <c r="O979" s="71"/>
      <c r="P979" s="71"/>
      <c r="Q979" s="71"/>
      <c r="R979" s="71"/>
      <c r="S979" s="71"/>
      <c r="T979" s="71"/>
      <c r="U979" s="71"/>
      <c r="V979" s="71"/>
      <c r="W979" s="71"/>
      <c r="X979" s="71"/>
      <c r="Y979" s="71"/>
      <c r="Z979" s="71"/>
    </row>
    <row r="980" spans="1:26" s="73" customFormat="1" x14ac:dyDescent="0.25">
      <c r="A980" s="74" t="s">
        <v>1593</v>
      </c>
      <c r="B980" s="78" t="s">
        <v>1594</v>
      </c>
      <c r="C980" s="79"/>
      <c r="D980" s="79"/>
      <c r="E980" s="79"/>
      <c r="F980" s="79"/>
      <c r="G980" s="79"/>
      <c r="H980" s="79"/>
      <c r="I980" s="79"/>
      <c r="J980" s="80"/>
      <c r="K980" s="71"/>
      <c r="L980" s="71"/>
      <c r="M980" s="71"/>
      <c r="N980" s="71"/>
      <c r="O980" s="71"/>
      <c r="P980" s="71"/>
      <c r="Q980" s="71"/>
      <c r="R980" s="71"/>
      <c r="S980" s="71"/>
      <c r="T980" s="71"/>
      <c r="U980" s="71"/>
      <c r="V980" s="71"/>
      <c r="W980" s="71"/>
      <c r="X980" s="71"/>
      <c r="Y980" s="71"/>
      <c r="Z980" s="71"/>
    </row>
    <row r="981" spans="1:26" s="73" customFormat="1" ht="76.5" x14ac:dyDescent="0.25">
      <c r="A981" s="39" t="s">
        <v>1595</v>
      </c>
      <c r="B981" s="39" t="s">
        <v>1596</v>
      </c>
      <c r="C981" s="40" t="s">
        <v>13</v>
      </c>
      <c r="D981" s="41">
        <v>1</v>
      </c>
      <c r="E981" s="38">
        <f t="shared" ref="E981:E982" si="1392">L981*(1-18%)</f>
        <v>158260</v>
      </c>
      <c r="F981" s="38">
        <f t="shared" ref="F981:F982" si="1393">TRUNC(E981*D981,2)</f>
        <v>158260</v>
      </c>
      <c r="G981" s="38"/>
      <c r="H981" s="38">
        <f t="shared" ref="G981:I982" si="1394">N981*(1-18%)</f>
        <v>33123.818000000007</v>
      </c>
      <c r="I981" s="38">
        <f t="shared" si="1394"/>
        <v>191383.818</v>
      </c>
      <c r="J981" s="68">
        <f>TRUNC(I981*D981,2)</f>
        <v>191383.81</v>
      </c>
      <c r="K981" s="71"/>
      <c r="L981" s="71">
        <v>193000</v>
      </c>
      <c r="M981" s="71"/>
      <c r="N981" s="71">
        <v>40394.9</v>
      </c>
      <c r="O981" s="71">
        <v>233394.9</v>
      </c>
      <c r="P981" s="71"/>
      <c r="Q981" s="71">
        <f t="shared" ref="Q981:Q982" si="1395">U981-R981-S981</f>
        <v>158260</v>
      </c>
      <c r="R981" s="71">
        <f t="shared" ref="R981" si="1396">M981*(1-18%)</f>
        <v>0</v>
      </c>
      <c r="S981" s="71">
        <f>U981-(U981/(1+20.93%))</f>
        <v>33123.817999999999</v>
      </c>
      <c r="T981" s="71">
        <f t="shared" ref="T981:T982" si="1397">(SUM(Q981:S981))</f>
        <v>191383.818</v>
      </c>
      <c r="U981" s="71">
        <f t="shared" ref="U981:U982" si="1398">O981*(1-18%)</f>
        <v>191383.818</v>
      </c>
      <c r="V981" s="71" t="b">
        <f t="shared" ref="V981:V982" si="1399">U981=T981</f>
        <v>1</v>
      </c>
      <c r="W981" s="71" t="b">
        <f t="shared" ref="W981:W982" si="1400">U981=I981</f>
        <v>1</v>
      </c>
      <c r="X981" s="72">
        <f t="shared" ref="X981:X982" si="1401">((U981/O981)-1)*100</f>
        <v>-17.999999999999993</v>
      </c>
      <c r="Y981" s="71"/>
      <c r="Z981" s="71"/>
    </row>
    <row r="982" spans="1:26" s="73" customFormat="1" ht="25.5" x14ac:dyDescent="0.25">
      <c r="A982" s="39" t="s">
        <v>1597</v>
      </c>
      <c r="B982" s="39" t="s">
        <v>1598</v>
      </c>
      <c r="C982" s="40" t="s">
        <v>13</v>
      </c>
      <c r="D982" s="41">
        <v>1</v>
      </c>
      <c r="E982" s="38">
        <f t="shared" si="1392"/>
        <v>1036.7752</v>
      </c>
      <c r="F982" s="38">
        <f t="shared" si="1393"/>
        <v>1036.77</v>
      </c>
      <c r="G982" s="38">
        <f t="shared" si="1394"/>
        <v>279.20180000000005</v>
      </c>
      <c r="H982" s="38"/>
      <c r="I982" s="38">
        <f t="shared" si="1394"/>
        <v>1315.9770000000001</v>
      </c>
      <c r="J982" s="68">
        <f>TRUNC(I982*D982,2)</f>
        <v>1315.97</v>
      </c>
      <c r="K982" s="71"/>
      <c r="L982" s="71">
        <v>1264.3599999999999</v>
      </c>
      <c r="M982" s="71">
        <v>340.49</v>
      </c>
      <c r="N982" s="71"/>
      <c r="O982" s="71">
        <v>1604.85</v>
      </c>
      <c r="P982" s="71"/>
      <c r="Q982" s="71">
        <f t="shared" si="1395"/>
        <v>1036.7738123375091</v>
      </c>
      <c r="R982" s="71">
        <f>U982-(U982/(1+26.93%))</f>
        <v>279.20318766249102</v>
      </c>
      <c r="S982" s="71">
        <f t="shared" ref="S982" si="1402">N982*(1-18%)</f>
        <v>0</v>
      </c>
      <c r="T982" s="71">
        <f t="shared" si="1397"/>
        <v>1315.9770000000001</v>
      </c>
      <c r="U982" s="71">
        <f t="shared" si="1398"/>
        <v>1315.9770000000001</v>
      </c>
      <c r="V982" s="71" t="b">
        <f t="shared" si="1399"/>
        <v>1</v>
      </c>
      <c r="W982" s="71" t="b">
        <f t="shared" si="1400"/>
        <v>1</v>
      </c>
      <c r="X982" s="72">
        <f t="shared" si="1401"/>
        <v>-17.999999999999993</v>
      </c>
      <c r="Y982" s="71"/>
      <c r="Z982" s="71"/>
    </row>
    <row r="983" spans="1:26" s="73" customFormat="1" x14ac:dyDescent="0.25">
      <c r="A983" s="75" t="s">
        <v>14</v>
      </c>
      <c r="B983" s="76"/>
      <c r="C983" s="76"/>
      <c r="D983" s="76"/>
      <c r="E983" s="76"/>
      <c r="F983" s="76"/>
      <c r="G983" s="76"/>
      <c r="H983" s="76"/>
      <c r="I983" s="77"/>
      <c r="J983" s="68">
        <f>SUM(J868:J982)</f>
        <v>679504.65999999992</v>
      </c>
      <c r="K983" s="71"/>
      <c r="L983" s="71"/>
      <c r="M983" s="71"/>
      <c r="N983" s="71"/>
      <c r="O983" s="71"/>
      <c r="P983" s="71"/>
      <c r="Q983" s="71"/>
      <c r="R983" s="71"/>
      <c r="S983" s="71"/>
      <c r="T983" s="71"/>
      <c r="U983" s="71"/>
      <c r="V983" s="71"/>
      <c r="W983" s="71"/>
      <c r="X983" s="71"/>
      <c r="Y983" s="71"/>
      <c r="Z983" s="71"/>
    </row>
    <row r="984" spans="1:26" s="73" customFormat="1" x14ac:dyDescent="0.25">
      <c r="A984" s="74" t="s">
        <v>1333</v>
      </c>
      <c r="B984" s="78" t="s">
        <v>1334</v>
      </c>
      <c r="C984" s="79"/>
      <c r="D984" s="79"/>
      <c r="E984" s="79"/>
      <c r="F984" s="79"/>
      <c r="G984" s="79"/>
      <c r="H984" s="79"/>
      <c r="I984" s="79"/>
      <c r="J984" s="80"/>
      <c r="K984" s="71"/>
      <c r="L984" s="71"/>
      <c r="M984" s="71"/>
      <c r="N984" s="71"/>
      <c r="O984" s="71"/>
      <c r="P984" s="71"/>
      <c r="Q984" s="71"/>
      <c r="R984" s="71"/>
      <c r="S984" s="71"/>
      <c r="T984" s="71"/>
      <c r="U984" s="71"/>
      <c r="V984" s="71"/>
      <c r="W984" s="71"/>
      <c r="X984" s="71"/>
      <c r="Y984" s="71"/>
      <c r="Z984" s="71"/>
    </row>
    <row r="985" spans="1:26" s="73" customFormat="1" x14ac:dyDescent="0.25">
      <c r="A985" s="74" t="s">
        <v>1335</v>
      </c>
      <c r="B985" s="78" t="s">
        <v>1336</v>
      </c>
      <c r="C985" s="79"/>
      <c r="D985" s="79"/>
      <c r="E985" s="79"/>
      <c r="F985" s="79"/>
      <c r="G985" s="79"/>
      <c r="H985" s="79"/>
      <c r="I985" s="79"/>
      <c r="J985" s="80"/>
      <c r="K985" s="71"/>
      <c r="L985" s="71"/>
      <c r="M985" s="71"/>
      <c r="N985" s="71"/>
      <c r="O985" s="71"/>
      <c r="P985" s="71"/>
      <c r="Q985" s="71"/>
      <c r="R985" s="71"/>
      <c r="S985" s="71"/>
      <c r="T985" s="71"/>
      <c r="U985" s="71"/>
      <c r="V985" s="71"/>
      <c r="W985" s="71"/>
      <c r="X985" s="71"/>
      <c r="Y985" s="71"/>
      <c r="Z985" s="71"/>
    </row>
    <row r="986" spans="1:26" s="73" customFormat="1" x14ac:dyDescent="0.25">
      <c r="A986" s="74" t="s">
        <v>1346</v>
      </c>
      <c r="B986" s="78" t="s">
        <v>566</v>
      </c>
      <c r="C986" s="79"/>
      <c r="D986" s="79"/>
      <c r="E986" s="79"/>
      <c r="F986" s="79"/>
      <c r="G986" s="79"/>
      <c r="H986" s="79"/>
      <c r="I986" s="79"/>
      <c r="J986" s="80"/>
      <c r="K986" s="71"/>
      <c r="L986" s="71"/>
      <c r="M986" s="71"/>
      <c r="N986" s="71"/>
      <c r="O986" s="71"/>
      <c r="P986" s="71"/>
      <c r="Q986" s="71"/>
      <c r="R986" s="71"/>
      <c r="S986" s="71"/>
      <c r="T986" s="71"/>
      <c r="U986" s="71"/>
      <c r="V986" s="71"/>
      <c r="W986" s="71"/>
      <c r="X986" s="71"/>
      <c r="Y986" s="71"/>
      <c r="Z986" s="71"/>
    </row>
    <row r="987" spans="1:26" s="73" customFormat="1" x14ac:dyDescent="0.25">
      <c r="A987" s="74" t="s">
        <v>1351</v>
      </c>
      <c r="B987" s="78" t="s">
        <v>1352</v>
      </c>
      <c r="C987" s="79"/>
      <c r="D987" s="79"/>
      <c r="E987" s="79"/>
      <c r="F987" s="79"/>
      <c r="G987" s="79"/>
      <c r="H987" s="79"/>
      <c r="I987" s="79"/>
      <c r="J987" s="80"/>
      <c r="K987" s="71"/>
      <c r="L987" s="71"/>
      <c r="M987" s="71"/>
      <c r="N987" s="71"/>
      <c r="O987" s="71"/>
      <c r="P987" s="71"/>
      <c r="Q987" s="71"/>
      <c r="R987" s="71"/>
      <c r="S987" s="71"/>
      <c r="T987" s="71"/>
      <c r="U987" s="71"/>
      <c r="V987" s="71"/>
      <c r="W987" s="71"/>
      <c r="X987" s="71"/>
      <c r="Y987" s="71"/>
      <c r="Z987" s="71"/>
    </row>
    <row r="988" spans="1:26" s="73" customFormat="1" ht="25.5" x14ac:dyDescent="0.25">
      <c r="A988" s="39" t="s">
        <v>1599</v>
      </c>
      <c r="B988" s="39" t="s">
        <v>1600</v>
      </c>
      <c r="C988" s="40" t="s">
        <v>13</v>
      </c>
      <c r="D988" s="41">
        <v>6</v>
      </c>
      <c r="E988" s="38">
        <f t="shared" ref="E988" si="1403">L988*(1-18%)</f>
        <v>439.47080000000005</v>
      </c>
      <c r="F988" s="38">
        <f t="shared" ref="F988" si="1404">TRUNC(E988*D988,2)</f>
        <v>2636.82</v>
      </c>
      <c r="G988" s="38">
        <f t="shared" ref="G988:I988" si="1405">M988*(1-18%)</f>
        <v>118.3424</v>
      </c>
      <c r="H988" s="38"/>
      <c r="I988" s="38">
        <f t="shared" si="1405"/>
        <v>557.81320000000005</v>
      </c>
      <c r="J988" s="68">
        <f>TRUNC(I988*D988,2)</f>
        <v>3346.87</v>
      </c>
      <c r="K988" s="71"/>
      <c r="L988" s="71">
        <v>535.94000000000005</v>
      </c>
      <c r="M988" s="71">
        <v>144.32</v>
      </c>
      <c r="N988" s="71"/>
      <c r="O988" s="71">
        <v>680.26</v>
      </c>
      <c r="P988" s="71"/>
      <c r="Q988" s="71">
        <f>U988-R988-S988</f>
        <v>439.4652170487671</v>
      </c>
      <c r="R988" s="71">
        <f>U988-(U988/(1+26.93%))</f>
        <v>118.34798295123295</v>
      </c>
      <c r="S988" s="71">
        <f>N988*(1-18%)</f>
        <v>0</v>
      </c>
      <c r="T988" s="71">
        <f>(SUM(Q988:S988))</f>
        <v>557.81320000000005</v>
      </c>
      <c r="U988" s="71">
        <f>O988*(1-18%)</f>
        <v>557.81320000000005</v>
      </c>
      <c r="V988" s="71" t="b">
        <f>U988=T988</f>
        <v>1</v>
      </c>
      <c r="W988" s="71" t="b">
        <f>U988=I988</f>
        <v>1</v>
      </c>
      <c r="X988" s="72">
        <f>((U988/O988)-1)*100</f>
        <v>-17.999999999999993</v>
      </c>
      <c r="Y988" s="71"/>
      <c r="Z988" s="71"/>
    </row>
    <row r="989" spans="1:26" x14ac:dyDescent="0.25">
      <c r="A989" s="53" t="s">
        <v>14</v>
      </c>
      <c r="B989" s="54"/>
      <c r="C989" s="54"/>
      <c r="D989" s="54"/>
      <c r="E989" s="54"/>
      <c r="F989" s="54"/>
      <c r="G989" s="54"/>
      <c r="H989" s="54"/>
      <c r="I989" s="55"/>
      <c r="J989" s="13">
        <f>J988</f>
        <v>3346.87</v>
      </c>
      <c r="K989" s="6">
        <v>3346.87</v>
      </c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x14ac:dyDescent="0.25">
      <c r="A990" s="42" t="s">
        <v>191</v>
      </c>
      <c r="B990" s="43"/>
      <c r="C990" s="43"/>
      <c r="D990" s="43"/>
      <c r="E990" s="43"/>
      <c r="F990" s="43"/>
      <c r="G990" s="43"/>
      <c r="H990" s="43"/>
      <c r="I990" s="44"/>
      <c r="J990" s="14">
        <f>J989+J983+J863+J799+J762+J747</f>
        <v>896971.31999999983</v>
      </c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2" spans="1:26" ht="15.75" x14ac:dyDescent="0.25">
      <c r="A992" s="59" t="s">
        <v>1602</v>
      </c>
      <c r="B992" s="59"/>
      <c r="C992" s="59"/>
      <c r="D992" s="59"/>
      <c r="E992" s="59"/>
      <c r="F992" s="59"/>
      <c r="G992" s="59"/>
      <c r="H992" s="59"/>
      <c r="I992" s="59"/>
      <c r="J992" s="59"/>
    </row>
    <row r="994" spans="1:26" x14ac:dyDescent="0.25">
      <c r="A994" s="34" t="s">
        <v>7</v>
      </c>
      <c r="B994" s="51" t="s">
        <v>8</v>
      </c>
      <c r="C994" s="52"/>
      <c r="D994" s="52"/>
      <c r="E994" s="52"/>
      <c r="F994" s="52"/>
      <c r="G994" s="52"/>
      <c r="H994" s="52"/>
      <c r="I994" s="52"/>
      <c r="J994" s="52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x14ac:dyDescent="0.25">
      <c r="A995" s="34" t="s">
        <v>9</v>
      </c>
      <c r="B995" s="51" t="s">
        <v>10</v>
      </c>
      <c r="C995" s="52"/>
      <c r="D995" s="52"/>
      <c r="E995" s="52"/>
      <c r="F995" s="52"/>
      <c r="G995" s="52"/>
      <c r="H995" s="52"/>
      <c r="I995" s="52"/>
      <c r="J995" s="52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s="73" customFormat="1" ht="38.25" x14ac:dyDescent="0.25">
      <c r="A996" s="39" t="s">
        <v>11</v>
      </c>
      <c r="B996" s="39" t="s">
        <v>12</v>
      </c>
      <c r="C996" s="40" t="s">
        <v>13</v>
      </c>
      <c r="D996" s="41">
        <v>1</v>
      </c>
      <c r="E996" s="38">
        <f t="shared" ref="E996" si="1406">L996*(1-18%)</f>
        <v>3029.1866000000005</v>
      </c>
      <c r="F996" s="38">
        <f t="shared" ref="F996" si="1407">TRUNC(E996*D996,2)</f>
        <v>3029.18</v>
      </c>
      <c r="G996" s="38">
        <f t="shared" ref="G996:I996" si="1408">M996*(1-18%)</f>
        <v>815.75240000000008</v>
      </c>
      <c r="H996" s="38"/>
      <c r="I996" s="38">
        <f t="shared" si="1408"/>
        <v>3844.9390000000003</v>
      </c>
      <c r="J996" s="68">
        <f>TRUNC(I996*D996,2)</f>
        <v>3844.93</v>
      </c>
      <c r="K996" s="71"/>
      <c r="L996" s="71">
        <v>3694.13</v>
      </c>
      <c r="M996" s="71">
        <v>994.82</v>
      </c>
      <c r="N996" s="71"/>
      <c r="O996" s="71">
        <v>4688.95</v>
      </c>
      <c r="P996" s="71"/>
      <c r="Q996" s="71">
        <f>U996-R996-S996</f>
        <v>3029.1806507523838</v>
      </c>
      <c r="R996" s="71">
        <f>U996-(U996/(1+26.93%))</f>
        <v>815.75834924761648</v>
      </c>
      <c r="S996" s="71">
        <f>N996*(1-18%)</f>
        <v>0</v>
      </c>
      <c r="T996" s="71">
        <f>(SUM(Q996:S996))</f>
        <v>3844.9390000000003</v>
      </c>
      <c r="U996" s="71">
        <f>O996*(1-18%)</f>
        <v>3844.9390000000003</v>
      </c>
      <c r="V996" s="71" t="b">
        <f>U996=T996</f>
        <v>1</v>
      </c>
      <c r="W996" s="71" t="b">
        <f>U996=I996</f>
        <v>1</v>
      </c>
      <c r="X996" s="72">
        <f>((U996/O996)-1)*100</f>
        <v>-17.999999999999993</v>
      </c>
      <c r="Y996" s="71"/>
      <c r="Z996" s="71"/>
    </row>
    <row r="997" spans="1:26" s="73" customFormat="1" x14ac:dyDescent="0.25">
      <c r="A997" s="75" t="s">
        <v>14</v>
      </c>
      <c r="B997" s="76"/>
      <c r="C997" s="76"/>
      <c r="D997" s="76"/>
      <c r="E997" s="76"/>
      <c r="F997" s="76"/>
      <c r="G997" s="76"/>
      <c r="H997" s="76"/>
      <c r="I997" s="77"/>
      <c r="J997" s="68">
        <f>SUM(J996)</f>
        <v>3844.93</v>
      </c>
      <c r="K997" s="71"/>
      <c r="L997" s="71"/>
      <c r="M997" s="71"/>
      <c r="N997" s="71"/>
      <c r="O997" s="71"/>
      <c r="P997" s="71"/>
      <c r="Q997" s="71"/>
      <c r="R997" s="71"/>
      <c r="S997" s="71"/>
      <c r="T997" s="71"/>
      <c r="U997" s="71"/>
      <c r="V997" s="71"/>
      <c r="W997" s="71"/>
      <c r="X997" s="71"/>
      <c r="Y997" s="71"/>
      <c r="Z997" s="71"/>
    </row>
    <row r="998" spans="1:26" s="73" customFormat="1" x14ac:dyDescent="0.25">
      <c r="A998" s="74" t="s">
        <v>173</v>
      </c>
      <c r="B998" s="69" t="s">
        <v>174</v>
      </c>
      <c r="C998" s="70"/>
      <c r="D998" s="70"/>
      <c r="E998" s="70"/>
      <c r="F998" s="70"/>
      <c r="G998" s="70"/>
      <c r="H998" s="70"/>
      <c r="I998" s="70"/>
      <c r="J998" s="70"/>
      <c r="K998" s="71"/>
      <c r="L998" s="71"/>
      <c r="M998" s="71"/>
      <c r="N998" s="71"/>
      <c r="O998" s="71"/>
      <c r="P998" s="71"/>
      <c r="Q998" s="71"/>
      <c r="R998" s="71"/>
      <c r="S998" s="71"/>
      <c r="T998" s="71"/>
      <c r="U998" s="71"/>
      <c r="V998" s="71"/>
      <c r="W998" s="71"/>
      <c r="X998" s="71"/>
      <c r="Y998" s="71"/>
      <c r="Z998" s="71"/>
    </row>
    <row r="999" spans="1:26" s="73" customFormat="1" x14ac:dyDescent="0.25">
      <c r="A999" s="74" t="s">
        <v>175</v>
      </c>
      <c r="B999" s="69" t="s">
        <v>176</v>
      </c>
      <c r="C999" s="70"/>
      <c r="D999" s="70"/>
      <c r="E999" s="70"/>
      <c r="F999" s="70"/>
      <c r="G999" s="70"/>
      <c r="H999" s="70"/>
      <c r="I999" s="70"/>
      <c r="J999" s="70"/>
      <c r="K999" s="71"/>
      <c r="L999" s="71"/>
      <c r="M999" s="71"/>
      <c r="N999" s="71"/>
      <c r="O999" s="71"/>
      <c r="P999" s="71"/>
      <c r="Q999" s="71"/>
      <c r="R999" s="71"/>
      <c r="S999" s="71"/>
      <c r="T999" s="71"/>
      <c r="U999" s="71"/>
      <c r="V999" s="71"/>
      <c r="W999" s="71"/>
      <c r="X999" s="71"/>
      <c r="Y999" s="71"/>
      <c r="Z999" s="71"/>
    </row>
    <row r="1000" spans="1:26" s="73" customFormat="1" ht="25.5" x14ac:dyDescent="0.25">
      <c r="A1000" s="39" t="s">
        <v>1605</v>
      </c>
      <c r="B1000" s="39" t="s">
        <v>177</v>
      </c>
      <c r="C1000" s="40" t="s">
        <v>180</v>
      </c>
      <c r="D1000" s="41">
        <v>840</v>
      </c>
      <c r="E1000" s="38">
        <f t="shared" ref="E1000:E1005" si="1409">L1000*(1-18%)</f>
        <v>73.308000000000007</v>
      </c>
      <c r="F1000" s="38">
        <f t="shared" ref="F1000:F1005" si="1410">TRUNC(E1000*D1000,2)</f>
        <v>61578.720000000001</v>
      </c>
      <c r="G1000" s="38">
        <f t="shared" ref="G1000:I1005" si="1411">M1000*(1-18%)</f>
        <v>19.737400000000001</v>
      </c>
      <c r="H1000" s="38"/>
      <c r="I1000" s="38">
        <f t="shared" si="1411"/>
        <v>93.045400000000001</v>
      </c>
      <c r="J1000" s="68">
        <f>TRUNC(I1000*D1000,2)</f>
        <v>78158.13</v>
      </c>
      <c r="K1000" s="81">
        <f t="shared" ref="K1000:K1005" si="1412">J1000/$J$1010</f>
        <v>1.4876211928517461E-2</v>
      </c>
      <c r="L1000" s="71">
        <v>89.4</v>
      </c>
      <c r="M1000" s="71">
        <v>24.07</v>
      </c>
      <c r="N1000" s="71"/>
      <c r="O1000" s="71">
        <v>113.47</v>
      </c>
      <c r="P1000" s="71"/>
      <c r="Q1000" s="71">
        <f t="shared" ref="Q1000:Q1005" si="1413">U1000-R1000-S1000</f>
        <v>73.304498542503751</v>
      </c>
      <c r="R1000" s="71">
        <f t="shared" ref="R1000:R1005" si="1414">U1000-(U1000/(1+26.93%))</f>
        <v>19.74090145749625</v>
      </c>
      <c r="S1000" s="71">
        <f t="shared" ref="S1000:S1005" si="1415">N1000*(1-18%)</f>
        <v>0</v>
      </c>
      <c r="T1000" s="71">
        <f t="shared" ref="T1000:T1005" si="1416">(SUM(Q1000:S1000))</f>
        <v>93.045400000000001</v>
      </c>
      <c r="U1000" s="71">
        <f t="shared" ref="U1000:U1005" si="1417">O1000*(1-18%)</f>
        <v>93.045400000000001</v>
      </c>
      <c r="V1000" s="71" t="b">
        <f t="shared" ref="V1000:V1005" si="1418">U1000=T1000</f>
        <v>1</v>
      </c>
      <c r="W1000" s="71" t="b">
        <f t="shared" ref="W1000:W1005" si="1419">U1000=I1000</f>
        <v>1</v>
      </c>
      <c r="X1000" s="72">
        <f t="shared" ref="X1000:X1005" si="1420">((U1000/O1000)-1)*100</f>
        <v>-17.999999999999993</v>
      </c>
      <c r="Y1000" s="71"/>
      <c r="Z1000" s="71"/>
    </row>
    <row r="1001" spans="1:26" s="73" customFormat="1" ht="25.5" x14ac:dyDescent="0.25">
      <c r="A1001" s="39" t="s">
        <v>1605</v>
      </c>
      <c r="B1001" s="39" t="s">
        <v>1606</v>
      </c>
      <c r="C1001" s="40" t="s">
        <v>180</v>
      </c>
      <c r="D1001" s="41">
        <v>252</v>
      </c>
      <c r="E1001" s="38">
        <f t="shared" si="1409"/>
        <v>73.308000000000007</v>
      </c>
      <c r="F1001" s="38">
        <f t="shared" si="1410"/>
        <v>18473.61</v>
      </c>
      <c r="G1001" s="38">
        <f t="shared" si="1411"/>
        <v>19.737400000000001</v>
      </c>
      <c r="H1001" s="38"/>
      <c r="I1001" s="38">
        <f t="shared" si="1411"/>
        <v>93.045400000000001</v>
      </c>
      <c r="J1001" s="68">
        <f>ROUND(I1001*D1001,2)</f>
        <v>23447.439999999999</v>
      </c>
      <c r="K1001" s="81">
        <f t="shared" si="1412"/>
        <v>4.4628637688900368E-3</v>
      </c>
      <c r="L1001" s="71">
        <v>89.4</v>
      </c>
      <c r="M1001" s="71">
        <v>24.07</v>
      </c>
      <c r="N1001" s="71"/>
      <c r="O1001" s="71">
        <v>113.47</v>
      </c>
      <c r="P1001" s="71"/>
      <c r="Q1001" s="71">
        <f t="shared" si="1413"/>
        <v>73.304498542503751</v>
      </c>
      <c r="R1001" s="71">
        <f t="shared" si="1414"/>
        <v>19.74090145749625</v>
      </c>
      <c r="S1001" s="71">
        <f t="shared" si="1415"/>
        <v>0</v>
      </c>
      <c r="T1001" s="71">
        <f t="shared" si="1416"/>
        <v>93.045400000000001</v>
      </c>
      <c r="U1001" s="71">
        <f t="shared" si="1417"/>
        <v>93.045400000000001</v>
      </c>
      <c r="V1001" s="71" t="b">
        <f t="shared" si="1418"/>
        <v>1</v>
      </c>
      <c r="W1001" s="71" t="b">
        <f t="shared" si="1419"/>
        <v>1</v>
      </c>
      <c r="X1001" s="72">
        <f t="shared" si="1420"/>
        <v>-17.999999999999993</v>
      </c>
      <c r="Y1001" s="71"/>
      <c r="Z1001" s="71"/>
    </row>
    <row r="1002" spans="1:26" s="73" customFormat="1" ht="25.5" x14ac:dyDescent="0.25">
      <c r="A1002" s="39" t="s">
        <v>178</v>
      </c>
      <c r="B1002" s="39" t="s">
        <v>179</v>
      </c>
      <c r="C1002" s="40" t="s">
        <v>180</v>
      </c>
      <c r="D1002" s="41">
        <v>8424</v>
      </c>
      <c r="E1002" s="38">
        <f t="shared" si="1409"/>
        <v>15.522600000000001</v>
      </c>
      <c r="F1002" s="38">
        <f t="shared" si="1410"/>
        <v>130762.38</v>
      </c>
      <c r="G1002" s="38">
        <f t="shared" si="1411"/>
        <v>4.1738</v>
      </c>
      <c r="H1002" s="38"/>
      <c r="I1002" s="38">
        <f t="shared" si="1411"/>
        <v>19.696400000000001</v>
      </c>
      <c r="J1002" s="68">
        <f>ROUND(I1002*D1002,2)</f>
        <v>165922.47</v>
      </c>
      <c r="K1002" s="81">
        <f t="shared" si="1412"/>
        <v>3.1580819902204418E-2</v>
      </c>
      <c r="L1002" s="71">
        <v>18.93</v>
      </c>
      <c r="M1002" s="71">
        <v>5.09</v>
      </c>
      <c r="N1002" s="71"/>
      <c r="O1002" s="71">
        <v>24.02</v>
      </c>
      <c r="P1002" s="71"/>
      <c r="Q1002" s="71">
        <f t="shared" si="1413"/>
        <v>15.517529346884112</v>
      </c>
      <c r="R1002" s="71">
        <f t="shared" si="1414"/>
        <v>4.1788706531158883</v>
      </c>
      <c r="S1002" s="71">
        <f t="shared" si="1415"/>
        <v>0</v>
      </c>
      <c r="T1002" s="71">
        <f t="shared" si="1416"/>
        <v>19.696400000000001</v>
      </c>
      <c r="U1002" s="71">
        <f t="shared" si="1417"/>
        <v>19.696400000000001</v>
      </c>
      <c r="V1002" s="71" t="b">
        <f t="shared" si="1418"/>
        <v>1</v>
      </c>
      <c r="W1002" s="71" t="b">
        <f t="shared" si="1419"/>
        <v>1</v>
      </c>
      <c r="X1002" s="72">
        <f t="shared" si="1420"/>
        <v>-17.999999999999993</v>
      </c>
      <c r="Y1002" s="71"/>
      <c r="Z1002" s="71"/>
    </row>
    <row r="1003" spans="1:26" s="73" customFormat="1" ht="25.5" x14ac:dyDescent="0.25">
      <c r="A1003" s="39" t="s">
        <v>1607</v>
      </c>
      <c r="B1003" s="39" t="s">
        <v>181</v>
      </c>
      <c r="C1003" s="40" t="s">
        <v>25</v>
      </c>
      <c r="D1003" s="41">
        <v>15</v>
      </c>
      <c r="E1003" s="38">
        <f t="shared" si="1409"/>
        <v>3387.9448000000007</v>
      </c>
      <c r="F1003" s="38">
        <f t="shared" si="1410"/>
        <v>50819.17</v>
      </c>
      <c r="G1003" s="38">
        <f t="shared" si="1411"/>
        <v>912.37300000000016</v>
      </c>
      <c r="H1003" s="38"/>
      <c r="I1003" s="38">
        <f t="shared" si="1411"/>
        <v>4300.3178000000007</v>
      </c>
      <c r="J1003" s="68">
        <f>TRUNC(I1003*D1003,2)</f>
        <v>64504.76</v>
      </c>
      <c r="K1003" s="81">
        <f t="shared" si="1412"/>
        <v>1.2277500500052342E-2</v>
      </c>
      <c r="L1003" s="71">
        <v>4131.6400000000003</v>
      </c>
      <c r="M1003" s="71">
        <v>1112.6500000000001</v>
      </c>
      <c r="N1003" s="71"/>
      <c r="O1003" s="71">
        <v>5244.2900000000009</v>
      </c>
      <c r="P1003" s="71"/>
      <c r="Q1003" s="71">
        <f t="shared" si="1413"/>
        <v>3387.9443787914606</v>
      </c>
      <c r="R1003" s="71">
        <f t="shared" si="1414"/>
        <v>912.37342120854009</v>
      </c>
      <c r="S1003" s="71">
        <f t="shared" si="1415"/>
        <v>0</v>
      </c>
      <c r="T1003" s="71">
        <f t="shared" si="1416"/>
        <v>4300.3178000000007</v>
      </c>
      <c r="U1003" s="71">
        <f t="shared" si="1417"/>
        <v>4300.3178000000007</v>
      </c>
      <c r="V1003" s="71" t="b">
        <f t="shared" si="1418"/>
        <v>1</v>
      </c>
      <c r="W1003" s="71" t="b">
        <f t="shared" si="1419"/>
        <v>1</v>
      </c>
      <c r="X1003" s="72">
        <f t="shared" si="1420"/>
        <v>-18.000000000000004</v>
      </c>
      <c r="Y1003" s="71"/>
      <c r="Z1003" s="71"/>
    </row>
    <row r="1004" spans="1:26" s="73" customFormat="1" ht="25.5" x14ac:dyDescent="0.25">
      <c r="A1004" s="39" t="s">
        <v>1620</v>
      </c>
      <c r="B1004" s="39" t="s">
        <v>1621</v>
      </c>
      <c r="C1004" s="40" t="s">
        <v>25</v>
      </c>
      <c r="D1004" s="41">
        <v>18</v>
      </c>
      <c r="E1004" s="38">
        <f t="shared" si="1409"/>
        <v>11001.349600000001</v>
      </c>
      <c r="F1004" s="38">
        <f t="shared" si="1410"/>
        <v>198024.29</v>
      </c>
      <c r="G1004" s="38">
        <f t="shared" si="1411"/>
        <v>2962.6600000000003</v>
      </c>
      <c r="H1004" s="38"/>
      <c r="I1004" s="38">
        <f t="shared" si="1411"/>
        <v>13964.009599999999</v>
      </c>
      <c r="J1004" s="68">
        <f>ROUND(I1004*D1004,2)</f>
        <v>251352.17</v>
      </c>
      <c r="K1004" s="81">
        <f t="shared" si="1412"/>
        <v>4.7841064641806923E-2</v>
      </c>
      <c r="L1004" s="71">
        <v>13416.28</v>
      </c>
      <c r="M1004" s="71">
        <v>3613</v>
      </c>
      <c r="N1004" s="71"/>
      <c r="O1004" s="71">
        <v>17029.28</v>
      </c>
      <c r="P1004" s="71"/>
      <c r="Q1004" s="71">
        <f t="shared" si="1413"/>
        <v>11001.346884109353</v>
      </c>
      <c r="R1004" s="71">
        <f t="shared" si="1414"/>
        <v>2962.6627158906467</v>
      </c>
      <c r="S1004" s="71">
        <f t="shared" si="1415"/>
        <v>0</v>
      </c>
      <c r="T1004" s="71">
        <f t="shared" si="1416"/>
        <v>13964.009599999999</v>
      </c>
      <c r="U1004" s="71">
        <f t="shared" si="1417"/>
        <v>13964.009599999999</v>
      </c>
      <c r="V1004" s="71" t="b">
        <f t="shared" si="1418"/>
        <v>1</v>
      </c>
      <c r="W1004" s="71" t="b">
        <f t="shared" si="1419"/>
        <v>1</v>
      </c>
      <c r="X1004" s="72">
        <f t="shared" si="1420"/>
        <v>-17.999999999999993</v>
      </c>
      <c r="Y1004" s="71"/>
      <c r="Z1004" s="71"/>
    </row>
    <row r="1005" spans="1:26" s="73" customFormat="1" ht="25.5" x14ac:dyDescent="0.25">
      <c r="A1005" s="39" t="s">
        <v>182</v>
      </c>
      <c r="B1005" s="39" t="s">
        <v>183</v>
      </c>
      <c r="C1005" s="40" t="s">
        <v>25</v>
      </c>
      <c r="D1005" s="41">
        <v>18</v>
      </c>
      <c r="E1005" s="38">
        <f t="shared" si="1409"/>
        <v>3396.3498000000004</v>
      </c>
      <c r="F1005" s="38">
        <f t="shared" si="1410"/>
        <v>61134.29</v>
      </c>
      <c r="G1005" s="38">
        <f t="shared" si="1411"/>
        <v>914.63620000000014</v>
      </c>
      <c r="H1005" s="38"/>
      <c r="I1005" s="38">
        <f t="shared" si="1411"/>
        <v>4310.9860000000008</v>
      </c>
      <c r="J1005" s="68">
        <f>TRUNC(I1005*D1005,2)</f>
        <v>77597.740000000005</v>
      </c>
      <c r="K1005" s="81">
        <f t="shared" si="1412"/>
        <v>1.476955021075858E-2</v>
      </c>
      <c r="L1005" s="71">
        <v>4141.8900000000003</v>
      </c>
      <c r="M1005" s="71">
        <v>1115.4100000000001</v>
      </c>
      <c r="N1005" s="71"/>
      <c r="O1005" s="71">
        <v>5257.3</v>
      </c>
      <c r="P1005" s="71"/>
      <c r="Q1005" s="71">
        <f t="shared" si="1413"/>
        <v>3396.349168833216</v>
      </c>
      <c r="R1005" s="71">
        <f t="shared" si="1414"/>
        <v>914.63683116678476</v>
      </c>
      <c r="S1005" s="71">
        <f t="shared" si="1415"/>
        <v>0</v>
      </c>
      <c r="T1005" s="71">
        <f t="shared" si="1416"/>
        <v>4310.9860000000008</v>
      </c>
      <c r="U1005" s="71">
        <f t="shared" si="1417"/>
        <v>4310.9860000000008</v>
      </c>
      <c r="V1005" s="71" t="b">
        <f t="shared" si="1418"/>
        <v>1</v>
      </c>
      <c r="W1005" s="71" t="b">
        <f t="shared" si="1419"/>
        <v>1</v>
      </c>
      <c r="X1005" s="72">
        <f t="shared" si="1420"/>
        <v>-17.999999999999982</v>
      </c>
      <c r="Y1005" s="71"/>
      <c r="Z1005" s="71"/>
    </row>
    <row r="1006" spans="1:26" s="73" customFormat="1" x14ac:dyDescent="0.25">
      <c r="A1006" s="75" t="s">
        <v>14</v>
      </c>
      <c r="B1006" s="76"/>
      <c r="C1006" s="76"/>
      <c r="D1006" s="76"/>
      <c r="E1006" s="76"/>
      <c r="F1006" s="76"/>
      <c r="G1006" s="76"/>
      <c r="H1006" s="76"/>
      <c r="I1006" s="77"/>
      <c r="J1006" s="68">
        <f>SUM(J1000:J1005)</f>
        <v>660982.71000000008</v>
      </c>
      <c r="K1006" s="71"/>
      <c r="L1006" s="71"/>
      <c r="M1006" s="71"/>
      <c r="N1006" s="71"/>
      <c r="O1006" s="71"/>
      <c r="P1006" s="71"/>
      <c r="Q1006" s="71"/>
      <c r="R1006" s="71"/>
      <c r="S1006" s="71"/>
      <c r="T1006" s="71"/>
      <c r="U1006" s="71"/>
      <c r="V1006" s="71"/>
      <c r="W1006" s="71"/>
      <c r="X1006" s="71"/>
      <c r="Y1006" s="71"/>
      <c r="Z1006" s="71"/>
    </row>
    <row r="1008" spans="1:26" x14ac:dyDescent="0.25">
      <c r="A1008" s="42" t="s">
        <v>191</v>
      </c>
      <c r="B1008" s="43"/>
      <c r="C1008" s="43"/>
      <c r="D1008" s="43"/>
      <c r="E1008" s="43"/>
      <c r="F1008" s="43"/>
      <c r="G1008" s="43"/>
      <c r="H1008" s="43"/>
      <c r="I1008" s="44"/>
      <c r="J1008" s="14">
        <f>J1006+J997</f>
        <v>664827.64000000013</v>
      </c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</row>
    <row r="1010" spans="1:26" x14ac:dyDescent="0.25">
      <c r="A1010" s="45" t="s">
        <v>1604</v>
      </c>
      <c r="B1010" s="46"/>
      <c r="C1010" s="46"/>
      <c r="D1010" s="46"/>
      <c r="E1010" s="46"/>
      <c r="F1010" s="46"/>
      <c r="G1010" s="46"/>
      <c r="H1010" s="46"/>
      <c r="I1010" s="47"/>
      <c r="J1010" s="17">
        <f>J1008+J990+J738+J103</f>
        <v>5253900.01</v>
      </c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</row>
    <row r="1012" spans="1:26" x14ac:dyDescent="0.25">
      <c r="A1012" s="48" t="s">
        <v>1613</v>
      </c>
      <c r="B1012" s="49"/>
      <c r="C1012" s="49"/>
      <c r="D1012" s="49"/>
      <c r="E1012" s="49"/>
      <c r="F1012" s="49"/>
      <c r="G1012" s="49"/>
      <c r="H1012" s="49"/>
      <c r="I1012" s="50"/>
      <c r="J1012" s="18">
        <f>J1006</f>
        <v>660982.71000000008</v>
      </c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</row>
    <row r="1013" spans="1:26" x14ac:dyDescent="0.25">
      <c r="A1013" s="48" t="s">
        <v>1614</v>
      </c>
      <c r="B1013" s="49"/>
      <c r="C1013" s="49"/>
      <c r="D1013" s="49"/>
      <c r="E1013" s="49"/>
      <c r="F1013" s="49"/>
      <c r="G1013" s="49"/>
      <c r="H1013" s="49"/>
      <c r="I1013" s="50"/>
      <c r="J1013" s="26">
        <f>J1012/J1010</f>
        <v>0.12580801095222977</v>
      </c>
    </row>
    <row r="1015" spans="1:26" x14ac:dyDescent="0.25">
      <c r="A1015" s="48" t="s">
        <v>1615</v>
      </c>
      <c r="B1015" s="49"/>
      <c r="C1015" s="49"/>
      <c r="D1015" s="49"/>
      <c r="E1015" s="49"/>
      <c r="F1015" s="49"/>
      <c r="G1015" s="49"/>
      <c r="H1015" s="49"/>
      <c r="I1015" s="50"/>
      <c r="J1015" s="18">
        <f>SUM(J23:J45)</f>
        <v>134691.87</v>
      </c>
    </row>
    <row r="1016" spans="1:26" x14ac:dyDescent="0.25">
      <c r="A1016" s="48" t="s">
        <v>1638</v>
      </c>
      <c r="B1016" s="49"/>
      <c r="C1016" s="49"/>
      <c r="D1016" s="49"/>
      <c r="E1016" s="49"/>
      <c r="F1016" s="49"/>
      <c r="G1016" s="49"/>
      <c r="H1016" s="49"/>
      <c r="I1016" s="50"/>
      <c r="J1016" s="26">
        <f>J1015/J1010</f>
        <v>2.5636549942639659E-2</v>
      </c>
    </row>
    <row r="1019" spans="1:26" x14ac:dyDescent="0.25">
      <c r="J1019" s="20">
        <f>J1010</f>
        <v>5253900.01</v>
      </c>
    </row>
  </sheetData>
  <autoFilter ref="A17:X1016" xr:uid="{00000000-0009-0000-0000-000000000000}"/>
  <mergeCells count="336">
    <mergeCell ref="B11:D11"/>
    <mergeCell ref="A16:J16"/>
    <mergeCell ref="B19:J19"/>
    <mergeCell ref="B20:J20"/>
    <mergeCell ref="B21:J21"/>
    <mergeCell ref="B22:J22"/>
    <mergeCell ref="A1:D1"/>
    <mergeCell ref="E1:J1"/>
    <mergeCell ref="A2:J2"/>
    <mergeCell ref="A3:J3"/>
    <mergeCell ref="A4:J4"/>
    <mergeCell ref="B10:D10"/>
    <mergeCell ref="B39:J39"/>
    <mergeCell ref="B41:J41"/>
    <mergeCell ref="B42:J42"/>
    <mergeCell ref="B44:J44"/>
    <mergeCell ref="B46:J46"/>
    <mergeCell ref="B48:J48"/>
    <mergeCell ref="B25:J25"/>
    <mergeCell ref="B27:J27"/>
    <mergeCell ref="B29:J29"/>
    <mergeCell ref="B31:J31"/>
    <mergeCell ref="B32:J32"/>
    <mergeCell ref="B35:J35"/>
    <mergeCell ref="B62:J62"/>
    <mergeCell ref="B64:J64"/>
    <mergeCell ref="B65:J65"/>
    <mergeCell ref="B66:J66"/>
    <mergeCell ref="B69:J69"/>
    <mergeCell ref="B72:J72"/>
    <mergeCell ref="B49:J49"/>
    <mergeCell ref="B50:J50"/>
    <mergeCell ref="B52:J52"/>
    <mergeCell ref="B55:J55"/>
    <mergeCell ref="B57:J57"/>
    <mergeCell ref="B60:J60"/>
    <mergeCell ref="B84:J84"/>
    <mergeCell ref="A98:I98"/>
    <mergeCell ref="B99:J99"/>
    <mergeCell ref="A102:I102"/>
    <mergeCell ref="A103:I103"/>
    <mergeCell ref="A105:J105"/>
    <mergeCell ref="B73:J73"/>
    <mergeCell ref="B75:J75"/>
    <mergeCell ref="A78:I78"/>
    <mergeCell ref="B79:J79"/>
    <mergeCell ref="B80:J80"/>
    <mergeCell ref="B82:J82"/>
    <mergeCell ref="B116:J116"/>
    <mergeCell ref="B118:J118"/>
    <mergeCell ref="B119:J119"/>
    <mergeCell ref="B121:J121"/>
    <mergeCell ref="B123:J123"/>
    <mergeCell ref="B129:J129"/>
    <mergeCell ref="B108:J108"/>
    <mergeCell ref="B109:J109"/>
    <mergeCell ref="A112:I112"/>
    <mergeCell ref="B113:J113"/>
    <mergeCell ref="B114:J114"/>
    <mergeCell ref="B115:J115"/>
    <mergeCell ref="B154:J154"/>
    <mergeCell ref="B155:J155"/>
    <mergeCell ref="B156:J156"/>
    <mergeCell ref="B158:J158"/>
    <mergeCell ref="B161:J161"/>
    <mergeCell ref="B163:J163"/>
    <mergeCell ref="B138:J138"/>
    <mergeCell ref="B143:J143"/>
    <mergeCell ref="B148:J148"/>
    <mergeCell ref="B149:J149"/>
    <mergeCell ref="B151:J151"/>
    <mergeCell ref="A153:I153"/>
    <mergeCell ref="B196:J196"/>
    <mergeCell ref="B204:J204"/>
    <mergeCell ref="B205:J205"/>
    <mergeCell ref="B207:J207"/>
    <mergeCell ref="B210:J210"/>
    <mergeCell ref="B211:J211"/>
    <mergeCell ref="B165:J165"/>
    <mergeCell ref="B169:J169"/>
    <mergeCell ref="B170:J170"/>
    <mergeCell ref="B173:J173"/>
    <mergeCell ref="B175:J175"/>
    <mergeCell ref="B182:J182"/>
    <mergeCell ref="B230:J230"/>
    <mergeCell ref="B232:J232"/>
    <mergeCell ref="B234:J234"/>
    <mergeCell ref="B240:J240"/>
    <mergeCell ref="B242:J242"/>
    <mergeCell ref="B243:J243"/>
    <mergeCell ref="B213:J213"/>
    <mergeCell ref="B215:J215"/>
    <mergeCell ref="B218:J218"/>
    <mergeCell ref="B224:J224"/>
    <mergeCell ref="B225:J225"/>
    <mergeCell ref="B228:J228"/>
    <mergeCell ref="B259:J259"/>
    <mergeCell ref="B265:J265"/>
    <mergeCell ref="B267:J267"/>
    <mergeCell ref="B269:J269"/>
    <mergeCell ref="B271:J271"/>
    <mergeCell ref="B273:J273"/>
    <mergeCell ref="B246:J246"/>
    <mergeCell ref="B250:J250"/>
    <mergeCell ref="B253:J253"/>
    <mergeCell ref="B254:J254"/>
    <mergeCell ref="B256:J256"/>
    <mergeCell ref="B258:J258"/>
    <mergeCell ref="B289:J289"/>
    <mergeCell ref="B291:J291"/>
    <mergeCell ref="B293:J293"/>
    <mergeCell ref="B295:J295"/>
    <mergeCell ref="B298:J298"/>
    <mergeCell ref="B300:J300"/>
    <mergeCell ref="B276:J276"/>
    <mergeCell ref="B279:J279"/>
    <mergeCell ref="B280:J280"/>
    <mergeCell ref="B282:J282"/>
    <mergeCell ref="B285:J285"/>
    <mergeCell ref="B286:J286"/>
    <mergeCell ref="B335:J335"/>
    <mergeCell ref="B345:J345"/>
    <mergeCell ref="B350:J350"/>
    <mergeCell ref="B351:J351"/>
    <mergeCell ref="B359:J359"/>
    <mergeCell ref="B360:J360"/>
    <mergeCell ref="B301:J301"/>
    <mergeCell ref="B303:J303"/>
    <mergeCell ref="B307:J307"/>
    <mergeCell ref="B311:J311"/>
    <mergeCell ref="B313:J313"/>
    <mergeCell ref="B323:J323"/>
    <mergeCell ref="B383:J383"/>
    <mergeCell ref="B387:J387"/>
    <mergeCell ref="B398:J398"/>
    <mergeCell ref="B405:J405"/>
    <mergeCell ref="B417:J417"/>
    <mergeCell ref="B428:J428"/>
    <mergeCell ref="A362:I362"/>
    <mergeCell ref="B363:J363"/>
    <mergeCell ref="B364:J364"/>
    <mergeCell ref="B365:J365"/>
    <mergeCell ref="B366:J366"/>
    <mergeCell ref="B373:J373"/>
    <mergeCell ref="B439:J439"/>
    <mergeCell ref="B440:J440"/>
    <mergeCell ref="B446:J446"/>
    <mergeCell ref="B449:J449"/>
    <mergeCell ref="B451:J451"/>
    <mergeCell ref="B460:J460"/>
    <mergeCell ref="B429:J429"/>
    <mergeCell ref="B430:J430"/>
    <mergeCell ref="B432:J432"/>
    <mergeCell ref="B433:J433"/>
    <mergeCell ref="B436:J436"/>
    <mergeCell ref="B438:J438"/>
    <mergeCell ref="B488:J488"/>
    <mergeCell ref="B489:J489"/>
    <mergeCell ref="B491:J491"/>
    <mergeCell ref="B493:J493"/>
    <mergeCell ref="B494:J494"/>
    <mergeCell ref="B496:J496"/>
    <mergeCell ref="B465:J465"/>
    <mergeCell ref="B470:J470"/>
    <mergeCell ref="B474:J474"/>
    <mergeCell ref="B480:J480"/>
    <mergeCell ref="B483:J483"/>
    <mergeCell ref="B487:J487"/>
    <mergeCell ref="B516:J516"/>
    <mergeCell ref="B527:J527"/>
    <mergeCell ref="B539:J539"/>
    <mergeCell ref="B554:J554"/>
    <mergeCell ref="B570:J570"/>
    <mergeCell ref="B577:J577"/>
    <mergeCell ref="A502:I502"/>
    <mergeCell ref="B503:J503"/>
    <mergeCell ref="B504:J504"/>
    <mergeCell ref="B505:J505"/>
    <mergeCell ref="B506:J506"/>
    <mergeCell ref="B509:J509"/>
    <mergeCell ref="B599:J599"/>
    <mergeCell ref="B612:J612"/>
    <mergeCell ref="B614:J614"/>
    <mergeCell ref="B616:J616"/>
    <mergeCell ref="B618:J618"/>
    <mergeCell ref="B620:J620"/>
    <mergeCell ref="B580:J580"/>
    <mergeCell ref="B584:J584"/>
    <mergeCell ref="B586:J586"/>
    <mergeCell ref="B587:J587"/>
    <mergeCell ref="B591:J591"/>
    <mergeCell ref="B595:J595"/>
    <mergeCell ref="B640:J640"/>
    <mergeCell ref="B642:J642"/>
    <mergeCell ref="B645:J645"/>
    <mergeCell ref="B648:J648"/>
    <mergeCell ref="B650:J650"/>
    <mergeCell ref="B653:J653"/>
    <mergeCell ref="B624:J624"/>
    <mergeCell ref="B626:J626"/>
    <mergeCell ref="B630:J630"/>
    <mergeCell ref="B632:J632"/>
    <mergeCell ref="B633:J633"/>
    <mergeCell ref="B636:J636"/>
    <mergeCell ref="B678:J678"/>
    <mergeCell ref="A681:I681"/>
    <mergeCell ref="B682:J682"/>
    <mergeCell ref="B683:J683"/>
    <mergeCell ref="B685:J685"/>
    <mergeCell ref="B686:J686"/>
    <mergeCell ref="B655:J655"/>
    <mergeCell ref="B664:J664"/>
    <mergeCell ref="B672:J672"/>
    <mergeCell ref="B673:J673"/>
    <mergeCell ref="B674:J674"/>
    <mergeCell ref="B676:J676"/>
    <mergeCell ref="B726:J726"/>
    <mergeCell ref="B727:J727"/>
    <mergeCell ref="B732:J732"/>
    <mergeCell ref="B733:J733"/>
    <mergeCell ref="B735:J735"/>
    <mergeCell ref="A737:I737"/>
    <mergeCell ref="B695:J695"/>
    <mergeCell ref="B696:J696"/>
    <mergeCell ref="B705:J705"/>
    <mergeCell ref="B710:J710"/>
    <mergeCell ref="A724:I724"/>
    <mergeCell ref="B725:J725"/>
    <mergeCell ref="B749:J749"/>
    <mergeCell ref="B750:J750"/>
    <mergeCell ref="B751:J751"/>
    <mergeCell ref="B753:J753"/>
    <mergeCell ref="A762:I762"/>
    <mergeCell ref="B763:J763"/>
    <mergeCell ref="A738:I738"/>
    <mergeCell ref="A740:J740"/>
    <mergeCell ref="B743:J743"/>
    <mergeCell ref="B744:J744"/>
    <mergeCell ref="A747:I747"/>
    <mergeCell ref="B748:J748"/>
    <mergeCell ref="B773:J773"/>
    <mergeCell ref="B780:J780"/>
    <mergeCell ref="B787:J787"/>
    <mergeCell ref="B797:J797"/>
    <mergeCell ref="A799:I799"/>
    <mergeCell ref="B800:J800"/>
    <mergeCell ref="B764:J764"/>
    <mergeCell ref="B765:J765"/>
    <mergeCell ref="B767:J767"/>
    <mergeCell ref="B768:J768"/>
    <mergeCell ref="B770:J770"/>
    <mergeCell ref="B772:J772"/>
    <mergeCell ref="B811:J811"/>
    <mergeCell ref="B812:J812"/>
    <mergeCell ref="B814:J814"/>
    <mergeCell ref="B815:J815"/>
    <mergeCell ref="B819:J819"/>
    <mergeCell ref="B821:J821"/>
    <mergeCell ref="B801:J801"/>
    <mergeCell ref="B802:J802"/>
    <mergeCell ref="B803:J803"/>
    <mergeCell ref="B805:J805"/>
    <mergeCell ref="B807:J807"/>
    <mergeCell ref="B810:J810"/>
    <mergeCell ref="B838:J838"/>
    <mergeCell ref="B839:J839"/>
    <mergeCell ref="B842:J842"/>
    <mergeCell ref="B845:J845"/>
    <mergeCell ref="B846:J846"/>
    <mergeCell ref="B849:J849"/>
    <mergeCell ref="B823:J823"/>
    <mergeCell ref="B825:J825"/>
    <mergeCell ref="B827:J827"/>
    <mergeCell ref="B829:J829"/>
    <mergeCell ref="B830:J830"/>
    <mergeCell ref="B831:J831"/>
    <mergeCell ref="A863:I863"/>
    <mergeCell ref="B864:J864"/>
    <mergeCell ref="B865:J865"/>
    <mergeCell ref="B866:J866"/>
    <mergeCell ref="B867:J867"/>
    <mergeCell ref="B871:J871"/>
    <mergeCell ref="B851:J851"/>
    <mergeCell ref="B854:J854"/>
    <mergeCell ref="B855:J855"/>
    <mergeCell ref="B858:J858"/>
    <mergeCell ref="B859:J859"/>
    <mergeCell ref="B861:J861"/>
    <mergeCell ref="B893:J893"/>
    <mergeCell ref="B899:J899"/>
    <mergeCell ref="B901:J901"/>
    <mergeCell ref="B904:J904"/>
    <mergeCell ref="B906:J906"/>
    <mergeCell ref="B908:J908"/>
    <mergeCell ref="B876:J876"/>
    <mergeCell ref="B879:J879"/>
    <mergeCell ref="B881:J881"/>
    <mergeCell ref="B884:J884"/>
    <mergeCell ref="B887:J887"/>
    <mergeCell ref="B890:J890"/>
    <mergeCell ref="B941:J941"/>
    <mergeCell ref="B952:J952"/>
    <mergeCell ref="B958:J958"/>
    <mergeCell ref="B966:J966"/>
    <mergeCell ref="B969:J969"/>
    <mergeCell ref="B970:J970"/>
    <mergeCell ref="B912:J912"/>
    <mergeCell ref="B926:J926"/>
    <mergeCell ref="B927:J927"/>
    <mergeCell ref="B929:J929"/>
    <mergeCell ref="B931:J931"/>
    <mergeCell ref="B933:J933"/>
    <mergeCell ref="B985:J985"/>
    <mergeCell ref="B986:J986"/>
    <mergeCell ref="B987:J987"/>
    <mergeCell ref="A989:I989"/>
    <mergeCell ref="A990:I990"/>
    <mergeCell ref="A992:J992"/>
    <mergeCell ref="B973:J973"/>
    <mergeCell ref="B977:J977"/>
    <mergeCell ref="B979:J979"/>
    <mergeCell ref="B980:J980"/>
    <mergeCell ref="A983:I983"/>
    <mergeCell ref="B984:J984"/>
    <mergeCell ref="A1008:I1008"/>
    <mergeCell ref="A1010:I1010"/>
    <mergeCell ref="A1012:I1012"/>
    <mergeCell ref="A1013:I1013"/>
    <mergeCell ref="A1015:I1015"/>
    <mergeCell ref="A1016:I1016"/>
    <mergeCell ref="B994:J994"/>
    <mergeCell ref="B995:J995"/>
    <mergeCell ref="A997:I997"/>
    <mergeCell ref="B998:J998"/>
    <mergeCell ref="B999:J999"/>
    <mergeCell ref="A1006:I1006"/>
  </mergeCells>
  <pageMargins left="0.23622047244094491" right="0.23622047244094491" top="0.74803149606299213" bottom="0.74803149606299213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Orçamento Sintético</vt:lpstr>
      <vt:lpstr>'Orçamento Sintético'!Area_de_impressao</vt:lpstr>
      <vt:lpstr>'Orçamento Sintético'!Titulos_de_impressao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Miranda</dc:creator>
  <cp:lastModifiedBy>Alex Maciel</cp:lastModifiedBy>
  <cp:lastPrinted>2020-12-01T14:05:11Z</cp:lastPrinted>
  <dcterms:created xsi:type="dcterms:W3CDTF">2020-10-07T11:29:59Z</dcterms:created>
  <dcterms:modified xsi:type="dcterms:W3CDTF">2020-12-02T01:48:15Z</dcterms:modified>
</cp:coreProperties>
</file>